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305" yWindow="-15" windowWidth="10185" windowHeight="7230" tabRatio="703" firstSheet="12" activeTab="17"/>
  </bookViews>
  <sheets>
    <sheet name="Lakmal - Deep South D " sheetId="10" r:id="rId1"/>
    <sheet name="Pradeep - South D " sheetId="23" r:id="rId2"/>
    <sheet name="Shashika - South West D " sheetId="12" r:id="rId3"/>
    <sheet name="Colombo South D " sheetId="35" r:id="rId4"/>
    <sheet name="Colombo Central D " sheetId="9" state="hidden" r:id="rId5"/>
    <sheet name="Gampaha 02 D " sheetId="26" r:id="rId6"/>
    <sheet name="Kamal - Sabaragamuawa D " sheetId="24" r:id="rId7"/>
    <sheet name=" Namal - Uva D " sheetId="8" r:id="rId8"/>
    <sheet name="Vikum - Gampaha 01 D " sheetId="14" r:id="rId9"/>
    <sheet name="Mahendra- North D " sheetId="32" r:id="rId10"/>
    <sheet name=" Ruwan - Central D " sheetId="37" r:id="rId11"/>
    <sheet name="Parakrama- North Central D " sheetId="42" r:id="rId12"/>
    <sheet name="Idunil - Polonnaruwa D " sheetId="43" r:id="rId13"/>
    <sheet name="East D " sheetId="13" r:id="rId14"/>
    <sheet name="Wasantha - North West D" sheetId="33" r:id="rId15"/>
    <sheet name="Sheet3" sheetId="36" state="hidden" r:id="rId16"/>
    <sheet name="Total Qty" sheetId="16" r:id="rId17"/>
    <sheet name="Value Target" sheetId="45" r:id="rId18"/>
    <sheet name="Sheet1" sheetId="44" state="hidden" r:id="rId19"/>
  </sheets>
  <calcPr calcId="152511"/>
</workbook>
</file>

<file path=xl/calcChain.xml><?xml version="1.0" encoding="utf-8"?>
<calcChain xmlns="http://schemas.openxmlformats.org/spreadsheetml/2006/main">
  <c r="E7" i="16" l="1"/>
  <c r="F7" i="16" s="1"/>
  <c r="E8" i="16"/>
  <c r="F8" i="16" s="1"/>
  <c r="E9" i="16"/>
  <c r="F9" i="16" s="1"/>
  <c r="E10" i="16"/>
  <c r="F10" i="16" s="1"/>
  <c r="E11" i="16"/>
  <c r="F11" i="16" s="1"/>
  <c r="E12" i="16"/>
  <c r="F12" i="16" s="1"/>
  <c r="E13" i="16"/>
  <c r="F13" i="16" s="1"/>
  <c r="E14" i="16"/>
  <c r="F14" i="16"/>
  <c r="E15" i="16"/>
  <c r="F15" i="16" s="1"/>
  <c r="E16" i="16"/>
  <c r="F16" i="16" s="1"/>
  <c r="E17" i="16"/>
  <c r="F17" i="16" s="1"/>
  <c r="E18" i="16"/>
  <c r="F18" i="16" s="1"/>
  <c r="E19" i="16"/>
  <c r="F19" i="16" s="1"/>
  <c r="E20" i="16"/>
  <c r="F20" i="16" s="1"/>
  <c r="E21" i="16"/>
  <c r="F21" i="16" s="1"/>
  <c r="E22" i="16"/>
  <c r="F22" i="16" s="1"/>
  <c r="E23" i="16"/>
  <c r="F23" i="16" s="1"/>
  <c r="E24" i="16"/>
  <c r="F24" i="16" s="1"/>
  <c r="E25" i="16"/>
  <c r="F25" i="16" s="1"/>
  <c r="E26" i="16"/>
  <c r="F26" i="16" s="1"/>
  <c r="E27" i="16"/>
  <c r="F27" i="16" s="1"/>
  <c r="E28" i="16"/>
  <c r="F28" i="16" s="1"/>
  <c r="E29" i="16"/>
  <c r="F29" i="16" s="1"/>
  <c r="E30" i="16"/>
  <c r="F30" i="16" s="1"/>
  <c r="E31" i="16"/>
  <c r="F31" i="16" s="1"/>
  <c r="E32" i="16"/>
  <c r="F32" i="16" s="1"/>
  <c r="E33" i="16"/>
  <c r="F33" i="16" s="1"/>
  <c r="E34" i="16"/>
  <c r="F34" i="16" s="1"/>
  <c r="E35" i="16"/>
  <c r="F35" i="16" s="1"/>
  <c r="E36" i="16"/>
  <c r="F36" i="16" s="1"/>
  <c r="E37" i="16"/>
  <c r="F37" i="16" s="1"/>
  <c r="E38" i="16"/>
  <c r="F38" i="16" s="1"/>
  <c r="E39" i="16"/>
  <c r="F39" i="16" s="1"/>
  <c r="E40" i="16"/>
  <c r="F40" i="16" s="1"/>
  <c r="E41" i="16"/>
  <c r="F41" i="16" s="1"/>
  <c r="E42" i="16"/>
  <c r="F42" i="16" s="1"/>
  <c r="E43" i="16"/>
  <c r="F43" i="16" s="1"/>
  <c r="E44" i="16"/>
  <c r="F44" i="16" s="1"/>
  <c r="E45" i="16"/>
  <c r="F45" i="16" s="1"/>
  <c r="E46" i="16"/>
  <c r="F46" i="16" s="1"/>
  <c r="E47" i="16"/>
  <c r="F47" i="16" s="1"/>
  <c r="E48" i="16"/>
  <c r="F48" i="16" s="1"/>
  <c r="E49" i="16"/>
  <c r="F49" i="16" s="1"/>
  <c r="E50" i="16"/>
  <c r="F50" i="16" s="1"/>
  <c r="E51" i="16"/>
  <c r="F51" i="16" s="1"/>
  <c r="E52" i="16"/>
  <c r="F52" i="16" s="1"/>
  <c r="E53" i="16"/>
  <c r="F53" i="16" s="1"/>
  <c r="E54" i="16"/>
  <c r="F54" i="16" s="1"/>
  <c r="E55" i="16"/>
  <c r="F55" i="16" s="1"/>
  <c r="E56" i="16"/>
  <c r="F56" i="16" s="1"/>
  <c r="E57" i="16"/>
  <c r="F57" i="16" s="1"/>
  <c r="E58" i="16"/>
  <c r="F58" i="16" s="1"/>
  <c r="E59" i="16"/>
  <c r="F59" i="16" s="1"/>
  <c r="E60" i="16"/>
  <c r="F60" i="16" s="1"/>
  <c r="E61" i="16"/>
  <c r="F61" i="16" s="1"/>
  <c r="E62" i="16"/>
  <c r="F62" i="16" s="1"/>
  <c r="E63" i="16"/>
  <c r="F63" i="16" s="1"/>
  <c r="E64" i="16"/>
  <c r="F64" i="16" s="1"/>
  <c r="E65" i="16"/>
  <c r="F65" i="16" s="1"/>
  <c r="E66" i="16"/>
  <c r="F66" i="16" s="1"/>
  <c r="E67" i="16"/>
  <c r="F67" i="16" s="1"/>
  <c r="E68" i="16"/>
  <c r="F68" i="16" s="1"/>
  <c r="E69" i="16"/>
  <c r="F69" i="16" s="1"/>
  <c r="E70" i="16"/>
  <c r="F70" i="16" s="1"/>
  <c r="E71" i="16"/>
  <c r="F71" i="16" s="1"/>
  <c r="E72" i="16"/>
  <c r="F72" i="16" s="1"/>
  <c r="E73" i="16"/>
  <c r="F73" i="16" s="1"/>
  <c r="E74" i="16"/>
  <c r="F74" i="16" s="1"/>
  <c r="E75" i="16"/>
  <c r="F75" i="16" s="1"/>
  <c r="E76" i="16"/>
  <c r="F76" i="16" s="1"/>
  <c r="E77" i="16"/>
  <c r="F77" i="16" s="1"/>
  <c r="E78" i="16"/>
  <c r="F78" i="16" s="1"/>
  <c r="E79" i="16"/>
  <c r="F79" i="16" s="1"/>
  <c r="E80" i="16"/>
  <c r="F80" i="16" s="1"/>
  <c r="E81" i="16"/>
  <c r="F81" i="16" s="1"/>
  <c r="E82" i="16"/>
  <c r="F82" i="16" s="1"/>
  <c r="E83" i="16"/>
  <c r="F83" i="16" s="1"/>
  <c r="E84" i="16"/>
  <c r="F84" i="16" s="1"/>
  <c r="E85" i="16"/>
  <c r="F85" i="16" s="1"/>
  <c r="E86" i="16"/>
  <c r="F86" i="16" s="1"/>
  <c r="E87" i="16"/>
  <c r="F87" i="16" s="1"/>
  <c r="E88" i="16"/>
  <c r="F88" i="16" s="1"/>
  <c r="E89" i="16"/>
  <c r="F89" i="16" s="1"/>
  <c r="E90" i="16"/>
  <c r="F90" i="16" s="1"/>
  <c r="E91" i="16"/>
  <c r="F91" i="16" s="1"/>
  <c r="E92" i="16"/>
  <c r="F92" i="16" s="1"/>
  <c r="E93" i="16"/>
  <c r="F93" i="16" s="1"/>
  <c r="E94" i="16"/>
  <c r="F94" i="16" s="1"/>
  <c r="E95" i="16"/>
  <c r="F95" i="16" s="1"/>
  <c r="E96" i="16"/>
  <c r="F96" i="16" s="1"/>
  <c r="E97" i="16"/>
  <c r="F97" i="16" s="1"/>
  <c r="E98" i="16"/>
  <c r="F98" i="16" s="1"/>
  <c r="E99" i="16"/>
  <c r="F99" i="16" s="1"/>
  <c r="E100" i="16"/>
  <c r="F100" i="16" s="1"/>
  <c r="E101" i="16"/>
  <c r="F101" i="16" s="1"/>
  <c r="E102" i="16"/>
  <c r="F102" i="16" s="1"/>
  <c r="E103" i="16"/>
  <c r="F103" i="16" s="1"/>
  <c r="E104" i="16"/>
  <c r="F104" i="16" s="1"/>
  <c r="E105" i="16"/>
  <c r="F105" i="16" s="1"/>
  <c r="E106" i="16"/>
  <c r="F106" i="16" s="1"/>
  <c r="E107" i="16"/>
  <c r="F107" i="16" s="1"/>
  <c r="E108" i="16"/>
  <c r="F108" i="16" s="1"/>
  <c r="E109" i="16"/>
  <c r="F109" i="16" s="1"/>
  <c r="E110" i="16"/>
  <c r="F110" i="16" s="1"/>
  <c r="E111" i="16"/>
  <c r="F111" i="16" s="1"/>
  <c r="E112" i="16"/>
  <c r="F112" i="16" s="1"/>
  <c r="E113" i="16"/>
  <c r="F113" i="16" s="1"/>
  <c r="E114" i="16"/>
  <c r="F114" i="16" s="1"/>
  <c r="E115" i="16"/>
  <c r="F115" i="16" s="1"/>
  <c r="E6" i="16"/>
  <c r="F6" i="16" s="1"/>
  <c r="P7" i="10" l="1"/>
  <c r="Q7" i="10" s="1"/>
  <c r="P8" i="10"/>
  <c r="Q8" i="10"/>
  <c r="P9" i="10"/>
  <c r="Q9" i="10" s="1"/>
  <c r="P10" i="10"/>
  <c r="Q10" i="10" s="1"/>
  <c r="P11" i="10"/>
  <c r="Q11" i="10" s="1"/>
  <c r="P12" i="10"/>
  <c r="Q12" i="10" s="1"/>
  <c r="P13" i="10"/>
  <c r="Q13" i="10" s="1"/>
  <c r="P14" i="10"/>
  <c r="Q14" i="10" s="1"/>
  <c r="P15" i="10"/>
  <c r="Q15" i="10" s="1"/>
  <c r="P16" i="10"/>
  <c r="Q16" i="10" s="1"/>
  <c r="P17" i="10"/>
  <c r="Q17" i="10" s="1"/>
  <c r="P18" i="10"/>
  <c r="Q18" i="10" s="1"/>
  <c r="P19" i="10"/>
  <c r="Q19" i="10" s="1"/>
  <c r="P20" i="10"/>
  <c r="Q20" i="10" s="1"/>
  <c r="P21" i="10"/>
  <c r="Q21" i="10" s="1"/>
  <c r="P22" i="10"/>
  <c r="Q22" i="10"/>
  <c r="P23" i="10"/>
  <c r="Q23" i="10" s="1"/>
  <c r="P24" i="10"/>
  <c r="Q24" i="10" s="1"/>
  <c r="P25" i="10"/>
  <c r="Q25" i="10" s="1"/>
  <c r="P26" i="10"/>
  <c r="Q26" i="10" s="1"/>
  <c r="P27" i="10"/>
  <c r="Q27" i="10" s="1"/>
  <c r="P28" i="10"/>
  <c r="Q28" i="10" s="1"/>
  <c r="P29" i="10"/>
  <c r="Q29" i="10" s="1"/>
  <c r="P30" i="10"/>
  <c r="Q30" i="10"/>
  <c r="P31" i="10"/>
  <c r="Q31" i="10" s="1"/>
  <c r="P32" i="10"/>
  <c r="Q32" i="10" s="1"/>
  <c r="P33" i="10"/>
  <c r="Q33" i="10" s="1"/>
  <c r="P34" i="10"/>
  <c r="Q34" i="10" s="1"/>
  <c r="P35" i="10"/>
  <c r="Q35" i="10" s="1"/>
  <c r="P36" i="10"/>
  <c r="Q36" i="10" s="1"/>
  <c r="P37" i="10"/>
  <c r="Q37" i="10" s="1"/>
  <c r="P38" i="10"/>
  <c r="Q38" i="10" s="1"/>
  <c r="P39" i="10"/>
  <c r="Q39" i="10" s="1"/>
  <c r="P40" i="10"/>
  <c r="Q40" i="10" s="1"/>
  <c r="P41" i="10"/>
  <c r="Q41" i="10" s="1"/>
  <c r="P42" i="10"/>
  <c r="Q42" i="10" s="1"/>
  <c r="P43" i="10"/>
  <c r="Q43" i="10" s="1"/>
  <c r="P44" i="10"/>
  <c r="Q44" i="10" s="1"/>
  <c r="P45" i="10"/>
  <c r="Q45" i="10" s="1"/>
  <c r="P46" i="10"/>
  <c r="Q46" i="10"/>
  <c r="P47" i="10"/>
  <c r="Q47" i="10" s="1"/>
  <c r="P48" i="10"/>
  <c r="Q48" i="10" s="1"/>
  <c r="P49" i="10"/>
  <c r="Q49" i="10" s="1"/>
  <c r="P50" i="10"/>
  <c r="Q50" i="10" s="1"/>
  <c r="P51" i="10"/>
  <c r="Q51" i="10" s="1"/>
  <c r="P52" i="10"/>
  <c r="Q52" i="10" s="1"/>
  <c r="P53" i="10"/>
  <c r="Q53" i="10" s="1"/>
  <c r="P54" i="10"/>
  <c r="Q54" i="10" s="1"/>
  <c r="P55" i="10"/>
  <c r="Q55" i="10" s="1"/>
  <c r="P56" i="10"/>
  <c r="Q56" i="10" s="1"/>
  <c r="P57" i="10"/>
  <c r="Q57" i="10" s="1"/>
  <c r="P58" i="10"/>
  <c r="Q58" i="10" s="1"/>
  <c r="P59" i="10"/>
  <c r="Q59" i="10" s="1"/>
  <c r="P60" i="10"/>
  <c r="Q60" i="10"/>
  <c r="P61" i="10"/>
  <c r="Q61" i="10" s="1"/>
  <c r="P62" i="10"/>
  <c r="Q62" i="10" s="1"/>
  <c r="P63" i="10"/>
  <c r="Q63" i="10" s="1"/>
  <c r="P64" i="10"/>
  <c r="Q64" i="10" s="1"/>
  <c r="P65" i="10"/>
  <c r="Q65" i="10" s="1"/>
  <c r="P66" i="10"/>
  <c r="Q66" i="10" s="1"/>
  <c r="P67" i="10"/>
  <c r="Q67" i="10" s="1"/>
  <c r="P68" i="10"/>
  <c r="Q68" i="10" s="1"/>
  <c r="P69" i="10"/>
  <c r="Q69" i="10" s="1"/>
  <c r="P70" i="10"/>
  <c r="Q70" i="10" s="1"/>
  <c r="P71" i="10"/>
  <c r="Q71" i="10" s="1"/>
  <c r="P72" i="10"/>
  <c r="Q72" i="10" s="1"/>
  <c r="P73" i="10"/>
  <c r="Q73" i="10" s="1"/>
  <c r="P74" i="10"/>
  <c r="Q74" i="10" s="1"/>
  <c r="P75" i="10"/>
  <c r="Q75" i="10" s="1"/>
  <c r="P76" i="10"/>
  <c r="Q76" i="10"/>
  <c r="P77" i="10"/>
  <c r="Q77" i="10" s="1"/>
  <c r="P78" i="10"/>
  <c r="Q78" i="10" s="1"/>
  <c r="P79" i="10"/>
  <c r="Q79" i="10" s="1"/>
  <c r="P80" i="10"/>
  <c r="Q80" i="10"/>
  <c r="P81" i="10"/>
  <c r="Q81" i="10" s="1"/>
  <c r="P82" i="10"/>
  <c r="Q82" i="10" s="1"/>
  <c r="P83" i="10"/>
  <c r="Q83" i="10" s="1"/>
  <c r="P84" i="10"/>
  <c r="Q84" i="10" s="1"/>
  <c r="P85" i="10"/>
  <c r="Q85" i="10" s="1"/>
  <c r="P86" i="10"/>
  <c r="Q86" i="10" s="1"/>
  <c r="P87" i="10"/>
  <c r="Q87" i="10" s="1"/>
  <c r="P88" i="10"/>
  <c r="Q88" i="10" s="1"/>
  <c r="P89" i="10"/>
  <c r="Q89" i="10" s="1"/>
  <c r="P90" i="10"/>
  <c r="Q90" i="10" s="1"/>
  <c r="P91" i="10"/>
  <c r="Q91" i="10" s="1"/>
  <c r="P92" i="10"/>
  <c r="Q92" i="10"/>
  <c r="P93" i="10"/>
  <c r="Q93" i="10" s="1"/>
  <c r="P94" i="10"/>
  <c r="Q94" i="10" s="1"/>
  <c r="P95" i="10"/>
  <c r="Q95" i="10" s="1"/>
  <c r="P96" i="10"/>
  <c r="Q96" i="10" s="1"/>
  <c r="P97" i="10"/>
  <c r="Q97" i="10" s="1"/>
  <c r="P98" i="10"/>
  <c r="Q98" i="10" s="1"/>
  <c r="P99" i="10"/>
  <c r="Q99" i="10" s="1"/>
  <c r="P100" i="10"/>
  <c r="Q100" i="10" s="1"/>
  <c r="P101" i="10"/>
  <c r="Q101" i="10" s="1"/>
  <c r="P102" i="10"/>
  <c r="Q102" i="10" s="1"/>
  <c r="P103" i="10"/>
  <c r="Q103" i="10" s="1"/>
  <c r="P104" i="10"/>
  <c r="Q104" i="10" s="1"/>
  <c r="P105" i="10"/>
  <c r="Q105" i="10" s="1"/>
  <c r="P106" i="10"/>
  <c r="Q106" i="10" s="1"/>
  <c r="P107" i="10"/>
  <c r="Q107" i="10" s="1"/>
  <c r="P108" i="10"/>
  <c r="Q108" i="10"/>
  <c r="P109" i="10"/>
  <c r="Q109" i="10" s="1"/>
  <c r="P110" i="10"/>
  <c r="Q110" i="10" s="1"/>
  <c r="P111" i="10"/>
  <c r="Q111" i="10" s="1"/>
  <c r="P112" i="10"/>
  <c r="Q112" i="10"/>
  <c r="P113" i="10"/>
  <c r="Q113" i="10" s="1"/>
  <c r="P114" i="10"/>
  <c r="Q114" i="10" s="1"/>
  <c r="P115" i="10"/>
  <c r="Q115" i="10" s="1"/>
  <c r="N7" i="23"/>
  <c r="O7" i="23" s="1"/>
  <c r="N8" i="23"/>
  <c r="O8" i="23" s="1"/>
  <c r="N9" i="23"/>
  <c r="O9" i="23" s="1"/>
  <c r="N10" i="23"/>
  <c r="O10" i="23" s="1"/>
  <c r="N11" i="23"/>
  <c r="O11" i="23" s="1"/>
  <c r="N12" i="23"/>
  <c r="O12" i="23" s="1"/>
  <c r="N13" i="23"/>
  <c r="O13" i="23" s="1"/>
  <c r="N14" i="23"/>
  <c r="O14" i="23" s="1"/>
  <c r="N15" i="23"/>
  <c r="O15" i="23" s="1"/>
  <c r="N16" i="23"/>
  <c r="O16" i="23" s="1"/>
  <c r="N17" i="23"/>
  <c r="O17" i="23" s="1"/>
  <c r="N18" i="23"/>
  <c r="O18" i="23" s="1"/>
  <c r="N19" i="23"/>
  <c r="O19" i="23" s="1"/>
  <c r="N20" i="23"/>
  <c r="O20" i="23" s="1"/>
  <c r="N21" i="23"/>
  <c r="O21" i="23" s="1"/>
  <c r="N22" i="23"/>
  <c r="O22" i="23" s="1"/>
  <c r="N23" i="23"/>
  <c r="O23" i="23" s="1"/>
  <c r="N24" i="23"/>
  <c r="O24" i="23" s="1"/>
  <c r="N25" i="23"/>
  <c r="O25" i="23" s="1"/>
  <c r="N26" i="23"/>
  <c r="O26" i="23" s="1"/>
  <c r="N27" i="23"/>
  <c r="O27" i="23" s="1"/>
  <c r="N28" i="23"/>
  <c r="O28" i="23" s="1"/>
  <c r="N29" i="23"/>
  <c r="O29" i="23" s="1"/>
  <c r="N30" i="23"/>
  <c r="O30" i="23" s="1"/>
  <c r="N31" i="23"/>
  <c r="O31" i="23" s="1"/>
  <c r="N32" i="23"/>
  <c r="O32" i="23" s="1"/>
  <c r="N33" i="23"/>
  <c r="O33" i="23" s="1"/>
  <c r="N34" i="23"/>
  <c r="O34" i="23" s="1"/>
  <c r="N35" i="23"/>
  <c r="O35" i="23" s="1"/>
  <c r="N36" i="23"/>
  <c r="O36" i="23" s="1"/>
  <c r="N37" i="23"/>
  <c r="O37" i="23" s="1"/>
  <c r="N38" i="23"/>
  <c r="O38" i="23" s="1"/>
  <c r="N39" i="23"/>
  <c r="O39" i="23" s="1"/>
  <c r="N40" i="23"/>
  <c r="O40" i="23" s="1"/>
  <c r="N41" i="23"/>
  <c r="O41" i="23" s="1"/>
  <c r="N42" i="23"/>
  <c r="O42" i="23" s="1"/>
  <c r="N43" i="23"/>
  <c r="O43" i="23" s="1"/>
  <c r="N44" i="23"/>
  <c r="O44" i="23" s="1"/>
  <c r="N45" i="23"/>
  <c r="O45" i="23"/>
  <c r="N46" i="23"/>
  <c r="O46" i="23" s="1"/>
  <c r="N47" i="23"/>
  <c r="O47" i="23" s="1"/>
  <c r="N48" i="23"/>
  <c r="O48" i="23" s="1"/>
  <c r="N49" i="23"/>
  <c r="O49" i="23" s="1"/>
  <c r="N50" i="23"/>
  <c r="O50" i="23" s="1"/>
  <c r="N51" i="23"/>
  <c r="O51" i="23" s="1"/>
  <c r="N52" i="23"/>
  <c r="O52" i="23" s="1"/>
  <c r="N53" i="23"/>
  <c r="O53" i="23" s="1"/>
  <c r="N54" i="23"/>
  <c r="O54" i="23" s="1"/>
  <c r="N55" i="23"/>
  <c r="O55" i="23" s="1"/>
  <c r="N56" i="23"/>
  <c r="O56" i="23" s="1"/>
  <c r="N57" i="23"/>
  <c r="O57" i="23" s="1"/>
  <c r="N58" i="23"/>
  <c r="O58" i="23" s="1"/>
  <c r="N59" i="23"/>
  <c r="O59" i="23" s="1"/>
  <c r="N60" i="23"/>
  <c r="O60" i="23" s="1"/>
  <c r="N61" i="23"/>
  <c r="O61" i="23" s="1"/>
  <c r="N62" i="23"/>
  <c r="O62" i="23" s="1"/>
  <c r="N63" i="23"/>
  <c r="O63" i="23" s="1"/>
  <c r="N64" i="23"/>
  <c r="O64" i="23" s="1"/>
  <c r="N65" i="23"/>
  <c r="O65" i="23" s="1"/>
  <c r="N66" i="23"/>
  <c r="O66" i="23" s="1"/>
  <c r="N67" i="23"/>
  <c r="O67" i="23" s="1"/>
  <c r="N68" i="23"/>
  <c r="O68" i="23" s="1"/>
  <c r="N69" i="23"/>
  <c r="O69" i="23" s="1"/>
  <c r="N70" i="23"/>
  <c r="O70" i="23" s="1"/>
  <c r="N71" i="23"/>
  <c r="O71" i="23" s="1"/>
  <c r="N72" i="23"/>
  <c r="O72" i="23" s="1"/>
  <c r="N73" i="23"/>
  <c r="O73" i="23" s="1"/>
  <c r="N74" i="23"/>
  <c r="O74" i="23" s="1"/>
  <c r="N75" i="23"/>
  <c r="O75" i="23" s="1"/>
  <c r="N76" i="23"/>
  <c r="O76" i="23" s="1"/>
  <c r="N77" i="23"/>
  <c r="O77" i="23" s="1"/>
  <c r="N78" i="23"/>
  <c r="O78" i="23" s="1"/>
  <c r="N79" i="23"/>
  <c r="O79" i="23" s="1"/>
  <c r="N80" i="23"/>
  <c r="O80" i="23" s="1"/>
  <c r="N81" i="23"/>
  <c r="O81" i="23" s="1"/>
  <c r="N82" i="23"/>
  <c r="O82" i="23" s="1"/>
  <c r="N83" i="23"/>
  <c r="O83" i="23" s="1"/>
  <c r="N84" i="23"/>
  <c r="O84" i="23" s="1"/>
  <c r="N85" i="23"/>
  <c r="O85" i="23" s="1"/>
  <c r="N86" i="23"/>
  <c r="O86" i="23" s="1"/>
  <c r="N87" i="23"/>
  <c r="O87" i="23" s="1"/>
  <c r="N88" i="23"/>
  <c r="O88" i="23" s="1"/>
  <c r="N89" i="23"/>
  <c r="O89" i="23" s="1"/>
  <c r="N90" i="23"/>
  <c r="O90" i="23" s="1"/>
  <c r="N91" i="23"/>
  <c r="O91" i="23" s="1"/>
  <c r="N92" i="23"/>
  <c r="O92" i="23" s="1"/>
  <c r="N93" i="23"/>
  <c r="O93" i="23" s="1"/>
  <c r="N94" i="23"/>
  <c r="O94" i="23" s="1"/>
  <c r="N95" i="23"/>
  <c r="O95" i="23" s="1"/>
  <c r="N96" i="23"/>
  <c r="O96" i="23" s="1"/>
  <c r="N97" i="23"/>
  <c r="O97" i="23" s="1"/>
  <c r="N98" i="23"/>
  <c r="O98" i="23" s="1"/>
  <c r="N99" i="23"/>
  <c r="O99" i="23" s="1"/>
  <c r="N100" i="23"/>
  <c r="O100" i="23" s="1"/>
  <c r="N101" i="23"/>
  <c r="O101" i="23" s="1"/>
  <c r="N102" i="23"/>
  <c r="O102" i="23" s="1"/>
  <c r="N103" i="23"/>
  <c r="O103" i="23" s="1"/>
  <c r="N104" i="23"/>
  <c r="O104" i="23" s="1"/>
  <c r="N105" i="23"/>
  <c r="O105" i="23" s="1"/>
  <c r="N106" i="23"/>
  <c r="O106" i="23" s="1"/>
  <c r="N107" i="23"/>
  <c r="O107" i="23" s="1"/>
  <c r="N108" i="23"/>
  <c r="O108" i="23" s="1"/>
  <c r="N109" i="23"/>
  <c r="O109" i="23" s="1"/>
  <c r="N110" i="23"/>
  <c r="O110" i="23" s="1"/>
  <c r="N111" i="23"/>
  <c r="O111" i="23" s="1"/>
  <c r="N112" i="23"/>
  <c r="O112" i="23" s="1"/>
  <c r="N113" i="23"/>
  <c r="O113" i="23" s="1"/>
  <c r="N114" i="23"/>
  <c r="O114" i="23" s="1"/>
  <c r="N115" i="23"/>
  <c r="O115" i="23" s="1"/>
  <c r="S7" i="12"/>
  <c r="T7" i="12"/>
  <c r="S8" i="12"/>
  <c r="T8" i="12" s="1"/>
  <c r="S9" i="12"/>
  <c r="T9" i="12" s="1"/>
  <c r="S10" i="12"/>
  <c r="T10" i="12" s="1"/>
  <c r="S11" i="12"/>
  <c r="T11" i="12" s="1"/>
  <c r="S12" i="12"/>
  <c r="T12" i="12" s="1"/>
  <c r="S13" i="12"/>
  <c r="T13" i="12" s="1"/>
  <c r="S14" i="12"/>
  <c r="T14" i="12" s="1"/>
  <c r="S15" i="12"/>
  <c r="T15" i="12" s="1"/>
  <c r="S16" i="12"/>
  <c r="T16" i="12" s="1"/>
  <c r="S17" i="12"/>
  <c r="T17" i="12" s="1"/>
  <c r="S18" i="12"/>
  <c r="T18" i="12" s="1"/>
  <c r="S19" i="12"/>
  <c r="T19" i="12" s="1"/>
  <c r="S20" i="12"/>
  <c r="T20" i="12" s="1"/>
  <c r="S21" i="12"/>
  <c r="T21" i="12" s="1"/>
  <c r="S22" i="12"/>
  <c r="T22" i="12" s="1"/>
  <c r="S23" i="12"/>
  <c r="T23" i="12" s="1"/>
  <c r="S24" i="12"/>
  <c r="T24" i="12" s="1"/>
  <c r="S25" i="12"/>
  <c r="T25" i="12" s="1"/>
  <c r="S26" i="12"/>
  <c r="T26" i="12" s="1"/>
  <c r="S27" i="12"/>
  <c r="T27" i="12" s="1"/>
  <c r="S28" i="12"/>
  <c r="T28" i="12" s="1"/>
  <c r="S29" i="12"/>
  <c r="T29" i="12" s="1"/>
  <c r="S30" i="12"/>
  <c r="T30" i="12" s="1"/>
  <c r="S31" i="12"/>
  <c r="T31" i="12" s="1"/>
  <c r="S32" i="12"/>
  <c r="T32" i="12" s="1"/>
  <c r="S33" i="12"/>
  <c r="T33" i="12" s="1"/>
  <c r="S34" i="12"/>
  <c r="T34" i="12" s="1"/>
  <c r="S35" i="12"/>
  <c r="T35" i="12" s="1"/>
  <c r="S36" i="12"/>
  <c r="T36" i="12" s="1"/>
  <c r="S37" i="12"/>
  <c r="T37" i="12" s="1"/>
  <c r="S38" i="12"/>
  <c r="T38" i="12" s="1"/>
  <c r="S39" i="12"/>
  <c r="T39" i="12" s="1"/>
  <c r="S40" i="12"/>
  <c r="T40" i="12" s="1"/>
  <c r="S41" i="12"/>
  <c r="T41" i="12" s="1"/>
  <c r="S42" i="12"/>
  <c r="T42" i="12" s="1"/>
  <c r="S43" i="12"/>
  <c r="T43" i="12" s="1"/>
  <c r="S44" i="12"/>
  <c r="T44" i="12" s="1"/>
  <c r="S45" i="12"/>
  <c r="T45" i="12" s="1"/>
  <c r="S46" i="12"/>
  <c r="T46" i="12" s="1"/>
  <c r="S47" i="12"/>
  <c r="T47" i="12" s="1"/>
  <c r="S48" i="12"/>
  <c r="T48" i="12" s="1"/>
  <c r="S49" i="12"/>
  <c r="T49" i="12" s="1"/>
  <c r="S50" i="12"/>
  <c r="T50" i="12" s="1"/>
  <c r="S51" i="12"/>
  <c r="T51" i="12" s="1"/>
  <c r="S52" i="12"/>
  <c r="T52" i="12" s="1"/>
  <c r="S53" i="12"/>
  <c r="T53" i="12" s="1"/>
  <c r="S54" i="12"/>
  <c r="T54" i="12" s="1"/>
  <c r="S55" i="12"/>
  <c r="T55" i="12" s="1"/>
  <c r="S56" i="12"/>
  <c r="T56" i="12" s="1"/>
  <c r="S57" i="12"/>
  <c r="T57" i="12" s="1"/>
  <c r="S58" i="12"/>
  <c r="T58" i="12" s="1"/>
  <c r="S59" i="12"/>
  <c r="T59" i="12" s="1"/>
  <c r="S60" i="12"/>
  <c r="T60" i="12" s="1"/>
  <c r="S61" i="12"/>
  <c r="T61" i="12" s="1"/>
  <c r="S62" i="12"/>
  <c r="T62" i="12" s="1"/>
  <c r="S63" i="12"/>
  <c r="T63" i="12" s="1"/>
  <c r="S64" i="12"/>
  <c r="T64" i="12" s="1"/>
  <c r="S65" i="12"/>
  <c r="T65" i="12" s="1"/>
  <c r="S66" i="12"/>
  <c r="T66" i="12" s="1"/>
  <c r="S67" i="12"/>
  <c r="T67" i="12" s="1"/>
  <c r="S68" i="12"/>
  <c r="T68" i="12" s="1"/>
  <c r="S69" i="12"/>
  <c r="T69" i="12" s="1"/>
  <c r="S70" i="12"/>
  <c r="T70" i="12" s="1"/>
  <c r="S71" i="12"/>
  <c r="T71" i="12" s="1"/>
  <c r="S72" i="12"/>
  <c r="T72" i="12" s="1"/>
  <c r="S73" i="12"/>
  <c r="T73" i="12" s="1"/>
  <c r="S74" i="12"/>
  <c r="T74" i="12" s="1"/>
  <c r="S75" i="12"/>
  <c r="T75" i="12" s="1"/>
  <c r="S76" i="12"/>
  <c r="T76" i="12" s="1"/>
  <c r="S77" i="12"/>
  <c r="T77" i="12" s="1"/>
  <c r="S78" i="12"/>
  <c r="T78" i="12" s="1"/>
  <c r="S79" i="12"/>
  <c r="T79" i="12" s="1"/>
  <c r="S80" i="12"/>
  <c r="T80" i="12" s="1"/>
  <c r="S81" i="12"/>
  <c r="T81" i="12" s="1"/>
  <c r="S82" i="12"/>
  <c r="T82" i="12" s="1"/>
  <c r="S83" i="12"/>
  <c r="T83" i="12" s="1"/>
  <c r="S84" i="12"/>
  <c r="T84" i="12" s="1"/>
  <c r="S85" i="12"/>
  <c r="T85" i="12" s="1"/>
  <c r="S86" i="12"/>
  <c r="T86" i="12" s="1"/>
  <c r="S87" i="12"/>
  <c r="T87" i="12" s="1"/>
  <c r="S88" i="12"/>
  <c r="T88" i="12" s="1"/>
  <c r="S89" i="12"/>
  <c r="T89" i="12" s="1"/>
  <c r="S90" i="12"/>
  <c r="T90" i="12" s="1"/>
  <c r="S91" i="12"/>
  <c r="T91" i="12" s="1"/>
  <c r="S92" i="12"/>
  <c r="T92" i="12" s="1"/>
  <c r="S93" i="12"/>
  <c r="T93" i="12" s="1"/>
  <c r="S94" i="12"/>
  <c r="T94" i="12" s="1"/>
  <c r="S95" i="12"/>
  <c r="T95" i="12" s="1"/>
  <c r="S96" i="12"/>
  <c r="T96" i="12" s="1"/>
  <c r="S97" i="12"/>
  <c r="T97" i="12" s="1"/>
  <c r="S98" i="12"/>
  <c r="T98" i="12" s="1"/>
  <c r="S99" i="12"/>
  <c r="T99" i="12" s="1"/>
  <c r="S100" i="12"/>
  <c r="T100" i="12" s="1"/>
  <c r="S101" i="12"/>
  <c r="T101" i="12"/>
  <c r="S102" i="12"/>
  <c r="T102" i="12" s="1"/>
  <c r="S103" i="12"/>
  <c r="T103" i="12" s="1"/>
  <c r="S104" i="12"/>
  <c r="T104" i="12" s="1"/>
  <c r="S105" i="12"/>
  <c r="T105" i="12" s="1"/>
  <c r="S106" i="12"/>
  <c r="T106" i="12" s="1"/>
  <c r="S107" i="12"/>
  <c r="T107" i="12" s="1"/>
  <c r="S108" i="12"/>
  <c r="T108" i="12" s="1"/>
  <c r="S109" i="12"/>
  <c r="T109" i="12" s="1"/>
  <c r="S110" i="12"/>
  <c r="T110" i="12" s="1"/>
  <c r="S111" i="12"/>
  <c r="T111" i="12" s="1"/>
  <c r="S112" i="12"/>
  <c r="T112" i="12" s="1"/>
  <c r="S113" i="12"/>
  <c r="T113" i="12" s="1"/>
  <c r="S114" i="12"/>
  <c r="T114" i="12" s="1"/>
  <c r="S115" i="12"/>
  <c r="T115" i="12" s="1"/>
  <c r="S7" i="35"/>
  <c r="T7" i="35" s="1"/>
  <c r="S8" i="35"/>
  <c r="T8" i="35" s="1"/>
  <c r="S9" i="35"/>
  <c r="T9" i="35" s="1"/>
  <c r="S10" i="35"/>
  <c r="T10" i="35" s="1"/>
  <c r="S11" i="35"/>
  <c r="T11" i="35" s="1"/>
  <c r="S12" i="35"/>
  <c r="T12" i="35" s="1"/>
  <c r="S13" i="35"/>
  <c r="T13" i="35" s="1"/>
  <c r="S14" i="35"/>
  <c r="T14" i="35" s="1"/>
  <c r="S15" i="35"/>
  <c r="T15" i="35" s="1"/>
  <c r="S16" i="35"/>
  <c r="T16" i="35" s="1"/>
  <c r="S17" i="35"/>
  <c r="T17" i="35" s="1"/>
  <c r="S18" i="35"/>
  <c r="T18" i="35" s="1"/>
  <c r="S19" i="35"/>
  <c r="T19" i="35" s="1"/>
  <c r="S20" i="35"/>
  <c r="T20" i="35" s="1"/>
  <c r="S21" i="35"/>
  <c r="T21" i="35" s="1"/>
  <c r="S22" i="35"/>
  <c r="T22" i="35" s="1"/>
  <c r="S23" i="35"/>
  <c r="T23" i="35" s="1"/>
  <c r="S24" i="35"/>
  <c r="T24" i="35" s="1"/>
  <c r="S25" i="35"/>
  <c r="T25" i="35" s="1"/>
  <c r="S26" i="35"/>
  <c r="T26" i="35" s="1"/>
  <c r="S27" i="35"/>
  <c r="T27" i="35" s="1"/>
  <c r="S28" i="35"/>
  <c r="T28" i="35" s="1"/>
  <c r="S29" i="35"/>
  <c r="T29" i="35" s="1"/>
  <c r="S30" i="35"/>
  <c r="T30" i="35" s="1"/>
  <c r="S31" i="35"/>
  <c r="T31" i="35" s="1"/>
  <c r="S32" i="35"/>
  <c r="T32" i="35" s="1"/>
  <c r="S33" i="35"/>
  <c r="T33" i="35" s="1"/>
  <c r="S34" i="35"/>
  <c r="T34" i="35" s="1"/>
  <c r="S35" i="35"/>
  <c r="T35" i="35" s="1"/>
  <c r="S36" i="35"/>
  <c r="T36" i="35" s="1"/>
  <c r="S37" i="35"/>
  <c r="T37" i="35" s="1"/>
  <c r="S38" i="35"/>
  <c r="T38" i="35" s="1"/>
  <c r="S39" i="35"/>
  <c r="T39" i="35" s="1"/>
  <c r="S40" i="35"/>
  <c r="T40" i="35" s="1"/>
  <c r="S41" i="35"/>
  <c r="T41" i="35" s="1"/>
  <c r="S42" i="35"/>
  <c r="T42" i="35" s="1"/>
  <c r="S43" i="35"/>
  <c r="T43" i="35" s="1"/>
  <c r="S44" i="35"/>
  <c r="T44" i="35" s="1"/>
  <c r="S45" i="35"/>
  <c r="T45" i="35" s="1"/>
  <c r="S46" i="35"/>
  <c r="T46" i="35" s="1"/>
  <c r="S47" i="35"/>
  <c r="T47" i="35" s="1"/>
  <c r="S48" i="35"/>
  <c r="T48" i="35" s="1"/>
  <c r="S49" i="35"/>
  <c r="T49" i="35" s="1"/>
  <c r="S50" i="35"/>
  <c r="T50" i="35" s="1"/>
  <c r="S51" i="35"/>
  <c r="T51" i="35" s="1"/>
  <c r="S52" i="35"/>
  <c r="T52" i="35" s="1"/>
  <c r="S53" i="35"/>
  <c r="T53" i="35" s="1"/>
  <c r="S54" i="35"/>
  <c r="T54" i="35" s="1"/>
  <c r="S55" i="35"/>
  <c r="T55" i="35" s="1"/>
  <c r="S56" i="35"/>
  <c r="T56" i="35" s="1"/>
  <c r="S57" i="35"/>
  <c r="T57" i="35" s="1"/>
  <c r="S58" i="35"/>
  <c r="T58" i="35" s="1"/>
  <c r="S59" i="35"/>
  <c r="T59" i="35" s="1"/>
  <c r="S60" i="35"/>
  <c r="T60" i="35" s="1"/>
  <c r="S61" i="35"/>
  <c r="T61" i="35" s="1"/>
  <c r="S62" i="35"/>
  <c r="T62" i="35" s="1"/>
  <c r="S63" i="35"/>
  <c r="T63" i="35" s="1"/>
  <c r="S64" i="35"/>
  <c r="T64" i="35" s="1"/>
  <c r="S65" i="35"/>
  <c r="T65" i="35" s="1"/>
  <c r="S66" i="35"/>
  <c r="T66" i="35" s="1"/>
  <c r="S67" i="35"/>
  <c r="T67" i="35" s="1"/>
  <c r="S68" i="35"/>
  <c r="T68" i="35" s="1"/>
  <c r="S69" i="35"/>
  <c r="T69" i="35" s="1"/>
  <c r="S70" i="35"/>
  <c r="T70" i="35" s="1"/>
  <c r="S71" i="35"/>
  <c r="T71" i="35" s="1"/>
  <c r="S72" i="35"/>
  <c r="T72" i="35" s="1"/>
  <c r="S73" i="35"/>
  <c r="T73" i="35" s="1"/>
  <c r="S74" i="35"/>
  <c r="T74" i="35" s="1"/>
  <c r="S75" i="35"/>
  <c r="T75" i="35" s="1"/>
  <c r="S76" i="35"/>
  <c r="T76" i="35" s="1"/>
  <c r="S77" i="35"/>
  <c r="T77" i="35" s="1"/>
  <c r="S78" i="35"/>
  <c r="T78" i="35" s="1"/>
  <c r="S79" i="35"/>
  <c r="T79" i="35" s="1"/>
  <c r="S80" i="35"/>
  <c r="T80" i="35" s="1"/>
  <c r="S81" i="35"/>
  <c r="T81" i="35" s="1"/>
  <c r="S82" i="35"/>
  <c r="T82" i="35" s="1"/>
  <c r="S83" i="35"/>
  <c r="T83" i="35" s="1"/>
  <c r="S84" i="35"/>
  <c r="T84" i="35" s="1"/>
  <c r="S85" i="35"/>
  <c r="T85" i="35" s="1"/>
  <c r="S86" i="35"/>
  <c r="T86" i="35" s="1"/>
  <c r="S87" i="35"/>
  <c r="T87" i="35" s="1"/>
  <c r="S88" i="35"/>
  <c r="T88" i="35" s="1"/>
  <c r="S89" i="35"/>
  <c r="T89" i="35" s="1"/>
  <c r="S90" i="35"/>
  <c r="T90" i="35" s="1"/>
  <c r="S91" i="35"/>
  <c r="T91" i="35" s="1"/>
  <c r="S92" i="35"/>
  <c r="T92" i="35" s="1"/>
  <c r="S93" i="35"/>
  <c r="T93" i="35" s="1"/>
  <c r="S94" i="35"/>
  <c r="T94" i="35" s="1"/>
  <c r="S95" i="35"/>
  <c r="T95" i="35" s="1"/>
  <c r="S96" i="35"/>
  <c r="T96" i="35" s="1"/>
  <c r="S97" i="35"/>
  <c r="T97" i="35" s="1"/>
  <c r="S98" i="35"/>
  <c r="T98" i="35" s="1"/>
  <c r="S99" i="35"/>
  <c r="T99" i="35" s="1"/>
  <c r="S100" i="35"/>
  <c r="T100" i="35" s="1"/>
  <c r="S101" i="35"/>
  <c r="T101" i="35" s="1"/>
  <c r="S102" i="35"/>
  <c r="T102" i="35" s="1"/>
  <c r="S103" i="35"/>
  <c r="T103" i="35" s="1"/>
  <c r="S104" i="35"/>
  <c r="T104" i="35" s="1"/>
  <c r="S105" i="35"/>
  <c r="T105" i="35" s="1"/>
  <c r="S106" i="35"/>
  <c r="T106" i="35" s="1"/>
  <c r="S107" i="35"/>
  <c r="T107" i="35" s="1"/>
  <c r="S108" i="35"/>
  <c r="T108" i="35" s="1"/>
  <c r="S109" i="35"/>
  <c r="T109" i="35" s="1"/>
  <c r="S110" i="35"/>
  <c r="T110" i="35" s="1"/>
  <c r="S111" i="35"/>
  <c r="T111" i="35" s="1"/>
  <c r="S112" i="35"/>
  <c r="T112" i="35" s="1"/>
  <c r="S113" i="35"/>
  <c r="T113" i="35" s="1"/>
  <c r="S114" i="35"/>
  <c r="T114" i="35" s="1"/>
  <c r="S115" i="35"/>
  <c r="T115" i="35" s="1"/>
  <c r="S7" i="26"/>
  <c r="T7" i="26" s="1"/>
  <c r="S8" i="26"/>
  <c r="T8" i="26" s="1"/>
  <c r="S9" i="26"/>
  <c r="T9" i="26" s="1"/>
  <c r="S10" i="26"/>
  <c r="T10" i="26" s="1"/>
  <c r="S11" i="26"/>
  <c r="T11" i="26" s="1"/>
  <c r="S12" i="26"/>
  <c r="T12" i="26" s="1"/>
  <c r="S13" i="26"/>
  <c r="T13" i="26" s="1"/>
  <c r="S14" i="26"/>
  <c r="T14" i="26" s="1"/>
  <c r="S15" i="26"/>
  <c r="T15" i="26" s="1"/>
  <c r="S16" i="26"/>
  <c r="T16" i="26" s="1"/>
  <c r="S17" i="26"/>
  <c r="T17" i="26" s="1"/>
  <c r="S18" i="26"/>
  <c r="T18" i="26" s="1"/>
  <c r="S19" i="26"/>
  <c r="T19" i="26" s="1"/>
  <c r="S20" i="26"/>
  <c r="T20" i="26" s="1"/>
  <c r="S21" i="26"/>
  <c r="T21" i="26" s="1"/>
  <c r="S22" i="26"/>
  <c r="T22" i="26" s="1"/>
  <c r="S23" i="26"/>
  <c r="T23" i="26" s="1"/>
  <c r="S24" i="26"/>
  <c r="T24" i="26" s="1"/>
  <c r="S25" i="26"/>
  <c r="T25" i="26" s="1"/>
  <c r="S26" i="26"/>
  <c r="T26" i="26" s="1"/>
  <c r="S27" i="26"/>
  <c r="T27" i="26" s="1"/>
  <c r="S28" i="26"/>
  <c r="T28" i="26" s="1"/>
  <c r="S29" i="26"/>
  <c r="T29" i="26" s="1"/>
  <c r="S30" i="26"/>
  <c r="T30" i="26" s="1"/>
  <c r="S31" i="26"/>
  <c r="T31" i="26" s="1"/>
  <c r="S32" i="26"/>
  <c r="T32" i="26" s="1"/>
  <c r="S33" i="26"/>
  <c r="T33" i="26" s="1"/>
  <c r="S34" i="26"/>
  <c r="T34" i="26" s="1"/>
  <c r="S35" i="26"/>
  <c r="T35" i="26" s="1"/>
  <c r="S36" i="26"/>
  <c r="T36" i="26" s="1"/>
  <c r="S37" i="26"/>
  <c r="T37" i="26" s="1"/>
  <c r="S38" i="26"/>
  <c r="T38" i="26" s="1"/>
  <c r="S39" i="26"/>
  <c r="T39" i="26" s="1"/>
  <c r="S40" i="26"/>
  <c r="T40" i="26" s="1"/>
  <c r="S41" i="26"/>
  <c r="T41" i="26" s="1"/>
  <c r="S42" i="26"/>
  <c r="T42" i="26" s="1"/>
  <c r="S43" i="26"/>
  <c r="T43" i="26" s="1"/>
  <c r="S44" i="26"/>
  <c r="T44" i="26" s="1"/>
  <c r="S45" i="26"/>
  <c r="T45" i="26" s="1"/>
  <c r="S46" i="26"/>
  <c r="T46" i="26" s="1"/>
  <c r="S47" i="26"/>
  <c r="T47" i="26" s="1"/>
  <c r="S48" i="26"/>
  <c r="T48" i="26" s="1"/>
  <c r="S49" i="26"/>
  <c r="T49" i="26" s="1"/>
  <c r="S50" i="26"/>
  <c r="T50" i="26" s="1"/>
  <c r="S51" i="26"/>
  <c r="T51" i="26" s="1"/>
  <c r="S52" i="26"/>
  <c r="T52" i="26" s="1"/>
  <c r="S53" i="26"/>
  <c r="T53" i="26" s="1"/>
  <c r="S54" i="26"/>
  <c r="T54" i="26" s="1"/>
  <c r="S55" i="26"/>
  <c r="T55" i="26" s="1"/>
  <c r="S56" i="26"/>
  <c r="T56" i="26" s="1"/>
  <c r="S57" i="26"/>
  <c r="T57" i="26" s="1"/>
  <c r="S58" i="26"/>
  <c r="T58" i="26" s="1"/>
  <c r="S59" i="26"/>
  <c r="T59" i="26" s="1"/>
  <c r="S60" i="26"/>
  <c r="T60" i="26" s="1"/>
  <c r="S61" i="26"/>
  <c r="T61" i="26" s="1"/>
  <c r="S62" i="26"/>
  <c r="T62" i="26" s="1"/>
  <c r="S63" i="26"/>
  <c r="T63" i="26" s="1"/>
  <c r="S64" i="26"/>
  <c r="T64" i="26" s="1"/>
  <c r="S65" i="26"/>
  <c r="T65" i="26" s="1"/>
  <c r="S66" i="26"/>
  <c r="T66" i="26" s="1"/>
  <c r="S67" i="26"/>
  <c r="T67" i="26" s="1"/>
  <c r="S68" i="26"/>
  <c r="T68" i="26" s="1"/>
  <c r="S69" i="26"/>
  <c r="T69" i="26" s="1"/>
  <c r="S70" i="26"/>
  <c r="T70" i="26" s="1"/>
  <c r="S71" i="26"/>
  <c r="T71" i="26" s="1"/>
  <c r="S72" i="26"/>
  <c r="T72" i="26" s="1"/>
  <c r="S73" i="26"/>
  <c r="T73" i="26" s="1"/>
  <c r="S74" i="26"/>
  <c r="T74" i="26" s="1"/>
  <c r="S75" i="26"/>
  <c r="T75" i="26" s="1"/>
  <c r="S76" i="26"/>
  <c r="T76" i="26" s="1"/>
  <c r="S77" i="26"/>
  <c r="T77" i="26" s="1"/>
  <c r="S78" i="26"/>
  <c r="T78" i="26" s="1"/>
  <c r="S79" i="26"/>
  <c r="T79" i="26" s="1"/>
  <c r="S80" i="26"/>
  <c r="T80" i="26" s="1"/>
  <c r="S81" i="26"/>
  <c r="T81" i="26" s="1"/>
  <c r="S82" i="26"/>
  <c r="T82" i="26" s="1"/>
  <c r="S83" i="26"/>
  <c r="T83" i="26" s="1"/>
  <c r="S84" i="26"/>
  <c r="T84" i="26"/>
  <c r="S85" i="26"/>
  <c r="T85" i="26" s="1"/>
  <c r="S86" i="26"/>
  <c r="T86" i="26" s="1"/>
  <c r="S87" i="26"/>
  <c r="T87" i="26" s="1"/>
  <c r="S88" i="26"/>
  <c r="T88" i="26" s="1"/>
  <c r="S89" i="26"/>
  <c r="T89" i="26" s="1"/>
  <c r="S90" i="26"/>
  <c r="T90" i="26" s="1"/>
  <c r="S91" i="26"/>
  <c r="T91" i="26" s="1"/>
  <c r="S92" i="26"/>
  <c r="T92" i="26" s="1"/>
  <c r="S93" i="26"/>
  <c r="T93" i="26" s="1"/>
  <c r="S94" i="26"/>
  <c r="T94" i="26" s="1"/>
  <c r="S95" i="26"/>
  <c r="T95" i="26" s="1"/>
  <c r="S96" i="26"/>
  <c r="T96" i="26" s="1"/>
  <c r="S97" i="26"/>
  <c r="T97" i="26" s="1"/>
  <c r="S98" i="26"/>
  <c r="T98" i="26" s="1"/>
  <c r="S99" i="26"/>
  <c r="T99" i="26" s="1"/>
  <c r="S100" i="26"/>
  <c r="T100" i="26"/>
  <c r="S101" i="26"/>
  <c r="T101" i="26" s="1"/>
  <c r="S102" i="26"/>
  <c r="T102" i="26" s="1"/>
  <c r="S103" i="26"/>
  <c r="T103" i="26" s="1"/>
  <c r="S104" i="26"/>
  <c r="T104" i="26" s="1"/>
  <c r="S105" i="26"/>
  <c r="T105" i="26" s="1"/>
  <c r="S106" i="26"/>
  <c r="T106" i="26" s="1"/>
  <c r="S107" i="26"/>
  <c r="T107" i="26" s="1"/>
  <c r="S108" i="26"/>
  <c r="T108" i="26" s="1"/>
  <c r="S109" i="26"/>
  <c r="T109" i="26" s="1"/>
  <c r="S110" i="26"/>
  <c r="T110" i="26" s="1"/>
  <c r="S111" i="26"/>
  <c r="T111" i="26" s="1"/>
  <c r="S112" i="26"/>
  <c r="T112" i="26"/>
  <c r="S113" i="26"/>
  <c r="T113" i="26" s="1"/>
  <c r="S114" i="26"/>
  <c r="T114" i="26" s="1"/>
  <c r="S115" i="26"/>
  <c r="T115" i="26" s="1"/>
  <c r="R7" i="24"/>
  <c r="S7" i="24" s="1"/>
  <c r="R8" i="24"/>
  <c r="S8" i="24" s="1"/>
  <c r="R9" i="24"/>
  <c r="S9" i="24" s="1"/>
  <c r="R10" i="24"/>
  <c r="S10" i="24" s="1"/>
  <c r="R11" i="24"/>
  <c r="S11" i="24" s="1"/>
  <c r="R12" i="24"/>
  <c r="S12" i="24" s="1"/>
  <c r="R13" i="24"/>
  <c r="S13" i="24" s="1"/>
  <c r="R14" i="24"/>
  <c r="S14" i="24" s="1"/>
  <c r="R15" i="24"/>
  <c r="S15" i="24" s="1"/>
  <c r="R16" i="24"/>
  <c r="S16" i="24" s="1"/>
  <c r="R17" i="24"/>
  <c r="S17" i="24" s="1"/>
  <c r="R18" i="24"/>
  <c r="S18" i="24" s="1"/>
  <c r="R19" i="24"/>
  <c r="S19" i="24" s="1"/>
  <c r="R20" i="24"/>
  <c r="S20" i="24" s="1"/>
  <c r="R21" i="24"/>
  <c r="S21" i="24"/>
  <c r="R22" i="24"/>
  <c r="S22" i="24" s="1"/>
  <c r="R23" i="24"/>
  <c r="S23" i="24" s="1"/>
  <c r="R24" i="24"/>
  <c r="S24" i="24" s="1"/>
  <c r="R25" i="24"/>
  <c r="S25" i="24" s="1"/>
  <c r="R26" i="24"/>
  <c r="S26" i="24" s="1"/>
  <c r="R27" i="24"/>
  <c r="S27" i="24" s="1"/>
  <c r="R28" i="24"/>
  <c r="S28" i="24" s="1"/>
  <c r="R29" i="24"/>
  <c r="S29" i="24" s="1"/>
  <c r="R30" i="24"/>
  <c r="S30" i="24" s="1"/>
  <c r="R31" i="24"/>
  <c r="S31" i="24" s="1"/>
  <c r="R32" i="24"/>
  <c r="S32" i="24" s="1"/>
  <c r="R33" i="24"/>
  <c r="S33" i="24" s="1"/>
  <c r="R34" i="24"/>
  <c r="S34" i="24" s="1"/>
  <c r="R35" i="24"/>
  <c r="S35" i="24" s="1"/>
  <c r="R36" i="24"/>
  <c r="S36" i="24" s="1"/>
  <c r="R37" i="24"/>
  <c r="S37" i="24" s="1"/>
  <c r="R38" i="24"/>
  <c r="S38" i="24" s="1"/>
  <c r="R39" i="24"/>
  <c r="S39" i="24" s="1"/>
  <c r="R40" i="24"/>
  <c r="S40" i="24" s="1"/>
  <c r="R41" i="24"/>
  <c r="S41" i="24"/>
  <c r="R42" i="24"/>
  <c r="S42" i="24" s="1"/>
  <c r="R43" i="24"/>
  <c r="S43" i="24" s="1"/>
  <c r="R44" i="24"/>
  <c r="S44" i="24" s="1"/>
  <c r="R45" i="24"/>
  <c r="S45" i="24" s="1"/>
  <c r="R46" i="24"/>
  <c r="S46" i="24" s="1"/>
  <c r="R47" i="24"/>
  <c r="S47" i="24" s="1"/>
  <c r="R48" i="24"/>
  <c r="S48" i="24" s="1"/>
  <c r="R49" i="24"/>
  <c r="S49" i="24" s="1"/>
  <c r="R50" i="24"/>
  <c r="S50" i="24" s="1"/>
  <c r="R51" i="24"/>
  <c r="S51" i="24" s="1"/>
  <c r="R52" i="24"/>
  <c r="S52" i="24" s="1"/>
  <c r="R53" i="24"/>
  <c r="S53" i="24" s="1"/>
  <c r="R54" i="24"/>
  <c r="S54" i="24" s="1"/>
  <c r="R55" i="24"/>
  <c r="S55" i="24" s="1"/>
  <c r="R56" i="24"/>
  <c r="S56" i="24" s="1"/>
  <c r="R57" i="24"/>
  <c r="S57" i="24" s="1"/>
  <c r="R58" i="24"/>
  <c r="S58" i="24" s="1"/>
  <c r="R59" i="24"/>
  <c r="S59" i="24" s="1"/>
  <c r="R60" i="24"/>
  <c r="S60" i="24" s="1"/>
  <c r="R61" i="24"/>
  <c r="S61" i="24" s="1"/>
  <c r="R62" i="24"/>
  <c r="S62" i="24" s="1"/>
  <c r="R63" i="24"/>
  <c r="S63" i="24" s="1"/>
  <c r="R64" i="24"/>
  <c r="S64" i="24" s="1"/>
  <c r="R65" i="24"/>
  <c r="S65" i="24" s="1"/>
  <c r="R66" i="24"/>
  <c r="S66" i="24" s="1"/>
  <c r="R67" i="24"/>
  <c r="S67" i="24" s="1"/>
  <c r="R68" i="24"/>
  <c r="S68" i="24" s="1"/>
  <c r="R69" i="24"/>
  <c r="S69" i="24" s="1"/>
  <c r="R70" i="24"/>
  <c r="S70" i="24" s="1"/>
  <c r="R71" i="24"/>
  <c r="S71" i="24" s="1"/>
  <c r="R72" i="24"/>
  <c r="S72" i="24" s="1"/>
  <c r="R73" i="24"/>
  <c r="S73" i="24" s="1"/>
  <c r="R74" i="24"/>
  <c r="S74" i="24" s="1"/>
  <c r="R75" i="24"/>
  <c r="S75" i="24" s="1"/>
  <c r="R76" i="24"/>
  <c r="S76" i="24" s="1"/>
  <c r="R77" i="24"/>
  <c r="S77" i="24" s="1"/>
  <c r="R78" i="24"/>
  <c r="S78" i="24" s="1"/>
  <c r="R79" i="24"/>
  <c r="S79" i="24" s="1"/>
  <c r="R80" i="24"/>
  <c r="S80" i="24" s="1"/>
  <c r="R81" i="24"/>
  <c r="S81" i="24" s="1"/>
  <c r="R82" i="24"/>
  <c r="S82" i="24" s="1"/>
  <c r="R83" i="24"/>
  <c r="S83" i="24" s="1"/>
  <c r="R84" i="24"/>
  <c r="S84" i="24" s="1"/>
  <c r="R85" i="24"/>
  <c r="S85" i="24" s="1"/>
  <c r="R86" i="24"/>
  <c r="S86" i="24" s="1"/>
  <c r="R87" i="24"/>
  <c r="S87" i="24"/>
  <c r="R88" i="24"/>
  <c r="S88" i="24" s="1"/>
  <c r="R89" i="24"/>
  <c r="S89" i="24" s="1"/>
  <c r="R90" i="24"/>
  <c r="S90" i="24" s="1"/>
  <c r="R91" i="24"/>
  <c r="S91" i="24" s="1"/>
  <c r="R92" i="24"/>
  <c r="S92" i="24" s="1"/>
  <c r="R93" i="24"/>
  <c r="S93" i="24" s="1"/>
  <c r="R94" i="24"/>
  <c r="S94" i="24" s="1"/>
  <c r="R95" i="24"/>
  <c r="S95" i="24" s="1"/>
  <c r="R96" i="24"/>
  <c r="S96" i="24" s="1"/>
  <c r="R97" i="24"/>
  <c r="S97" i="24" s="1"/>
  <c r="R98" i="24"/>
  <c r="S98" i="24" s="1"/>
  <c r="R99" i="24"/>
  <c r="S99" i="24" s="1"/>
  <c r="R100" i="24"/>
  <c r="S100" i="24" s="1"/>
  <c r="R101" i="24"/>
  <c r="S101" i="24" s="1"/>
  <c r="R102" i="24"/>
  <c r="S102" i="24" s="1"/>
  <c r="R103" i="24"/>
  <c r="S103" i="24" s="1"/>
  <c r="R104" i="24"/>
  <c r="S104" i="24" s="1"/>
  <c r="R105" i="24"/>
  <c r="S105" i="24" s="1"/>
  <c r="R106" i="24"/>
  <c r="S106" i="24" s="1"/>
  <c r="R107" i="24"/>
  <c r="S107" i="24" s="1"/>
  <c r="R108" i="24"/>
  <c r="S108" i="24" s="1"/>
  <c r="R109" i="24"/>
  <c r="S109" i="24"/>
  <c r="R110" i="24"/>
  <c r="S110" i="24" s="1"/>
  <c r="R111" i="24"/>
  <c r="S111" i="24" s="1"/>
  <c r="R112" i="24"/>
  <c r="S112" i="24" s="1"/>
  <c r="R113" i="24"/>
  <c r="S113" i="24" s="1"/>
  <c r="R114" i="24"/>
  <c r="S114" i="24" s="1"/>
  <c r="R115" i="24"/>
  <c r="S115" i="24" s="1"/>
  <c r="R7" i="8"/>
  <c r="S7" i="8" s="1"/>
  <c r="R8" i="8"/>
  <c r="S8" i="8" s="1"/>
  <c r="R9" i="8"/>
  <c r="S9" i="8" s="1"/>
  <c r="R10" i="8"/>
  <c r="S10" i="8" s="1"/>
  <c r="R11" i="8"/>
  <c r="S11" i="8" s="1"/>
  <c r="R12" i="8"/>
  <c r="S12" i="8" s="1"/>
  <c r="R13" i="8"/>
  <c r="S13" i="8" s="1"/>
  <c r="R14" i="8"/>
  <c r="S14" i="8" s="1"/>
  <c r="R15" i="8"/>
  <c r="S15" i="8" s="1"/>
  <c r="R16" i="8"/>
  <c r="S16" i="8" s="1"/>
  <c r="R17" i="8"/>
  <c r="S17" i="8" s="1"/>
  <c r="R18" i="8"/>
  <c r="S18" i="8" s="1"/>
  <c r="R19" i="8"/>
  <c r="S19" i="8" s="1"/>
  <c r="R20" i="8"/>
  <c r="S20" i="8" s="1"/>
  <c r="R21" i="8"/>
  <c r="S21" i="8" s="1"/>
  <c r="R22" i="8"/>
  <c r="S22" i="8" s="1"/>
  <c r="R23" i="8"/>
  <c r="S23" i="8" s="1"/>
  <c r="R24" i="8"/>
  <c r="S24" i="8" s="1"/>
  <c r="R25" i="8"/>
  <c r="S25" i="8" s="1"/>
  <c r="R26" i="8"/>
  <c r="S26" i="8" s="1"/>
  <c r="R27" i="8"/>
  <c r="S27" i="8" s="1"/>
  <c r="R28" i="8"/>
  <c r="S28" i="8" s="1"/>
  <c r="R29" i="8"/>
  <c r="S29" i="8" s="1"/>
  <c r="R30" i="8"/>
  <c r="S30" i="8" s="1"/>
  <c r="R31" i="8"/>
  <c r="S31" i="8" s="1"/>
  <c r="R32" i="8"/>
  <c r="S32" i="8" s="1"/>
  <c r="R33" i="8"/>
  <c r="S33" i="8" s="1"/>
  <c r="R34" i="8"/>
  <c r="S34" i="8" s="1"/>
  <c r="R35" i="8"/>
  <c r="S35" i="8" s="1"/>
  <c r="R36" i="8"/>
  <c r="S36" i="8" s="1"/>
  <c r="R37" i="8"/>
  <c r="S37" i="8" s="1"/>
  <c r="R38" i="8"/>
  <c r="S38" i="8" s="1"/>
  <c r="R39" i="8"/>
  <c r="S39" i="8" s="1"/>
  <c r="R40" i="8"/>
  <c r="S40" i="8" s="1"/>
  <c r="R41" i="8"/>
  <c r="S41" i="8" s="1"/>
  <c r="R42" i="8"/>
  <c r="S42" i="8" s="1"/>
  <c r="R43" i="8"/>
  <c r="S43" i="8" s="1"/>
  <c r="R44" i="8"/>
  <c r="S44" i="8" s="1"/>
  <c r="R45" i="8"/>
  <c r="S45" i="8" s="1"/>
  <c r="R46" i="8"/>
  <c r="S46" i="8" s="1"/>
  <c r="R47" i="8"/>
  <c r="S47" i="8" s="1"/>
  <c r="R48" i="8"/>
  <c r="S48" i="8" s="1"/>
  <c r="R49" i="8"/>
  <c r="S49" i="8" s="1"/>
  <c r="R50" i="8"/>
  <c r="S50" i="8" s="1"/>
  <c r="R51" i="8"/>
  <c r="S51" i="8" s="1"/>
  <c r="R52" i="8"/>
  <c r="S52" i="8" s="1"/>
  <c r="R53" i="8"/>
  <c r="S53" i="8" s="1"/>
  <c r="R54" i="8"/>
  <c r="S54" i="8" s="1"/>
  <c r="R55" i="8"/>
  <c r="S55" i="8" s="1"/>
  <c r="R56" i="8"/>
  <c r="S56" i="8" s="1"/>
  <c r="R57" i="8"/>
  <c r="S57" i="8" s="1"/>
  <c r="R58" i="8"/>
  <c r="S58" i="8" s="1"/>
  <c r="R59" i="8"/>
  <c r="S59" i="8" s="1"/>
  <c r="R60" i="8"/>
  <c r="S60" i="8" s="1"/>
  <c r="R61" i="8"/>
  <c r="S61" i="8" s="1"/>
  <c r="R62" i="8"/>
  <c r="S62" i="8" s="1"/>
  <c r="R63" i="8"/>
  <c r="S63" i="8" s="1"/>
  <c r="R64" i="8"/>
  <c r="S64" i="8" s="1"/>
  <c r="R65" i="8"/>
  <c r="S65" i="8" s="1"/>
  <c r="R66" i="8"/>
  <c r="S66" i="8" s="1"/>
  <c r="R67" i="8"/>
  <c r="S67" i="8" s="1"/>
  <c r="R68" i="8"/>
  <c r="S68" i="8" s="1"/>
  <c r="R69" i="8"/>
  <c r="S69" i="8" s="1"/>
  <c r="R70" i="8"/>
  <c r="S70" i="8" s="1"/>
  <c r="R71" i="8"/>
  <c r="S71" i="8" s="1"/>
  <c r="R72" i="8"/>
  <c r="S72" i="8" s="1"/>
  <c r="R73" i="8"/>
  <c r="S73" i="8" s="1"/>
  <c r="R74" i="8"/>
  <c r="S74" i="8" s="1"/>
  <c r="R75" i="8"/>
  <c r="S75" i="8" s="1"/>
  <c r="R76" i="8"/>
  <c r="S76" i="8" s="1"/>
  <c r="R77" i="8"/>
  <c r="S77" i="8" s="1"/>
  <c r="R78" i="8"/>
  <c r="S78" i="8"/>
  <c r="R79" i="8"/>
  <c r="S79" i="8" s="1"/>
  <c r="R80" i="8"/>
  <c r="S80" i="8" s="1"/>
  <c r="R81" i="8"/>
  <c r="S81" i="8" s="1"/>
  <c r="R82" i="8"/>
  <c r="S82" i="8" s="1"/>
  <c r="R83" i="8"/>
  <c r="S83" i="8" s="1"/>
  <c r="R84" i="8"/>
  <c r="S84" i="8" s="1"/>
  <c r="R85" i="8"/>
  <c r="S85" i="8" s="1"/>
  <c r="R86" i="8"/>
  <c r="S86" i="8" s="1"/>
  <c r="R87" i="8"/>
  <c r="S87" i="8" s="1"/>
  <c r="R88" i="8"/>
  <c r="S88" i="8" s="1"/>
  <c r="R89" i="8"/>
  <c r="S89" i="8" s="1"/>
  <c r="R90" i="8"/>
  <c r="S90" i="8" s="1"/>
  <c r="R91" i="8"/>
  <c r="S91" i="8" s="1"/>
  <c r="R92" i="8"/>
  <c r="S92" i="8" s="1"/>
  <c r="R93" i="8"/>
  <c r="S93" i="8" s="1"/>
  <c r="R94" i="8"/>
  <c r="S94" i="8" s="1"/>
  <c r="R95" i="8"/>
  <c r="S95" i="8" s="1"/>
  <c r="R96" i="8"/>
  <c r="S96" i="8" s="1"/>
  <c r="R97" i="8"/>
  <c r="S97" i="8" s="1"/>
  <c r="R98" i="8"/>
  <c r="S98" i="8" s="1"/>
  <c r="R99" i="8"/>
  <c r="S99" i="8" s="1"/>
  <c r="R100" i="8"/>
  <c r="S100" i="8" s="1"/>
  <c r="R101" i="8"/>
  <c r="S101" i="8" s="1"/>
  <c r="R102" i="8"/>
  <c r="S102" i="8" s="1"/>
  <c r="R103" i="8"/>
  <c r="S103" i="8" s="1"/>
  <c r="R104" i="8"/>
  <c r="S104" i="8" s="1"/>
  <c r="R105" i="8"/>
  <c r="S105" i="8" s="1"/>
  <c r="R106" i="8"/>
  <c r="S106" i="8" s="1"/>
  <c r="R107" i="8"/>
  <c r="S107" i="8" s="1"/>
  <c r="R108" i="8"/>
  <c r="S108" i="8" s="1"/>
  <c r="R109" i="8"/>
  <c r="S109" i="8" s="1"/>
  <c r="R110" i="8"/>
  <c r="S110" i="8" s="1"/>
  <c r="R111" i="8"/>
  <c r="S111" i="8" s="1"/>
  <c r="R112" i="8"/>
  <c r="S112" i="8" s="1"/>
  <c r="R113" i="8"/>
  <c r="S113" i="8" s="1"/>
  <c r="R114" i="8"/>
  <c r="S114" i="8" s="1"/>
  <c r="R115" i="8"/>
  <c r="S115" i="8" s="1"/>
  <c r="U7" i="14"/>
  <c r="V7" i="14" s="1"/>
  <c r="U8" i="14"/>
  <c r="V8" i="14" s="1"/>
  <c r="U9" i="14"/>
  <c r="V9" i="14" s="1"/>
  <c r="U10" i="14"/>
  <c r="V10" i="14" s="1"/>
  <c r="U11" i="14"/>
  <c r="V11" i="14" s="1"/>
  <c r="U12" i="14"/>
  <c r="V12" i="14" s="1"/>
  <c r="U13" i="14"/>
  <c r="V13" i="14" s="1"/>
  <c r="U14" i="14"/>
  <c r="V14" i="14" s="1"/>
  <c r="U15" i="14"/>
  <c r="V15" i="14"/>
  <c r="U16" i="14"/>
  <c r="V16" i="14" s="1"/>
  <c r="U17" i="14"/>
  <c r="V17" i="14"/>
  <c r="U18" i="14"/>
  <c r="V18" i="14" s="1"/>
  <c r="U19" i="14"/>
  <c r="V19" i="14" s="1"/>
  <c r="U20" i="14"/>
  <c r="V20" i="14" s="1"/>
  <c r="U21" i="14"/>
  <c r="V21" i="14" s="1"/>
  <c r="U22" i="14"/>
  <c r="V22" i="14" s="1"/>
  <c r="U23" i="14"/>
  <c r="V23" i="14" s="1"/>
  <c r="U24" i="14"/>
  <c r="V24" i="14" s="1"/>
  <c r="U25" i="14"/>
  <c r="V25" i="14" s="1"/>
  <c r="U26" i="14"/>
  <c r="V26" i="14" s="1"/>
  <c r="U27" i="14"/>
  <c r="V27" i="14" s="1"/>
  <c r="U28" i="14"/>
  <c r="V28" i="14" s="1"/>
  <c r="U29" i="14"/>
  <c r="V29" i="14" s="1"/>
  <c r="U30" i="14"/>
  <c r="V30" i="14" s="1"/>
  <c r="U31" i="14"/>
  <c r="V31" i="14" s="1"/>
  <c r="U32" i="14"/>
  <c r="V32" i="14" s="1"/>
  <c r="U33" i="14"/>
  <c r="V33" i="14" s="1"/>
  <c r="U34" i="14"/>
  <c r="V34" i="14" s="1"/>
  <c r="U35" i="14"/>
  <c r="V35" i="14" s="1"/>
  <c r="U36" i="14"/>
  <c r="V36" i="14" s="1"/>
  <c r="U37" i="14"/>
  <c r="V37" i="14" s="1"/>
  <c r="U38" i="14"/>
  <c r="V38" i="14" s="1"/>
  <c r="U39" i="14"/>
  <c r="V39" i="14" s="1"/>
  <c r="U40" i="14"/>
  <c r="V40" i="14" s="1"/>
  <c r="U41" i="14"/>
  <c r="V41" i="14" s="1"/>
  <c r="U42" i="14"/>
  <c r="V42" i="14" s="1"/>
  <c r="U43" i="14"/>
  <c r="V43" i="14" s="1"/>
  <c r="U44" i="14"/>
  <c r="V44" i="14" s="1"/>
  <c r="U45" i="14"/>
  <c r="V45" i="14" s="1"/>
  <c r="U46" i="14"/>
  <c r="V46" i="14" s="1"/>
  <c r="U47" i="14"/>
  <c r="V47" i="14"/>
  <c r="U48" i="14"/>
  <c r="V48" i="14" s="1"/>
  <c r="U49" i="14"/>
  <c r="V49" i="14" s="1"/>
  <c r="U50" i="14"/>
  <c r="V50" i="14" s="1"/>
  <c r="U51" i="14"/>
  <c r="V51" i="14" s="1"/>
  <c r="U52" i="14"/>
  <c r="V52" i="14" s="1"/>
  <c r="U53" i="14"/>
  <c r="V53" i="14" s="1"/>
  <c r="U54" i="14"/>
  <c r="V54" i="14" s="1"/>
  <c r="U55" i="14"/>
  <c r="V55" i="14" s="1"/>
  <c r="U56" i="14"/>
  <c r="V56" i="14" s="1"/>
  <c r="U57" i="14"/>
  <c r="V57" i="14" s="1"/>
  <c r="U58" i="14"/>
  <c r="V58" i="14" s="1"/>
  <c r="U59" i="14"/>
  <c r="V59" i="14" s="1"/>
  <c r="U60" i="14"/>
  <c r="V60" i="14" s="1"/>
  <c r="U61" i="14"/>
  <c r="V61" i="14"/>
  <c r="U62" i="14"/>
  <c r="V62" i="14" s="1"/>
  <c r="U63" i="14"/>
  <c r="V63" i="14" s="1"/>
  <c r="U64" i="14"/>
  <c r="V64" i="14" s="1"/>
  <c r="U65" i="14"/>
  <c r="V65" i="14" s="1"/>
  <c r="U66" i="14"/>
  <c r="V66" i="14" s="1"/>
  <c r="U67" i="14"/>
  <c r="V67" i="14" s="1"/>
  <c r="U68" i="14"/>
  <c r="V68" i="14" s="1"/>
  <c r="U69" i="14"/>
  <c r="V69" i="14" s="1"/>
  <c r="U70" i="14"/>
  <c r="V70" i="14" s="1"/>
  <c r="U71" i="14"/>
  <c r="V71" i="14" s="1"/>
  <c r="U72" i="14"/>
  <c r="V72" i="14" s="1"/>
  <c r="U73" i="14"/>
  <c r="V73" i="14" s="1"/>
  <c r="U74" i="14"/>
  <c r="V74" i="14" s="1"/>
  <c r="U75" i="14"/>
  <c r="V75" i="14" s="1"/>
  <c r="U76" i="14"/>
  <c r="V76" i="14" s="1"/>
  <c r="U77" i="14"/>
  <c r="V77" i="14" s="1"/>
  <c r="U78" i="14"/>
  <c r="V78" i="14" s="1"/>
  <c r="U79" i="14"/>
  <c r="V79" i="14" s="1"/>
  <c r="U80" i="14"/>
  <c r="V80" i="14" s="1"/>
  <c r="U81" i="14"/>
  <c r="V81" i="14" s="1"/>
  <c r="U82" i="14"/>
  <c r="V82" i="14" s="1"/>
  <c r="U83" i="14"/>
  <c r="V83" i="14" s="1"/>
  <c r="U84" i="14"/>
  <c r="V84" i="14" s="1"/>
  <c r="U85" i="14"/>
  <c r="V85" i="14" s="1"/>
  <c r="U86" i="14"/>
  <c r="V86" i="14" s="1"/>
  <c r="U87" i="14"/>
  <c r="V87" i="14" s="1"/>
  <c r="U88" i="14"/>
  <c r="V88" i="14" s="1"/>
  <c r="U89" i="14"/>
  <c r="V89" i="14" s="1"/>
  <c r="U90" i="14"/>
  <c r="V90" i="14" s="1"/>
  <c r="U91" i="14"/>
  <c r="V91" i="14" s="1"/>
  <c r="U92" i="14"/>
  <c r="V92" i="14" s="1"/>
  <c r="U93" i="14"/>
  <c r="V93" i="14"/>
  <c r="U94" i="14"/>
  <c r="V94" i="14" s="1"/>
  <c r="U95" i="14"/>
  <c r="V95" i="14" s="1"/>
  <c r="U96" i="14"/>
  <c r="V96" i="14" s="1"/>
  <c r="U97" i="14"/>
  <c r="V97" i="14" s="1"/>
  <c r="U98" i="14"/>
  <c r="V98" i="14" s="1"/>
  <c r="U99" i="14"/>
  <c r="V99" i="14" s="1"/>
  <c r="U100" i="14"/>
  <c r="V100" i="14" s="1"/>
  <c r="U101" i="14"/>
  <c r="V101" i="14" s="1"/>
  <c r="U102" i="14"/>
  <c r="V102" i="14" s="1"/>
  <c r="U103" i="14"/>
  <c r="V103" i="14"/>
  <c r="U104" i="14"/>
  <c r="V104" i="14" s="1"/>
  <c r="U105" i="14"/>
  <c r="V105" i="14" s="1"/>
  <c r="U106" i="14"/>
  <c r="V106" i="14" s="1"/>
  <c r="U107" i="14"/>
  <c r="V107" i="14" s="1"/>
  <c r="U108" i="14"/>
  <c r="V108" i="14" s="1"/>
  <c r="U109" i="14"/>
  <c r="V109" i="14" s="1"/>
  <c r="U110" i="14"/>
  <c r="V110" i="14" s="1"/>
  <c r="U111" i="14"/>
  <c r="V111" i="14" s="1"/>
  <c r="U112" i="14"/>
  <c r="V112" i="14" s="1"/>
  <c r="U113" i="14"/>
  <c r="V113" i="14" s="1"/>
  <c r="U114" i="14"/>
  <c r="V114" i="14" s="1"/>
  <c r="U115" i="14"/>
  <c r="V115" i="14" s="1"/>
  <c r="L7" i="32"/>
  <c r="M7" i="32" s="1"/>
  <c r="L8" i="32"/>
  <c r="M8" i="32" s="1"/>
  <c r="L9" i="32"/>
  <c r="M9" i="32" s="1"/>
  <c r="L10" i="32"/>
  <c r="M10" i="32"/>
  <c r="L11" i="32"/>
  <c r="M11" i="32" s="1"/>
  <c r="L12" i="32"/>
  <c r="M12" i="32" s="1"/>
  <c r="L13" i="32"/>
  <c r="M13" i="32" s="1"/>
  <c r="L14" i="32"/>
  <c r="M14" i="32" s="1"/>
  <c r="L15" i="32"/>
  <c r="M15" i="32" s="1"/>
  <c r="L16" i="32"/>
  <c r="M16" i="32" s="1"/>
  <c r="L17" i="32"/>
  <c r="M17" i="32" s="1"/>
  <c r="L18" i="32"/>
  <c r="M18" i="32" s="1"/>
  <c r="L19" i="32"/>
  <c r="M19" i="32" s="1"/>
  <c r="L20" i="32"/>
  <c r="M20" i="32" s="1"/>
  <c r="L21" i="32"/>
  <c r="M21" i="32" s="1"/>
  <c r="L22" i="32"/>
  <c r="M22" i="32" s="1"/>
  <c r="L23" i="32"/>
  <c r="M23" i="32"/>
  <c r="L24" i="32"/>
  <c r="M24" i="32" s="1"/>
  <c r="L25" i="32"/>
  <c r="M25" i="32" s="1"/>
  <c r="L26" i="32"/>
  <c r="M26" i="32" s="1"/>
  <c r="L27" i="32"/>
  <c r="M27" i="32" s="1"/>
  <c r="L28" i="32"/>
  <c r="M28" i="32" s="1"/>
  <c r="L29" i="32"/>
  <c r="M29" i="32"/>
  <c r="L30" i="32"/>
  <c r="M30" i="32" s="1"/>
  <c r="L31" i="32"/>
  <c r="M31" i="32" s="1"/>
  <c r="L32" i="32"/>
  <c r="M32" i="32" s="1"/>
  <c r="L33" i="32"/>
  <c r="M33" i="32" s="1"/>
  <c r="L34" i="32"/>
  <c r="M34" i="32" s="1"/>
  <c r="L35" i="32"/>
  <c r="M35" i="32" s="1"/>
  <c r="L36" i="32"/>
  <c r="M36" i="32" s="1"/>
  <c r="L37" i="32"/>
  <c r="M37" i="32" s="1"/>
  <c r="L38" i="32"/>
  <c r="M38" i="32" s="1"/>
  <c r="L39" i="32"/>
  <c r="M39" i="32" s="1"/>
  <c r="L40" i="32"/>
  <c r="M40" i="32" s="1"/>
  <c r="L41" i="32"/>
  <c r="M41" i="32" s="1"/>
  <c r="L42" i="32"/>
  <c r="M42" i="32" s="1"/>
  <c r="L43" i="32"/>
  <c r="M43" i="32" s="1"/>
  <c r="L44" i="32"/>
  <c r="M44" i="32" s="1"/>
  <c r="L45" i="32"/>
  <c r="M45" i="32" s="1"/>
  <c r="L46" i="32"/>
  <c r="M46" i="32" s="1"/>
  <c r="L47" i="32"/>
  <c r="M47" i="32" s="1"/>
  <c r="L48" i="32"/>
  <c r="M48" i="32" s="1"/>
  <c r="L49" i="32"/>
  <c r="M49" i="32" s="1"/>
  <c r="L50" i="32"/>
  <c r="M50" i="32" s="1"/>
  <c r="L51" i="32"/>
  <c r="M51" i="32" s="1"/>
  <c r="L52" i="32"/>
  <c r="M52" i="32" s="1"/>
  <c r="L53" i="32"/>
  <c r="M53" i="32" s="1"/>
  <c r="L54" i="32"/>
  <c r="M54" i="32" s="1"/>
  <c r="L55" i="32"/>
  <c r="M55" i="32" s="1"/>
  <c r="L56" i="32"/>
  <c r="M56" i="32" s="1"/>
  <c r="L57" i="32"/>
  <c r="M57" i="32" s="1"/>
  <c r="L58" i="32"/>
  <c r="M58" i="32" s="1"/>
  <c r="L59" i="32"/>
  <c r="M59" i="32" s="1"/>
  <c r="L60" i="32"/>
  <c r="M60" i="32" s="1"/>
  <c r="L61" i="32"/>
  <c r="M61" i="32" s="1"/>
  <c r="L62" i="32"/>
  <c r="M62" i="32" s="1"/>
  <c r="L63" i="32"/>
  <c r="M63" i="32" s="1"/>
  <c r="L64" i="32"/>
  <c r="M64" i="32" s="1"/>
  <c r="L65" i="32"/>
  <c r="M65" i="32" s="1"/>
  <c r="L66" i="32"/>
  <c r="M66" i="32" s="1"/>
  <c r="L67" i="32"/>
  <c r="M67" i="32" s="1"/>
  <c r="L68" i="32"/>
  <c r="M68" i="32" s="1"/>
  <c r="L69" i="32"/>
  <c r="M69" i="32" s="1"/>
  <c r="L70" i="32"/>
  <c r="M70" i="32" s="1"/>
  <c r="L71" i="32"/>
  <c r="M71" i="32" s="1"/>
  <c r="L72" i="32"/>
  <c r="M72" i="32" s="1"/>
  <c r="L73" i="32"/>
  <c r="M73" i="32" s="1"/>
  <c r="L74" i="32"/>
  <c r="M74" i="32" s="1"/>
  <c r="L75" i="32"/>
  <c r="M75" i="32" s="1"/>
  <c r="L76" i="32"/>
  <c r="M76" i="32" s="1"/>
  <c r="L77" i="32"/>
  <c r="M77" i="32" s="1"/>
  <c r="L78" i="32"/>
  <c r="M78" i="32" s="1"/>
  <c r="L79" i="32"/>
  <c r="M79" i="32" s="1"/>
  <c r="L80" i="32"/>
  <c r="M80" i="32" s="1"/>
  <c r="L81" i="32"/>
  <c r="M81" i="32" s="1"/>
  <c r="L82" i="32"/>
  <c r="M82" i="32" s="1"/>
  <c r="L83" i="32"/>
  <c r="M83" i="32" s="1"/>
  <c r="L84" i="32"/>
  <c r="M84" i="32" s="1"/>
  <c r="L85" i="32"/>
  <c r="M85" i="32" s="1"/>
  <c r="L86" i="32"/>
  <c r="M86" i="32" s="1"/>
  <c r="L87" i="32"/>
  <c r="M87" i="32" s="1"/>
  <c r="L88" i="32"/>
  <c r="M88" i="32" s="1"/>
  <c r="L89" i="32"/>
  <c r="M89" i="32" s="1"/>
  <c r="L90" i="32"/>
  <c r="M90" i="32" s="1"/>
  <c r="L91" i="32"/>
  <c r="M91" i="32" s="1"/>
  <c r="L92" i="32"/>
  <c r="M92" i="32" s="1"/>
  <c r="L93" i="32"/>
  <c r="M93" i="32" s="1"/>
  <c r="L94" i="32"/>
  <c r="M94" i="32" s="1"/>
  <c r="L95" i="32"/>
  <c r="M95" i="32" s="1"/>
  <c r="L96" i="32"/>
  <c r="M96" i="32" s="1"/>
  <c r="L97" i="32"/>
  <c r="M97" i="32" s="1"/>
  <c r="L98" i="32"/>
  <c r="M98" i="32" s="1"/>
  <c r="L99" i="32"/>
  <c r="M99" i="32" s="1"/>
  <c r="L100" i="32"/>
  <c r="M100" i="32" s="1"/>
  <c r="L101" i="32"/>
  <c r="M101" i="32" s="1"/>
  <c r="L102" i="32"/>
  <c r="M102" i="32" s="1"/>
  <c r="L103" i="32"/>
  <c r="M103" i="32" s="1"/>
  <c r="L104" i="32"/>
  <c r="M104" i="32" s="1"/>
  <c r="L105" i="32"/>
  <c r="M105" i="32" s="1"/>
  <c r="L106" i="32"/>
  <c r="M106" i="32" s="1"/>
  <c r="L107" i="32"/>
  <c r="M107" i="32" s="1"/>
  <c r="L108" i="32"/>
  <c r="M108" i="32" s="1"/>
  <c r="L109" i="32"/>
  <c r="M109" i="32" s="1"/>
  <c r="L110" i="32"/>
  <c r="M110" i="32" s="1"/>
  <c r="L111" i="32"/>
  <c r="M111" i="32" s="1"/>
  <c r="L112" i="32"/>
  <c r="M112" i="32" s="1"/>
  <c r="L113" i="32"/>
  <c r="M113" i="32" s="1"/>
  <c r="L114" i="32"/>
  <c r="M114" i="32" s="1"/>
  <c r="L115" i="32"/>
  <c r="M115" i="32" s="1"/>
  <c r="Q7" i="42"/>
  <c r="R7" i="42" s="1"/>
  <c r="Q8" i="42"/>
  <c r="R8" i="42" s="1"/>
  <c r="Q9" i="42"/>
  <c r="R9" i="42" s="1"/>
  <c r="Q10" i="42"/>
  <c r="R10" i="42" s="1"/>
  <c r="Q11" i="42"/>
  <c r="R11" i="42" s="1"/>
  <c r="Q12" i="42"/>
  <c r="R12" i="42" s="1"/>
  <c r="Q13" i="42"/>
  <c r="R13" i="42" s="1"/>
  <c r="Q14" i="42"/>
  <c r="R14" i="42" s="1"/>
  <c r="Q15" i="42"/>
  <c r="R15" i="42" s="1"/>
  <c r="Q16" i="42"/>
  <c r="R16" i="42" s="1"/>
  <c r="Q17" i="42"/>
  <c r="R17" i="42" s="1"/>
  <c r="Q18" i="42"/>
  <c r="R18" i="42" s="1"/>
  <c r="Q19" i="42"/>
  <c r="R19" i="42" s="1"/>
  <c r="Q20" i="42"/>
  <c r="R20" i="42" s="1"/>
  <c r="Q21" i="42"/>
  <c r="R21" i="42" s="1"/>
  <c r="Q22" i="42"/>
  <c r="R22" i="42" s="1"/>
  <c r="Q23" i="42"/>
  <c r="R23" i="42" s="1"/>
  <c r="Q24" i="42"/>
  <c r="R24" i="42" s="1"/>
  <c r="Q25" i="42"/>
  <c r="R25" i="42" s="1"/>
  <c r="Q26" i="42"/>
  <c r="R26" i="42" s="1"/>
  <c r="Q27" i="42"/>
  <c r="R27" i="42" s="1"/>
  <c r="Q28" i="42"/>
  <c r="R28" i="42" s="1"/>
  <c r="Q29" i="42"/>
  <c r="R29" i="42" s="1"/>
  <c r="Q30" i="42"/>
  <c r="R30" i="42" s="1"/>
  <c r="Q31" i="42"/>
  <c r="R31" i="42" s="1"/>
  <c r="Q32" i="42"/>
  <c r="R32" i="42" s="1"/>
  <c r="Q33" i="42"/>
  <c r="R33" i="42" s="1"/>
  <c r="Q34" i="42"/>
  <c r="R34" i="42" s="1"/>
  <c r="Q35" i="42"/>
  <c r="R35" i="42" s="1"/>
  <c r="Q36" i="42"/>
  <c r="R36" i="42" s="1"/>
  <c r="Q37" i="42"/>
  <c r="R37" i="42" s="1"/>
  <c r="Q38" i="42"/>
  <c r="R38" i="42" s="1"/>
  <c r="Q39" i="42"/>
  <c r="R39" i="42" s="1"/>
  <c r="Q40" i="42"/>
  <c r="R40" i="42" s="1"/>
  <c r="Q41" i="42"/>
  <c r="R41" i="42" s="1"/>
  <c r="Q42" i="42"/>
  <c r="R42" i="42" s="1"/>
  <c r="Q43" i="42"/>
  <c r="R43" i="42" s="1"/>
  <c r="Q44" i="42"/>
  <c r="R44" i="42" s="1"/>
  <c r="Q45" i="42"/>
  <c r="R45" i="42" s="1"/>
  <c r="Q46" i="42"/>
  <c r="R46" i="42" s="1"/>
  <c r="Q47" i="42"/>
  <c r="R47" i="42" s="1"/>
  <c r="Q48" i="42"/>
  <c r="R48" i="42" s="1"/>
  <c r="Q49" i="42"/>
  <c r="R49" i="42" s="1"/>
  <c r="Q50" i="42"/>
  <c r="R50" i="42" s="1"/>
  <c r="Q51" i="42"/>
  <c r="R51" i="42" s="1"/>
  <c r="Q52" i="42"/>
  <c r="R52" i="42" s="1"/>
  <c r="Q53" i="42"/>
  <c r="R53" i="42" s="1"/>
  <c r="Q54" i="42"/>
  <c r="R54" i="42" s="1"/>
  <c r="Q55" i="42"/>
  <c r="R55" i="42" s="1"/>
  <c r="Q56" i="42"/>
  <c r="R56" i="42" s="1"/>
  <c r="Q57" i="42"/>
  <c r="R57" i="42" s="1"/>
  <c r="Q58" i="42"/>
  <c r="R58" i="42" s="1"/>
  <c r="Q59" i="42"/>
  <c r="R59" i="42" s="1"/>
  <c r="Q60" i="42"/>
  <c r="R60" i="42" s="1"/>
  <c r="Q61" i="42"/>
  <c r="R61" i="42" s="1"/>
  <c r="Q62" i="42"/>
  <c r="R62" i="42" s="1"/>
  <c r="Q63" i="42"/>
  <c r="R63" i="42" s="1"/>
  <c r="Q64" i="42"/>
  <c r="R64" i="42" s="1"/>
  <c r="Q65" i="42"/>
  <c r="R65" i="42" s="1"/>
  <c r="Q66" i="42"/>
  <c r="R66" i="42" s="1"/>
  <c r="Q67" i="42"/>
  <c r="R67" i="42" s="1"/>
  <c r="Q68" i="42"/>
  <c r="R68" i="42" s="1"/>
  <c r="Q69" i="42"/>
  <c r="R69" i="42" s="1"/>
  <c r="Q70" i="42"/>
  <c r="R70" i="42" s="1"/>
  <c r="Q71" i="42"/>
  <c r="R71" i="42" s="1"/>
  <c r="Q72" i="42"/>
  <c r="R72" i="42" s="1"/>
  <c r="Q73" i="42"/>
  <c r="R73" i="42" s="1"/>
  <c r="Q74" i="42"/>
  <c r="R74" i="42" s="1"/>
  <c r="Q75" i="42"/>
  <c r="R75" i="42" s="1"/>
  <c r="Q76" i="42"/>
  <c r="R76" i="42" s="1"/>
  <c r="Q77" i="42"/>
  <c r="R77" i="42" s="1"/>
  <c r="Q78" i="42"/>
  <c r="R78" i="42" s="1"/>
  <c r="Q79" i="42"/>
  <c r="R79" i="42" s="1"/>
  <c r="Q80" i="42"/>
  <c r="R80" i="42" s="1"/>
  <c r="Q81" i="42"/>
  <c r="R81" i="42" s="1"/>
  <c r="Q82" i="42"/>
  <c r="R82" i="42" s="1"/>
  <c r="Q83" i="42"/>
  <c r="R83" i="42" s="1"/>
  <c r="Q84" i="42"/>
  <c r="R84" i="42" s="1"/>
  <c r="Q85" i="42"/>
  <c r="R85" i="42" s="1"/>
  <c r="Q86" i="42"/>
  <c r="R86" i="42" s="1"/>
  <c r="Q87" i="42"/>
  <c r="R87" i="42" s="1"/>
  <c r="Q88" i="42"/>
  <c r="R88" i="42" s="1"/>
  <c r="Q89" i="42"/>
  <c r="R89" i="42" s="1"/>
  <c r="Q90" i="42"/>
  <c r="R90" i="42" s="1"/>
  <c r="Q91" i="42"/>
  <c r="R91" i="42" s="1"/>
  <c r="Q92" i="42"/>
  <c r="R92" i="42" s="1"/>
  <c r="Q93" i="42"/>
  <c r="R93" i="42" s="1"/>
  <c r="Q94" i="42"/>
  <c r="R94" i="42" s="1"/>
  <c r="Q95" i="42"/>
  <c r="R95" i="42" s="1"/>
  <c r="Q96" i="42"/>
  <c r="R96" i="42" s="1"/>
  <c r="Q97" i="42"/>
  <c r="R97" i="42" s="1"/>
  <c r="Q98" i="42"/>
  <c r="R98" i="42" s="1"/>
  <c r="Q99" i="42"/>
  <c r="R99" i="42" s="1"/>
  <c r="Q100" i="42"/>
  <c r="R100" i="42" s="1"/>
  <c r="Q101" i="42"/>
  <c r="R101" i="42" s="1"/>
  <c r="Q102" i="42"/>
  <c r="R102" i="42" s="1"/>
  <c r="Q103" i="42"/>
  <c r="R103" i="42" s="1"/>
  <c r="Q104" i="42"/>
  <c r="R104" i="42" s="1"/>
  <c r="Q105" i="42"/>
  <c r="R105" i="42" s="1"/>
  <c r="Q106" i="42"/>
  <c r="R106" i="42" s="1"/>
  <c r="Q107" i="42"/>
  <c r="R107" i="42" s="1"/>
  <c r="Q108" i="42"/>
  <c r="R108" i="42" s="1"/>
  <c r="Q109" i="42"/>
  <c r="R109" i="42" s="1"/>
  <c r="Q110" i="42"/>
  <c r="R110" i="42" s="1"/>
  <c r="Q111" i="42"/>
  <c r="R111" i="42" s="1"/>
  <c r="Q112" i="42"/>
  <c r="R112" i="42" s="1"/>
  <c r="Q113" i="42"/>
  <c r="R113" i="42" s="1"/>
  <c r="Q114" i="42"/>
  <c r="R114" i="42" s="1"/>
  <c r="Q115" i="42"/>
  <c r="R115" i="42" s="1"/>
  <c r="P7" i="43"/>
  <c r="Q7" i="43" s="1"/>
  <c r="P8" i="43"/>
  <c r="Q8" i="43" s="1"/>
  <c r="P9" i="43"/>
  <c r="Q9" i="43" s="1"/>
  <c r="P10" i="43"/>
  <c r="Q10" i="43" s="1"/>
  <c r="P11" i="43"/>
  <c r="Q11" i="43" s="1"/>
  <c r="P12" i="43"/>
  <c r="Q12" i="43" s="1"/>
  <c r="P13" i="43"/>
  <c r="Q13" i="43" s="1"/>
  <c r="P14" i="43"/>
  <c r="Q14" i="43" s="1"/>
  <c r="P15" i="43"/>
  <c r="Q15" i="43" s="1"/>
  <c r="P16" i="43"/>
  <c r="Q16" i="43" s="1"/>
  <c r="P17" i="43"/>
  <c r="Q17" i="43" s="1"/>
  <c r="P18" i="43"/>
  <c r="Q18" i="43" s="1"/>
  <c r="P19" i="43"/>
  <c r="Q19" i="43" s="1"/>
  <c r="P20" i="43"/>
  <c r="Q20" i="43" s="1"/>
  <c r="P21" i="43"/>
  <c r="Q21" i="43" s="1"/>
  <c r="P22" i="43"/>
  <c r="Q22" i="43" s="1"/>
  <c r="P23" i="43"/>
  <c r="Q23" i="43" s="1"/>
  <c r="P24" i="43"/>
  <c r="Q24" i="43" s="1"/>
  <c r="P25" i="43"/>
  <c r="Q25" i="43" s="1"/>
  <c r="P26" i="43"/>
  <c r="Q26" i="43" s="1"/>
  <c r="P27" i="43"/>
  <c r="Q27" i="43" s="1"/>
  <c r="P28" i="43"/>
  <c r="Q28" i="43" s="1"/>
  <c r="P29" i="43"/>
  <c r="Q29" i="43" s="1"/>
  <c r="P30" i="43"/>
  <c r="Q30" i="43" s="1"/>
  <c r="P31" i="43"/>
  <c r="Q31" i="43" s="1"/>
  <c r="P32" i="43"/>
  <c r="Q32" i="43" s="1"/>
  <c r="P33" i="43"/>
  <c r="Q33" i="43" s="1"/>
  <c r="P34" i="43"/>
  <c r="Q34" i="43" s="1"/>
  <c r="P35" i="43"/>
  <c r="Q35" i="43" s="1"/>
  <c r="P36" i="43"/>
  <c r="Q36" i="43" s="1"/>
  <c r="P37" i="43"/>
  <c r="Q37" i="43" s="1"/>
  <c r="P38" i="43"/>
  <c r="Q38" i="43" s="1"/>
  <c r="P39" i="43"/>
  <c r="Q39" i="43" s="1"/>
  <c r="P40" i="43"/>
  <c r="Q40" i="43" s="1"/>
  <c r="P41" i="43"/>
  <c r="Q41" i="43" s="1"/>
  <c r="P42" i="43"/>
  <c r="Q42" i="43" s="1"/>
  <c r="P43" i="43"/>
  <c r="Q43" i="43" s="1"/>
  <c r="P44" i="43"/>
  <c r="Q44" i="43" s="1"/>
  <c r="P45" i="43"/>
  <c r="Q45" i="43" s="1"/>
  <c r="P46" i="43"/>
  <c r="Q46" i="43" s="1"/>
  <c r="P47" i="43"/>
  <c r="Q47" i="43" s="1"/>
  <c r="P48" i="43"/>
  <c r="Q48" i="43" s="1"/>
  <c r="P49" i="43"/>
  <c r="Q49" i="43" s="1"/>
  <c r="P50" i="43"/>
  <c r="Q50" i="43" s="1"/>
  <c r="P51" i="43"/>
  <c r="Q51" i="43" s="1"/>
  <c r="P52" i="43"/>
  <c r="Q52" i="43" s="1"/>
  <c r="P53" i="43"/>
  <c r="Q53" i="43" s="1"/>
  <c r="P54" i="43"/>
  <c r="Q54" i="43" s="1"/>
  <c r="P55" i="43"/>
  <c r="Q55" i="43" s="1"/>
  <c r="P56" i="43"/>
  <c r="Q56" i="43" s="1"/>
  <c r="P57" i="43"/>
  <c r="Q57" i="43" s="1"/>
  <c r="P58" i="43"/>
  <c r="Q58" i="43" s="1"/>
  <c r="P59" i="43"/>
  <c r="Q59" i="43" s="1"/>
  <c r="P60" i="43"/>
  <c r="Q60" i="43" s="1"/>
  <c r="P61" i="43"/>
  <c r="Q61" i="43" s="1"/>
  <c r="P62" i="43"/>
  <c r="Q62" i="43" s="1"/>
  <c r="P63" i="43"/>
  <c r="Q63" i="43" s="1"/>
  <c r="P64" i="43"/>
  <c r="Q64" i="43" s="1"/>
  <c r="P65" i="43"/>
  <c r="Q65" i="43" s="1"/>
  <c r="P66" i="43"/>
  <c r="Q66" i="43" s="1"/>
  <c r="P67" i="43"/>
  <c r="Q67" i="43" s="1"/>
  <c r="P68" i="43"/>
  <c r="Q68" i="43" s="1"/>
  <c r="P69" i="43"/>
  <c r="Q69" i="43" s="1"/>
  <c r="P70" i="43"/>
  <c r="Q70" i="43" s="1"/>
  <c r="P71" i="43"/>
  <c r="Q71" i="43" s="1"/>
  <c r="P72" i="43"/>
  <c r="Q72" i="43" s="1"/>
  <c r="P73" i="43"/>
  <c r="Q73" i="43" s="1"/>
  <c r="P74" i="43"/>
  <c r="Q74" i="43" s="1"/>
  <c r="P75" i="43"/>
  <c r="Q75" i="43" s="1"/>
  <c r="P76" i="43"/>
  <c r="Q76" i="43" s="1"/>
  <c r="P77" i="43"/>
  <c r="Q77" i="43" s="1"/>
  <c r="P78" i="43"/>
  <c r="Q78" i="43" s="1"/>
  <c r="P79" i="43"/>
  <c r="Q79" i="43" s="1"/>
  <c r="P80" i="43"/>
  <c r="Q80" i="43" s="1"/>
  <c r="P81" i="43"/>
  <c r="Q81" i="43" s="1"/>
  <c r="P82" i="43"/>
  <c r="Q82" i="43" s="1"/>
  <c r="P83" i="43"/>
  <c r="Q83" i="43" s="1"/>
  <c r="P84" i="43"/>
  <c r="Q84" i="43" s="1"/>
  <c r="P85" i="43"/>
  <c r="Q85" i="43" s="1"/>
  <c r="P86" i="43"/>
  <c r="Q86" i="43" s="1"/>
  <c r="P87" i="43"/>
  <c r="Q87" i="43" s="1"/>
  <c r="P88" i="43"/>
  <c r="Q88" i="43" s="1"/>
  <c r="P89" i="43"/>
  <c r="Q89" i="43" s="1"/>
  <c r="P90" i="43"/>
  <c r="Q90" i="43" s="1"/>
  <c r="P91" i="43"/>
  <c r="Q91" i="43" s="1"/>
  <c r="P92" i="43"/>
  <c r="Q92" i="43" s="1"/>
  <c r="P93" i="43"/>
  <c r="Q93" i="43" s="1"/>
  <c r="P94" i="43"/>
  <c r="Q94" i="43" s="1"/>
  <c r="P95" i="43"/>
  <c r="Q95" i="43" s="1"/>
  <c r="P96" i="43"/>
  <c r="Q96" i="43" s="1"/>
  <c r="P97" i="43"/>
  <c r="Q97" i="43" s="1"/>
  <c r="P98" i="43"/>
  <c r="Q98" i="43" s="1"/>
  <c r="P99" i="43"/>
  <c r="Q99" i="43" s="1"/>
  <c r="P100" i="43"/>
  <c r="Q100" i="43" s="1"/>
  <c r="P101" i="43"/>
  <c r="Q101" i="43" s="1"/>
  <c r="P102" i="43"/>
  <c r="Q102" i="43" s="1"/>
  <c r="P103" i="43"/>
  <c r="Q103" i="43" s="1"/>
  <c r="P104" i="43"/>
  <c r="Q104" i="43" s="1"/>
  <c r="P105" i="43"/>
  <c r="Q105" i="43" s="1"/>
  <c r="P106" i="43"/>
  <c r="Q106" i="43" s="1"/>
  <c r="P107" i="43"/>
  <c r="Q107" i="43" s="1"/>
  <c r="P108" i="43"/>
  <c r="Q108" i="43" s="1"/>
  <c r="P109" i="43"/>
  <c r="Q109" i="43" s="1"/>
  <c r="P110" i="43"/>
  <c r="Q110" i="43" s="1"/>
  <c r="P111" i="43"/>
  <c r="Q111" i="43" s="1"/>
  <c r="P112" i="43"/>
  <c r="Q112" i="43"/>
  <c r="P113" i="43"/>
  <c r="Q113" i="43" s="1"/>
  <c r="P114" i="43"/>
  <c r="Q114" i="43" s="1"/>
  <c r="P115" i="43"/>
  <c r="Q115" i="43" s="1"/>
  <c r="O7" i="13"/>
  <c r="P7" i="13" s="1"/>
  <c r="O8" i="13"/>
  <c r="P8" i="13" s="1"/>
  <c r="O9" i="13"/>
  <c r="P9" i="13" s="1"/>
  <c r="O10" i="13"/>
  <c r="P10" i="13" s="1"/>
  <c r="O11" i="13"/>
  <c r="P11" i="13" s="1"/>
  <c r="O12" i="13"/>
  <c r="P12" i="13" s="1"/>
  <c r="O13" i="13"/>
  <c r="P13" i="13" s="1"/>
  <c r="O14" i="13"/>
  <c r="P14" i="13" s="1"/>
  <c r="O15" i="13"/>
  <c r="P15" i="13" s="1"/>
  <c r="O16" i="13"/>
  <c r="P16" i="13" s="1"/>
  <c r="O17" i="13"/>
  <c r="P17" i="13" s="1"/>
  <c r="O18" i="13"/>
  <c r="P18" i="13" s="1"/>
  <c r="O19" i="13"/>
  <c r="P19" i="13" s="1"/>
  <c r="O20" i="13"/>
  <c r="P20" i="13" s="1"/>
  <c r="O21" i="13"/>
  <c r="P21" i="13" s="1"/>
  <c r="O22" i="13"/>
  <c r="P22" i="13" s="1"/>
  <c r="O23" i="13"/>
  <c r="P23" i="13" s="1"/>
  <c r="O24" i="13"/>
  <c r="P24" i="13" s="1"/>
  <c r="O25" i="13"/>
  <c r="P25" i="13" s="1"/>
  <c r="O26" i="13"/>
  <c r="P26" i="13" s="1"/>
  <c r="O27" i="13"/>
  <c r="P27" i="13" s="1"/>
  <c r="O28" i="13"/>
  <c r="P28" i="13" s="1"/>
  <c r="O29" i="13"/>
  <c r="P29" i="13" s="1"/>
  <c r="O30" i="13"/>
  <c r="P30" i="13" s="1"/>
  <c r="O31" i="13"/>
  <c r="P31" i="13" s="1"/>
  <c r="O32" i="13"/>
  <c r="P32" i="13" s="1"/>
  <c r="O33" i="13"/>
  <c r="P33" i="13" s="1"/>
  <c r="O34" i="13"/>
  <c r="P34" i="13" s="1"/>
  <c r="O35" i="13"/>
  <c r="P35" i="13" s="1"/>
  <c r="O36" i="13"/>
  <c r="P36" i="13" s="1"/>
  <c r="O37" i="13"/>
  <c r="P37" i="13" s="1"/>
  <c r="O38" i="13"/>
  <c r="P38" i="13" s="1"/>
  <c r="O39" i="13"/>
  <c r="P39" i="13" s="1"/>
  <c r="O40" i="13"/>
  <c r="P40" i="13" s="1"/>
  <c r="O41" i="13"/>
  <c r="P41" i="13" s="1"/>
  <c r="O42" i="13"/>
  <c r="P42" i="13" s="1"/>
  <c r="O43" i="13"/>
  <c r="P43" i="13" s="1"/>
  <c r="O44" i="13"/>
  <c r="P44" i="13" s="1"/>
  <c r="O45" i="13"/>
  <c r="P45" i="13" s="1"/>
  <c r="O46" i="13"/>
  <c r="P46" i="13" s="1"/>
  <c r="O47" i="13"/>
  <c r="P47" i="13" s="1"/>
  <c r="O48" i="13"/>
  <c r="P48" i="13" s="1"/>
  <c r="O49" i="13"/>
  <c r="P49" i="13" s="1"/>
  <c r="O50" i="13"/>
  <c r="P50" i="13" s="1"/>
  <c r="O51" i="13"/>
  <c r="P51" i="13" s="1"/>
  <c r="O52" i="13"/>
  <c r="P52" i="13" s="1"/>
  <c r="O53" i="13"/>
  <c r="P53" i="13" s="1"/>
  <c r="O54" i="13"/>
  <c r="P54" i="13" s="1"/>
  <c r="O55" i="13"/>
  <c r="P55" i="13" s="1"/>
  <c r="O56" i="13"/>
  <c r="P56" i="13" s="1"/>
  <c r="O57" i="13"/>
  <c r="P57" i="13" s="1"/>
  <c r="O58" i="13"/>
  <c r="P58" i="13" s="1"/>
  <c r="O59" i="13"/>
  <c r="P59" i="13" s="1"/>
  <c r="O60" i="13"/>
  <c r="P60" i="13" s="1"/>
  <c r="O61" i="13"/>
  <c r="P61" i="13" s="1"/>
  <c r="O62" i="13"/>
  <c r="P62" i="13" s="1"/>
  <c r="O63" i="13"/>
  <c r="P63" i="13" s="1"/>
  <c r="O64" i="13"/>
  <c r="P64" i="13" s="1"/>
  <c r="O65" i="13"/>
  <c r="P65" i="13" s="1"/>
  <c r="O66" i="13"/>
  <c r="P66" i="13" s="1"/>
  <c r="O67" i="13"/>
  <c r="P67" i="13" s="1"/>
  <c r="O68" i="13"/>
  <c r="P68" i="13" s="1"/>
  <c r="O69" i="13"/>
  <c r="P69" i="13" s="1"/>
  <c r="O70" i="13"/>
  <c r="P70" i="13" s="1"/>
  <c r="O71" i="13"/>
  <c r="P71" i="13" s="1"/>
  <c r="O72" i="13"/>
  <c r="P72" i="13" s="1"/>
  <c r="O73" i="13"/>
  <c r="P73" i="13" s="1"/>
  <c r="O74" i="13"/>
  <c r="P74" i="13" s="1"/>
  <c r="O75" i="13"/>
  <c r="P75" i="13" s="1"/>
  <c r="O76" i="13"/>
  <c r="P76" i="13" s="1"/>
  <c r="O77" i="13"/>
  <c r="P77" i="13" s="1"/>
  <c r="O78" i="13"/>
  <c r="P78" i="13" s="1"/>
  <c r="O79" i="13"/>
  <c r="P79" i="13" s="1"/>
  <c r="O80" i="13"/>
  <c r="P80" i="13" s="1"/>
  <c r="O81" i="13"/>
  <c r="P81" i="13" s="1"/>
  <c r="O82" i="13"/>
  <c r="P82" i="13" s="1"/>
  <c r="O83" i="13"/>
  <c r="P83" i="13" s="1"/>
  <c r="O84" i="13"/>
  <c r="P84" i="13" s="1"/>
  <c r="O85" i="13"/>
  <c r="P85" i="13" s="1"/>
  <c r="O86" i="13"/>
  <c r="P86" i="13" s="1"/>
  <c r="O87" i="13"/>
  <c r="P87" i="13" s="1"/>
  <c r="O88" i="13"/>
  <c r="P88" i="13" s="1"/>
  <c r="O89" i="13"/>
  <c r="P89" i="13" s="1"/>
  <c r="O90" i="13"/>
  <c r="P90" i="13" s="1"/>
  <c r="O91" i="13"/>
  <c r="P91" i="13" s="1"/>
  <c r="O92" i="13"/>
  <c r="P92" i="13" s="1"/>
  <c r="O93" i="13"/>
  <c r="P93" i="13" s="1"/>
  <c r="O94" i="13"/>
  <c r="P94" i="13" s="1"/>
  <c r="O95" i="13"/>
  <c r="P95" i="13" s="1"/>
  <c r="O96" i="13"/>
  <c r="P96" i="13" s="1"/>
  <c r="O97" i="13"/>
  <c r="P97" i="13" s="1"/>
  <c r="O98" i="13"/>
  <c r="P98" i="13" s="1"/>
  <c r="O99" i="13"/>
  <c r="P99" i="13" s="1"/>
  <c r="O100" i="13"/>
  <c r="P100" i="13" s="1"/>
  <c r="O101" i="13"/>
  <c r="P101" i="13" s="1"/>
  <c r="O102" i="13"/>
  <c r="P102" i="13" s="1"/>
  <c r="O103" i="13"/>
  <c r="P103" i="13" s="1"/>
  <c r="O104" i="13"/>
  <c r="P104" i="13" s="1"/>
  <c r="O105" i="13"/>
  <c r="P105" i="13" s="1"/>
  <c r="O106" i="13"/>
  <c r="P106" i="13" s="1"/>
  <c r="O107" i="13"/>
  <c r="P107" i="13" s="1"/>
  <c r="O108" i="13"/>
  <c r="P108" i="13" s="1"/>
  <c r="O109" i="13"/>
  <c r="P109" i="13" s="1"/>
  <c r="O110" i="13"/>
  <c r="P110" i="13" s="1"/>
  <c r="O111" i="13"/>
  <c r="P111" i="13" s="1"/>
  <c r="O112" i="13"/>
  <c r="P112" i="13" s="1"/>
  <c r="O113" i="13"/>
  <c r="P113" i="13" s="1"/>
  <c r="O114" i="13"/>
  <c r="P114" i="13" s="1"/>
  <c r="O115" i="13"/>
  <c r="P115" i="13" s="1"/>
  <c r="S7" i="33"/>
  <c r="T7" i="33" s="1"/>
  <c r="S8" i="33"/>
  <c r="T8" i="33"/>
  <c r="S9" i="33"/>
  <c r="T9" i="33" s="1"/>
  <c r="S10" i="33"/>
  <c r="T10" i="33"/>
  <c r="S11" i="33"/>
  <c r="T11" i="33" s="1"/>
  <c r="S12" i="33"/>
  <c r="T12" i="33"/>
  <c r="S13" i="33"/>
  <c r="T13" i="33" s="1"/>
  <c r="S14" i="33"/>
  <c r="T14" i="33"/>
  <c r="S15" i="33"/>
  <c r="T15" i="33" s="1"/>
  <c r="S16" i="33"/>
  <c r="T16" i="33"/>
  <c r="S17" i="33"/>
  <c r="T17" i="33" s="1"/>
  <c r="S18" i="33"/>
  <c r="T18" i="33"/>
  <c r="S19" i="33"/>
  <c r="T19" i="33" s="1"/>
  <c r="S20" i="33"/>
  <c r="T20" i="33"/>
  <c r="S21" i="33"/>
  <c r="T21" i="33" s="1"/>
  <c r="S22" i="33"/>
  <c r="T22" i="33"/>
  <c r="S23" i="33"/>
  <c r="T23" i="33" s="1"/>
  <c r="S24" i="33"/>
  <c r="T24" i="33"/>
  <c r="S25" i="33"/>
  <c r="T25" i="33" s="1"/>
  <c r="S26" i="33"/>
  <c r="T26" i="33"/>
  <c r="S27" i="33"/>
  <c r="T27" i="33" s="1"/>
  <c r="S28" i="33"/>
  <c r="T28" i="33"/>
  <c r="S29" i="33"/>
  <c r="T29" i="33" s="1"/>
  <c r="S30" i="33"/>
  <c r="T30" i="33"/>
  <c r="S31" i="33"/>
  <c r="T31" i="33" s="1"/>
  <c r="S32" i="33"/>
  <c r="T32" i="33"/>
  <c r="S33" i="33"/>
  <c r="T33" i="33" s="1"/>
  <c r="S34" i="33"/>
  <c r="T34" i="33"/>
  <c r="S35" i="33"/>
  <c r="T35" i="33" s="1"/>
  <c r="S36" i="33"/>
  <c r="T36" i="33"/>
  <c r="S37" i="33"/>
  <c r="T37" i="33" s="1"/>
  <c r="S38" i="33"/>
  <c r="T38" i="33"/>
  <c r="S39" i="33"/>
  <c r="T39" i="33" s="1"/>
  <c r="S40" i="33"/>
  <c r="T40" i="33"/>
  <c r="S41" i="33"/>
  <c r="T41" i="33" s="1"/>
  <c r="S42" i="33"/>
  <c r="T42" i="33"/>
  <c r="S43" i="33"/>
  <c r="T43" i="33" s="1"/>
  <c r="S44" i="33"/>
  <c r="T44" i="33"/>
  <c r="S45" i="33"/>
  <c r="T45" i="33" s="1"/>
  <c r="S46" i="33"/>
  <c r="T46" i="33"/>
  <c r="S47" i="33"/>
  <c r="T47" i="33" s="1"/>
  <c r="S48" i="33"/>
  <c r="T48" i="33"/>
  <c r="S49" i="33"/>
  <c r="T49" i="33" s="1"/>
  <c r="S50" i="33"/>
  <c r="T50" i="33"/>
  <c r="S51" i="33"/>
  <c r="T51" i="33" s="1"/>
  <c r="S52" i="33"/>
  <c r="T52" i="33"/>
  <c r="S53" i="33"/>
  <c r="T53" i="33" s="1"/>
  <c r="S54" i="33"/>
  <c r="T54" i="33"/>
  <c r="S55" i="33"/>
  <c r="T55" i="33" s="1"/>
  <c r="S56" i="33"/>
  <c r="T56" i="33"/>
  <c r="S57" i="33"/>
  <c r="T57" i="33" s="1"/>
  <c r="S58" i="33"/>
  <c r="T58" i="33"/>
  <c r="S59" i="33"/>
  <c r="T59" i="33" s="1"/>
  <c r="S60" i="33"/>
  <c r="T60" i="33"/>
  <c r="S61" i="33"/>
  <c r="T61" i="33" s="1"/>
  <c r="S62" i="33"/>
  <c r="T62" i="33"/>
  <c r="S63" i="33"/>
  <c r="T63" i="33" s="1"/>
  <c r="S64" i="33"/>
  <c r="T64" i="33"/>
  <c r="S65" i="33"/>
  <c r="T65" i="33" s="1"/>
  <c r="S66" i="33"/>
  <c r="T66" i="33"/>
  <c r="S67" i="33"/>
  <c r="T67" i="33" s="1"/>
  <c r="S68" i="33"/>
  <c r="T68" i="33"/>
  <c r="S69" i="33"/>
  <c r="T69" i="33" s="1"/>
  <c r="S70" i="33"/>
  <c r="T70" i="33"/>
  <c r="S71" i="33"/>
  <c r="T71" i="33" s="1"/>
  <c r="S72" i="33"/>
  <c r="T72" i="33"/>
  <c r="S73" i="33"/>
  <c r="T73" i="33" s="1"/>
  <c r="S74" i="33"/>
  <c r="T74" i="33"/>
  <c r="S75" i="33"/>
  <c r="T75" i="33" s="1"/>
  <c r="S76" i="33"/>
  <c r="T76" i="33"/>
  <c r="S77" i="33"/>
  <c r="T77" i="33" s="1"/>
  <c r="S78" i="33"/>
  <c r="T78" i="33"/>
  <c r="S79" i="33"/>
  <c r="T79" i="33" s="1"/>
  <c r="S80" i="33"/>
  <c r="T80" i="33"/>
  <c r="S81" i="33"/>
  <c r="T81" i="33" s="1"/>
  <c r="S82" i="33"/>
  <c r="T82" i="33"/>
  <c r="S83" i="33"/>
  <c r="T83" i="33" s="1"/>
  <c r="S84" i="33"/>
  <c r="T84" i="33"/>
  <c r="S85" i="33"/>
  <c r="T85" i="33" s="1"/>
  <c r="S86" i="33"/>
  <c r="T86" i="33"/>
  <c r="S87" i="33"/>
  <c r="T87" i="33" s="1"/>
  <c r="S88" i="33"/>
  <c r="T88" i="33"/>
  <c r="S89" i="33"/>
  <c r="T89" i="33" s="1"/>
  <c r="S90" i="33"/>
  <c r="T90" i="33"/>
  <c r="S91" i="33"/>
  <c r="T91" i="33" s="1"/>
  <c r="S92" i="33"/>
  <c r="T92" i="33"/>
  <c r="S93" i="33"/>
  <c r="T93" i="33" s="1"/>
  <c r="S94" i="33"/>
  <c r="T94" i="33"/>
  <c r="S95" i="33"/>
  <c r="T95" i="33" s="1"/>
  <c r="S96" i="33"/>
  <c r="T96" i="33" s="1"/>
  <c r="S97" i="33"/>
  <c r="T97" i="33" s="1"/>
  <c r="S98" i="33"/>
  <c r="T98" i="33" s="1"/>
  <c r="S99" i="33"/>
  <c r="T99" i="33" s="1"/>
  <c r="S100" i="33"/>
  <c r="T100" i="33" s="1"/>
  <c r="S101" i="33"/>
  <c r="T101" i="33" s="1"/>
  <c r="S102" i="33"/>
  <c r="T102" i="33" s="1"/>
  <c r="S103" i="33"/>
  <c r="T103" i="33" s="1"/>
  <c r="S104" i="33"/>
  <c r="T104" i="33" s="1"/>
  <c r="S105" i="33"/>
  <c r="T105" i="33" s="1"/>
  <c r="S106" i="33"/>
  <c r="T106" i="33"/>
  <c r="S107" i="33"/>
  <c r="T107" i="33" s="1"/>
  <c r="S108" i="33"/>
  <c r="T108" i="33" s="1"/>
  <c r="S109" i="33"/>
  <c r="T109" i="33" s="1"/>
  <c r="S110" i="33"/>
  <c r="T110" i="33"/>
  <c r="S111" i="33"/>
  <c r="T111" i="33" s="1"/>
  <c r="S112" i="33"/>
  <c r="T112" i="33" s="1"/>
  <c r="S113" i="33"/>
  <c r="T113" i="33" s="1"/>
  <c r="S114" i="33"/>
  <c r="T114" i="33" s="1"/>
  <c r="S115" i="33"/>
  <c r="T115" i="33" s="1"/>
  <c r="V7" i="37"/>
  <c r="W7" i="37"/>
  <c r="V8" i="37"/>
  <c r="W8" i="37" s="1"/>
  <c r="V9" i="37"/>
  <c r="W9" i="37"/>
  <c r="V10" i="37"/>
  <c r="W10" i="37" s="1"/>
  <c r="V11" i="37"/>
  <c r="W11" i="37" s="1"/>
  <c r="V12" i="37"/>
  <c r="W12" i="37" s="1"/>
  <c r="V13" i="37"/>
  <c r="W13" i="37" s="1"/>
  <c r="V14" i="37"/>
  <c r="W14" i="37" s="1"/>
  <c r="V15" i="37"/>
  <c r="W15" i="37"/>
  <c r="V16" i="37"/>
  <c r="W16" i="37" s="1"/>
  <c r="V17" i="37"/>
  <c r="W17" i="37"/>
  <c r="V18" i="37"/>
  <c r="W18" i="37" s="1"/>
  <c r="V19" i="37"/>
  <c r="W19" i="37" s="1"/>
  <c r="V20" i="37"/>
  <c r="W20" i="37" s="1"/>
  <c r="V21" i="37"/>
  <c r="W21" i="37" s="1"/>
  <c r="V22" i="37"/>
  <c r="W22" i="37" s="1"/>
  <c r="V23" i="37"/>
  <c r="W23" i="37"/>
  <c r="V24" i="37"/>
  <c r="W24" i="37" s="1"/>
  <c r="V25" i="37"/>
  <c r="W25" i="37"/>
  <c r="V26" i="37"/>
  <c r="W26" i="37" s="1"/>
  <c r="V27" i="37"/>
  <c r="W27" i="37" s="1"/>
  <c r="V28" i="37"/>
  <c r="W28" i="37" s="1"/>
  <c r="V29" i="37"/>
  <c r="W29" i="37" s="1"/>
  <c r="V30" i="37"/>
  <c r="W30" i="37" s="1"/>
  <c r="V31" i="37"/>
  <c r="W31" i="37"/>
  <c r="V32" i="37"/>
  <c r="W32" i="37" s="1"/>
  <c r="V33" i="37"/>
  <c r="W33" i="37"/>
  <c r="V34" i="37"/>
  <c r="W34" i="37" s="1"/>
  <c r="V35" i="37"/>
  <c r="W35" i="37" s="1"/>
  <c r="V36" i="37"/>
  <c r="W36" i="37" s="1"/>
  <c r="V37" i="37"/>
  <c r="W37" i="37" s="1"/>
  <c r="V38" i="37"/>
  <c r="W38" i="37" s="1"/>
  <c r="V39" i="37"/>
  <c r="W39" i="37"/>
  <c r="V40" i="37"/>
  <c r="W40" i="37" s="1"/>
  <c r="V41" i="37"/>
  <c r="W41" i="37"/>
  <c r="V42" i="37"/>
  <c r="W42" i="37" s="1"/>
  <c r="V43" i="37"/>
  <c r="W43" i="37" s="1"/>
  <c r="V44" i="37"/>
  <c r="W44" i="37" s="1"/>
  <c r="V45" i="37"/>
  <c r="W45" i="37" s="1"/>
  <c r="V46" i="37"/>
  <c r="W46" i="37" s="1"/>
  <c r="V47" i="37"/>
  <c r="W47" i="37"/>
  <c r="V48" i="37"/>
  <c r="W48" i="37" s="1"/>
  <c r="V49" i="37"/>
  <c r="W49" i="37"/>
  <c r="V50" i="37"/>
  <c r="W50" i="37" s="1"/>
  <c r="V51" i="37"/>
  <c r="W51" i="37" s="1"/>
  <c r="V52" i="37"/>
  <c r="W52" i="37" s="1"/>
  <c r="V53" i="37"/>
  <c r="W53" i="37" s="1"/>
  <c r="V54" i="37"/>
  <c r="W54" i="37" s="1"/>
  <c r="V55" i="37"/>
  <c r="W55" i="37"/>
  <c r="V56" i="37"/>
  <c r="W56" i="37" s="1"/>
  <c r="V57" i="37"/>
  <c r="W57" i="37"/>
  <c r="V58" i="37"/>
  <c r="W58" i="37" s="1"/>
  <c r="V59" i="37"/>
  <c r="W59" i="37" s="1"/>
  <c r="V60" i="37"/>
  <c r="W60" i="37" s="1"/>
  <c r="V61" i="37"/>
  <c r="W61" i="37" s="1"/>
  <c r="V62" i="37"/>
  <c r="W62" i="37" s="1"/>
  <c r="V63" i="37"/>
  <c r="W63" i="37"/>
  <c r="V64" i="37"/>
  <c r="W64" i="37" s="1"/>
  <c r="V65" i="37"/>
  <c r="W65" i="37"/>
  <c r="V66" i="37"/>
  <c r="W66" i="37" s="1"/>
  <c r="V67" i="37"/>
  <c r="W67" i="37" s="1"/>
  <c r="V68" i="37"/>
  <c r="W68" i="37" s="1"/>
  <c r="V69" i="37"/>
  <c r="W69" i="37" s="1"/>
  <c r="V70" i="37"/>
  <c r="W70" i="37" s="1"/>
  <c r="V71" i="37"/>
  <c r="W71" i="37"/>
  <c r="V72" i="37"/>
  <c r="W72" i="37" s="1"/>
  <c r="V73" i="37"/>
  <c r="W73" i="37"/>
  <c r="V74" i="37"/>
  <c r="W74" i="37" s="1"/>
  <c r="V75" i="37"/>
  <c r="W75" i="37" s="1"/>
  <c r="V76" i="37"/>
  <c r="W76" i="37" s="1"/>
  <c r="V77" i="37"/>
  <c r="W77" i="37" s="1"/>
  <c r="V78" i="37"/>
  <c r="W78" i="37" s="1"/>
  <c r="V79" i="37"/>
  <c r="W79" i="37"/>
  <c r="V80" i="37"/>
  <c r="W80" i="37" s="1"/>
  <c r="V81" i="37"/>
  <c r="W81" i="37"/>
  <c r="V82" i="37"/>
  <c r="W82" i="37" s="1"/>
  <c r="V83" i="37"/>
  <c r="W83" i="37" s="1"/>
  <c r="V84" i="37"/>
  <c r="W84" i="37" s="1"/>
  <c r="V85" i="37"/>
  <c r="W85" i="37" s="1"/>
  <c r="V86" i="37"/>
  <c r="W86" i="37" s="1"/>
  <c r="V87" i="37"/>
  <c r="W87" i="37"/>
  <c r="V88" i="37"/>
  <c r="W88" i="37" s="1"/>
  <c r="V89" i="37"/>
  <c r="W89" i="37"/>
  <c r="V90" i="37"/>
  <c r="W90" i="37" s="1"/>
  <c r="V91" i="37"/>
  <c r="W91" i="37" s="1"/>
  <c r="V92" i="37"/>
  <c r="W92" i="37" s="1"/>
  <c r="V93" i="37"/>
  <c r="W93" i="37" s="1"/>
  <c r="V94" i="37"/>
  <c r="W94" i="37" s="1"/>
  <c r="V95" i="37"/>
  <c r="W95" i="37"/>
  <c r="V96" i="37"/>
  <c r="W96" i="37" s="1"/>
  <c r="V97" i="37"/>
  <c r="W97" i="37"/>
  <c r="V98" i="37"/>
  <c r="W98" i="37" s="1"/>
  <c r="V99" i="37"/>
  <c r="W99" i="37" s="1"/>
  <c r="V100" i="37"/>
  <c r="W100" i="37" s="1"/>
  <c r="V101" i="37"/>
  <c r="W101" i="37" s="1"/>
  <c r="V102" i="37"/>
  <c r="W102" i="37" s="1"/>
  <c r="V103" i="37"/>
  <c r="W103" i="37"/>
  <c r="V104" i="37"/>
  <c r="W104" i="37" s="1"/>
  <c r="V105" i="37"/>
  <c r="W105" i="37"/>
  <c r="V106" i="37"/>
  <c r="W106" i="37" s="1"/>
  <c r="V107" i="37"/>
  <c r="W107" i="37" s="1"/>
  <c r="V108" i="37"/>
  <c r="W108" i="37" s="1"/>
  <c r="V109" i="37"/>
  <c r="W109" i="37" s="1"/>
  <c r="V110" i="37"/>
  <c r="W110" i="37" s="1"/>
  <c r="V111" i="37"/>
  <c r="W111" i="37"/>
  <c r="V112" i="37"/>
  <c r="W112" i="37" s="1"/>
  <c r="V113" i="37"/>
  <c r="W113" i="37"/>
  <c r="V114" i="37"/>
  <c r="W114" i="37" s="1"/>
  <c r="V115" i="37"/>
  <c r="W115" i="37" s="1"/>
  <c r="M6" i="32"/>
  <c r="W6" i="37"/>
  <c r="P6" i="10"/>
  <c r="Q6" i="10" s="1"/>
  <c r="N6" i="23"/>
  <c r="O6" i="23" s="1"/>
  <c r="S6" i="12"/>
  <c r="T6" i="12" s="1"/>
  <c r="S6" i="35"/>
  <c r="T6" i="35" s="1"/>
  <c r="S6" i="26"/>
  <c r="T6" i="26" s="1"/>
  <c r="R6" i="24"/>
  <c r="S6" i="24" s="1"/>
  <c r="R6" i="8"/>
  <c r="S6" i="8" s="1"/>
  <c r="U6" i="14"/>
  <c r="V6" i="14" s="1"/>
  <c r="L6" i="32"/>
  <c r="Q6" i="42"/>
  <c r="R6" i="42" s="1"/>
  <c r="P6" i="43"/>
  <c r="Q6" i="43" s="1"/>
  <c r="O6" i="13"/>
  <c r="P6" i="13" s="1"/>
  <c r="S6" i="33"/>
  <c r="T6" i="33" s="1"/>
  <c r="V6" i="37"/>
  <c r="F204" i="45" l="1"/>
  <c r="E204" i="45"/>
  <c r="F203" i="45"/>
  <c r="E203" i="45"/>
  <c r="F190" i="45"/>
  <c r="E190" i="45"/>
  <c r="F189" i="45"/>
  <c r="E189" i="45"/>
  <c r="D189" i="45"/>
  <c r="F178" i="45"/>
  <c r="E178" i="45"/>
  <c r="F177" i="45"/>
  <c r="E177" i="45"/>
  <c r="D177" i="45"/>
  <c r="F167" i="45"/>
  <c r="E167" i="45"/>
  <c r="F166" i="45"/>
  <c r="E166" i="45"/>
  <c r="D166" i="45"/>
  <c r="F155" i="45"/>
  <c r="E155" i="45"/>
  <c r="F154" i="45"/>
  <c r="E154" i="45"/>
  <c r="D154" i="45"/>
  <c r="F137" i="45"/>
  <c r="E137" i="45"/>
  <c r="F136" i="45"/>
  <c r="E136" i="45"/>
  <c r="F128" i="45"/>
  <c r="E128" i="45"/>
  <c r="F127" i="45"/>
  <c r="E127" i="45"/>
  <c r="F108" i="45"/>
  <c r="E108" i="45"/>
  <c r="F107" i="45"/>
  <c r="E107" i="45"/>
  <c r="F93" i="45"/>
  <c r="E93" i="45"/>
  <c r="F92" i="45"/>
  <c r="E92" i="45"/>
  <c r="F79" i="45"/>
  <c r="E79" i="45"/>
  <c r="F78" i="45"/>
  <c r="E78" i="45"/>
  <c r="F64" i="45"/>
  <c r="E64" i="45"/>
  <c r="F63" i="45"/>
  <c r="E63" i="45"/>
  <c r="F57" i="45"/>
  <c r="E57" i="45"/>
  <c r="F56" i="45"/>
  <c r="E56" i="45"/>
  <c r="F43" i="45"/>
  <c r="E43" i="45"/>
  <c r="F42" i="45"/>
  <c r="E42" i="45"/>
  <c r="F28" i="45"/>
  <c r="E28" i="45"/>
  <c r="F27" i="45"/>
  <c r="E27" i="45"/>
  <c r="F19" i="45"/>
  <c r="E19" i="45"/>
  <c r="F18" i="45"/>
  <c r="E18" i="45"/>
  <c r="F206" i="45" l="1"/>
  <c r="F208" i="45"/>
  <c r="F213" i="45" s="1"/>
  <c r="E210" i="45"/>
  <c r="E110" i="45"/>
  <c r="F110" i="45"/>
  <c r="F210" i="45"/>
  <c r="E208" i="45"/>
  <c r="E206" i="45"/>
  <c r="F211" i="45" l="1"/>
  <c r="E211" i="45"/>
  <c r="E213" i="45"/>
  <c r="E216" i="45" s="1"/>
  <c r="O250" i="9" l="1"/>
  <c r="O249" i="9"/>
  <c r="P245" i="9"/>
  <c r="P244" i="9"/>
  <c r="P243" i="9"/>
  <c r="P242" i="9"/>
  <c r="P241" i="9"/>
  <c r="P240" i="9"/>
  <c r="P239" i="9"/>
  <c r="P238" i="9"/>
  <c r="P236" i="9"/>
  <c r="P235" i="9"/>
  <c r="P218" i="9"/>
  <c r="P217" i="9"/>
  <c r="P214" i="9"/>
  <c r="P219" i="9" s="1"/>
  <c r="O219" i="9" s="1"/>
  <c r="P212" i="9"/>
  <c r="P211" i="9"/>
  <c r="P209" i="9"/>
  <c r="P208" i="9"/>
  <c r="P204" i="9"/>
  <c r="P203" i="9"/>
  <c r="P202" i="9"/>
  <c r="P201" i="9"/>
  <c r="P196" i="9"/>
  <c r="P195" i="9"/>
  <c r="P194" i="9"/>
  <c r="P193" i="9"/>
  <c r="P192" i="9"/>
  <c r="P197" i="9" s="1"/>
  <c r="O197" i="9" s="1"/>
  <c r="P191" i="9"/>
  <c r="P188" i="9"/>
  <c r="P187" i="9"/>
  <c r="P186" i="9"/>
  <c r="P185" i="9"/>
  <c r="P184" i="9"/>
  <c r="P183" i="9"/>
  <c r="P182" i="9"/>
  <c r="P181" i="9"/>
  <c r="P180" i="9"/>
  <c r="P189" i="9" s="1"/>
  <c r="O189" i="9" s="1"/>
  <c r="P179" i="9"/>
  <c r="P176" i="9"/>
  <c r="P175" i="9"/>
  <c r="P174" i="9"/>
  <c r="P177" i="9" s="1"/>
  <c r="O177" i="9" s="1"/>
  <c r="P171" i="9"/>
  <c r="P170" i="9"/>
  <c r="P172" i="9" s="1"/>
  <c r="O168" i="9"/>
  <c r="P167" i="9"/>
  <c r="P166" i="9"/>
  <c r="P165" i="9"/>
  <c r="P164" i="9"/>
  <c r="P162" i="9"/>
  <c r="P161" i="9"/>
  <c r="P159" i="9"/>
  <c r="P158" i="9"/>
  <c r="P155" i="9"/>
  <c r="P156" i="9" s="1"/>
  <c r="P154" i="9"/>
  <c r="P152" i="9"/>
  <c r="O150" i="9"/>
  <c r="P149" i="9"/>
  <c r="P148" i="9"/>
  <c r="P147" i="9"/>
  <c r="P144" i="9"/>
  <c r="P134" i="9"/>
  <c r="P133" i="9"/>
  <c r="P132" i="9"/>
  <c r="P131" i="9"/>
  <c r="P129" i="9"/>
  <c r="P128" i="9"/>
  <c r="O126" i="9"/>
  <c r="P125" i="9"/>
  <c r="P124" i="9"/>
  <c r="P123" i="9"/>
  <c r="P122" i="9"/>
  <c r="P126" i="9" s="1"/>
  <c r="O120" i="9"/>
  <c r="P119" i="9"/>
  <c r="P118" i="9"/>
  <c r="P117" i="9"/>
  <c r="P116" i="9"/>
  <c r="P115" i="9"/>
  <c r="P114" i="9"/>
  <c r="P113" i="9"/>
  <c r="P112" i="9"/>
  <c r="P120" i="9" s="1"/>
  <c r="P145" i="9" s="1"/>
  <c r="O145" i="9" s="1"/>
  <c r="P108" i="9"/>
  <c r="P107" i="9"/>
  <c r="P105" i="9"/>
  <c r="P104" i="9"/>
  <c r="P102" i="9"/>
  <c r="P101" i="9"/>
  <c r="P100" i="9"/>
  <c r="P99" i="9"/>
  <c r="P97" i="9"/>
  <c r="P94" i="9"/>
  <c r="P93" i="9"/>
  <c r="P92" i="9"/>
  <c r="P91" i="9"/>
  <c r="P86" i="9"/>
  <c r="P85" i="9"/>
  <c r="P84" i="9"/>
  <c r="P83" i="9"/>
  <c r="P81" i="9"/>
  <c r="P80" i="9"/>
  <c r="P79" i="9"/>
  <c r="P78" i="9"/>
  <c r="P76" i="9"/>
  <c r="P75" i="9"/>
  <c r="P74" i="9"/>
  <c r="P73" i="9"/>
  <c r="P71" i="9"/>
  <c r="P70" i="9"/>
  <c r="P69" i="9"/>
  <c r="P68" i="9"/>
  <c r="P66" i="9"/>
  <c r="P65" i="9"/>
  <c r="P64" i="9"/>
  <c r="P63" i="9"/>
  <c r="P61" i="9"/>
  <c r="P60" i="9"/>
  <c r="P59" i="9"/>
  <c r="P58" i="9"/>
  <c r="P55" i="9"/>
  <c r="P54" i="9"/>
  <c r="P53" i="9"/>
  <c r="P52" i="9"/>
  <c r="P51" i="9"/>
  <c r="P50" i="9"/>
  <c r="P49" i="9"/>
  <c r="P48" i="9"/>
  <c r="P47" i="9"/>
  <c r="P46" i="9"/>
  <c r="P45" i="9"/>
  <c r="P44" i="9"/>
  <c r="P56" i="9" s="1"/>
  <c r="P39" i="9"/>
  <c r="P38" i="9"/>
  <c r="P37" i="9"/>
  <c r="P36" i="9"/>
  <c r="P42" i="9" s="1"/>
  <c r="P33" i="9"/>
  <c r="P29" i="9"/>
  <c r="P28" i="9"/>
  <c r="P27" i="9"/>
  <c r="P26" i="9"/>
  <c r="P25" i="9"/>
  <c r="P24" i="9"/>
  <c r="P31" i="9" s="1"/>
  <c r="P21" i="9"/>
  <c r="P19" i="9"/>
  <c r="P18" i="9"/>
  <c r="P14" i="9"/>
  <c r="P13" i="9"/>
  <c r="P12" i="9"/>
  <c r="P11" i="9"/>
  <c r="P10" i="9"/>
  <c r="P9" i="9"/>
  <c r="P8" i="9"/>
  <c r="P16" i="9" s="1"/>
  <c r="P3" i="9"/>
  <c r="G250" i="9"/>
  <c r="G249" i="9"/>
  <c r="H245" i="9"/>
  <c r="H244" i="9"/>
  <c r="H243" i="9"/>
  <c r="H242" i="9"/>
  <c r="H241" i="9"/>
  <c r="H240" i="9"/>
  <c r="H239" i="9"/>
  <c r="H238" i="9"/>
  <c r="H236" i="9"/>
  <c r="H246" i="9" s="1"/>
  <c r="H235" i="9"/>
  <c r="H218" i="9"/>
  <c r="H217" i="9"/>
  <c r="H214" i="9"/>
  <c r="H219" i="9" s="1"/>
  <c r="G219" i="9" s="1"/>
  <c r="H212" i="9"/>
  <c r="H211" i="9"/>
  <c r="H209" i="9"/>
  <c r="H208" i="9"/>
  <c r="H204" i="9"/>
  <c r="H203" i="9"/>
  <c r="H202" i="9"/>
  <c r="H201" i="9"/>
  <c r="H196" i="9"/>
  <c r="H195" i="9"/>
  <c r="H194" i="9"/>
  <c r="H193" i="9"/>
  <c r="H192" i="9"/>
  <c r="H191" i="9"/>
  <c r="H188" i="9"/>
  <c r="H187" i="9"/>
  <c r="H186" i="9"/>
  <c r="H185" i="9"/>
  <c r="H184" i="9"/>
  <c r="H183" i="9"/>
  <c r="H182" i="9"/>
  <c r="H181" i="9"/>
  <c r="H180" i="9"/>
  <c r="H179" i="9"/>
  <c r="H176" i="9"/>
  <c r="H175" i="9"/>
  <c r="H174" i="9"/>
  <c r="H177" i="9" s="1"/>
  <c r="G177" i="9" s="1"/>
  <c r="H171" i="9"/>
  <c r="H170" i="9"/>
  <c r="H172" i="9" s="1"/>
  <c r="G168" i="9"/>
  <c r="H167" i="9"/>
  <c r="H166" i="9"/>
  <c r="H165" i="9"/>
  <c r="H164" i="9"/>
  <c r="H162" i="9"/>
  <c r="H161" i="9"/>
  <c r="H159" i="9"/>
  <c r="H158" i="9"/>
  <c r="H155" i="9"/>
  <c r="H154" i="9"/>
  <c r="H156" i="9" s="1"/>
  <c r="H152" i="9"/>
  <c r="G150" i="9"/>
  <c r="H149" i="9"/>
  <c r="H148" i="9"/>
  <c r="H147" i="9"/>
  <c r="H150" i="9" s="1"/>
  <c r="H144" i="9"/>
  <c r="H134" i="9"/>
  <c r="H133" i="9"/>
  <c r="H132" i="9"/>
  <c r="H131" i="9"/>
  <c r="H129" i="9"/>
  <c r="H128" i="9"/>
  <c r="G126" i="9"/>
  <c r="H125" i="9"/>
  <c r="H124" i="9"/>
  <c r="H123" i="9"/>
  <c r="H126" i="9" s="1"/>
  <c r="H122" i="9"/>
  <c r="G120" i="9"/>
  <c r="H119" i="9"/>
  <c r="H118" i="9"/>
  <c r="H117" i="9"/>
  <c r="H116" i="9"/>
  <c r="H115" i="9"/>
  <c r="H114" i="9"/>
  <c r="H113" i="9"/>
  <c r="H112" i="9"/>
  <c r="H120" i="9" s="1"/>
  <c r="H145" i="9" s="1"/>
  <c r="G145" i="9" s="1"/>
  <c r="H108" i="9"/>
  <c r="H107" i="9"/>
  <c r="H105" i="9"/>
  <c r="H104" i="9"/>
  <c r="H102" i="9"/>
  <c r="H101" i="9"/>
  <c r="H100" i="9"/>
  <c r="H99" i="9"/>
  <c r="H97" i="9"/>
  <c r="H94" i="9"/>
  <c r="H93" i="9"/>
  <c r="H92" i="9"/>
  <c r="H91" i="9"/>
  <c r="H86" i="9"/>
  <c r="H85" i="9"/>
  <c r="H84" i="9"/>
  <c r="H83" i="9"/>
  <c r="H81" i="9"/>
  <c r="H80" i="9"/>
  <c r="H79" i="9"/>
  <c r="H78" i="9"/>
  <c r="H76" i="9"/>
  <c r="H75" i="9"/>
  <c r="H74" i="9"/>
  <c r="H73" i="9"/>
  <c r="H71" i="9"/>
  <c r="H70" i="9"/>
  <c r="H69" i="9"/>
  <c r="H68" i="9"/>
  <c r="H66" i="9"/>
  <c r="H65" i="9"/>
  <c r="H64" i="9"/>
  <c r="H63" i="9"/>
  <c r="H61" i="9"/>
  <c r="H60" i="9"/>
  <c r="H59" i="9"/>
  <c r="H58" i="9"/>
  <c r="H55" i="9"/>
  <c r="H54" i="9"/>
  <c r="H53" i="9"/>
  <c r="H52" i="9"/>
  <c r="H51" i="9"/>
  <c r="H50" i="9"/>
  <c r="H49" i="9"/>
  <c r="H48" i="9"/>
  <c r="H47" i="9"/>
  <c r="H46" i="9"/>
  <c r="H45" i="9"/>
  <c r="H44" i="9"/>
  <c r="H39" i="9"/>
  <c r="H38" i="9"/>
  <c r="H37" i="9"/>
  <c r="H36" i="9"/>
  <c r="H33" i="9"/>
  <c r="H29" i="9"/>
  <c r="H28" i="9"/>
  <c r="H27" i="9"/>
  <c r="H26" i="9"/>
  <c r="H25" i="9"/>
  <c r="H24" i="9"/>
  <c r="H31" i="9" s="1"/>
  <c r="H21" i="9"/>
  <c r="H19" i="9"/>
  <c r="H18" i="9"/>
  <c r="H14" i="9"/>
  <c r="H13" i="9"/>
  <c r="H12" i="9"/>
  <c r="H11" i="9"/>
  <c r="H10" i="9"/>
  <c r="H9" i="9"/>
  <c r="H8" i="9"/>
  <c r="H3" i="9"/>
  <c r="P168" i="9" l="1"/>
  <c r="H168" i="9"/>
  <c r="H189" i="9"/>
  <c r="G189" i="9" s="1"/>
  <c r="P150" i="9"/>
  <c r="P246" i="9"/>
  <c r="H16" i="9"/>
  <c r="H42" i="9"/>
  <c r="H56" i="9"/>
  <c r="H88" i="9"/>
  <c r="H109" i="9"/>
  <c r="H197" i="9"/>
  <c r="G197" i="9" s="1"/>
  <c r="P88" i="9"/>
  <c r="P109" i="9"/>
  <c r="P198" i="9"/>
  <c r="O198" i="9" s="1"/>
  <c r="O172" i="9"/>
  <c r="O16" i="9"/>
  <c r="O109" i="9"/>
  <c r="P110" i="9"/>
  <c r="O110" i="9" s="1"/>
  <c r="H198" i="9"/>
  <c r="G198" i="9" s="1"/>
  <c r="G172" i="9"/>
  <c r="G16" i="9"/>
  <c r="H110" i="9"/>
  <c r="G110" i="9" s="1"/>
  <c r="G109" i="9"/>
  <c r="P232" i="9" l="1"/>
  <c r="H232" i="9"/>
  <c r="O232" i="9" l="1"/>
  <c r="P247" i="9"/>
  <c r="G232" i="9"/>
  <c r="H247" i="9"/>
  <c r="P2" i="9" l="1"/>
  <c r="P1" i="9" s="1"/>
  <c r="O247" i="9"/>
  <c r="H2" i="9"/>
  <c r="H1" i="9" s="1"/>
  <c r="G247" i="9"/>
  <c r="BL216" i="9" l="1"/>
  <c r="BL215" i="9"/>
  <c r="BD216" i="9"/>
  <c r="BD215" i="9"/>
  <c r="AV216" i="9"/>
  <c r="AV215" i="9"/>
  <c r="AN216" i="9"/>
  <c r="AN215" i="9"/>
  <c r="AF216" i="9"/>
  <c r="AF215" i="9"/>
  <c r="X216" i="9"/>
  <c r="X215" i="9"/>
  <c r="E216" i="9"/>
  <c r="F216" i="9" s="1"/>
  <c r="CA56" i="9" l="1"/>
  <c r="BS56" i="9"/>
  <c r="BK56" i="9"/>
  <c r="BC56" i="9"/>
  <c r="AU56" i="9"/>
  <c r="CR218" i="9"/>
  <c r="CR217" i="9"/>
  <c r="CR214" i="9"/>
  <c r="CJ218" i="9"/>
  <c r="CJ217" i="9"/>
  <c r="CJ214" i="9"/>
  <c r="CB218" i="9"/>
  <c r="CB217" i="9"/>
  <c r="CB214" i="9"/>
  <c r="BT218" i="9"/>
  <c r="BT217" i="9"/>
  <c r="BT214" i="9"/>
  <c r="BL218" i="9"/>
  <c r="BL217" i="9"/>
  <c r="BL214" i="9"/>
  <c r="BD218" i="9"/>
  <c r="BD217" i="9"/>
  <c r="BD214" i="9"/>
  <c r="AV218" i="9"/>
  <c r="AV217" i="9"/>
  <c r="AV214" i="9"/>
  <c r="AN218" i="9"/>
  <c r="AN217" i="9"/>
  <c r="AN214" i="9"/>
  <c r="AF218" i="9"/>
  <c r="AF217" i="9"/>
  <c r="AF214" i="9"/>
  <c r="X218" i="9"/>
  <c r="X217" i="9"/>
  <c r="X214" i="9"/>
  <c r="CQ250" i="9" l="1"/>
  <c r="CQ249" i="9"/>
  <c r="CI250" i="9"/>
  <c r="CI249" i="9"/>
  <c r="CA250" i="9"/>
  <c r="CA249" i="9"/>
  <c r="BS250" i="9"/>
  <c r="BS249" i="9"/>
  <c r="BK249" i="9"/>
  <c r="BC250" i="9"/>
  <c r="BC249" i="9"/>
  <c r="AU249" i="9"/>
  <c r="AM250" i="9"/>
  <c r="AM249" i="9"/>
  <c r="AE250" i="9"/>
  <c r="AE249" i="9"/>
  <c r="W250" i="9"/>
  <c r="W249" i="9"/>
  <c r="CQ168" i="9"/>
  <c r="CI168" i="9"/>
  <c r="CA168" i="9"/>
  <c r="BS168" i="9"/>
  <c r="BK168" i="9"/>
  <c r="BC168" i="9"/>
  <c r="AU168" i="9"/>
  <c r="AM168" i="9"/>
  <c r="AE168" i="9"/>
  <c r="W168" i="9"/>
  <c r="CQ150" i="9"/>
  <c r="CI150" i="9"/>
  <c r="CA150" i="9"/>
  <c r="BS150" i="9"/>
  <c r="BK150" i="9"/>
  <c r="BC150" i="9"/>
  <c r="AU150" i="9"/>
  <c r="AM150" i="9"/>
  <c r="AE150" i="9"/>
  <c r="W150" i="9"/>
  <c r="AM56" i="9"/>
  <c r="AE56" i="9"/>
  <c r="W56" i="9"/>
  <c r="CA95" i="9"/>
  <c r="BS95" i="9"/>
  <c r="BK156" i="9"/>
  <c r="BC156" i="9"/>
  <c r="AU156" i="9"/>
  <c r="AM156" i="9"/>
  <c r="AE156" i="9"/>
  <c r="W156" i="9"/>
  <c r="BK95" i="9"/>
  <c r="BC95" i="9"/>
  <c r="AU95" i="9"/>
  <c r="AM95" i="9"/>
  <c r="AE95" i="9"/>
  <c r="W95" i="9"/>
  <c r="E154" i="9" l="1"/>
  <c r="M145" i="9" l="1"/>
  <c r="DE144" i="9"/>
  <c r="CV144" i="9"/>
  <c r="CW144" i="9" s="1"/>
  <c r="CR144" i="9"/>
  <c r="CN144" i="9"/>
  <c r="CO144" i="9" s="1"/>
  <c r="CJ144" i="9"/>
  <c r="CF144" i="9"/>
  <c r="CG144" i="9" s="1"/>
  <c r="CB144" i="9"/>
  <c r="BX144" i="9"/>
  <c r="BY144" i="9" s="1"/>
  <c r="BT144" i="9"/>
  <c r="BP144" i="9"/>
  <c r="BQ144" i="9" s="1"/>
  <c r="BL144" i="9"/>
  <c r="BH144" i="9"/>
  <c r="BI144" i="9" s="1"/>
  <c r="BD144" i="9"/>
  <c r="AZ144" i="9"/>
  <c r="BA144" i="9" s="1"/>
  <c r="AV144" i="9"/>
  <c r="AR144" i="9"/>
  <c r="AS144" i="9" s="1"/>
  <c r="AN144" i="9"/>
  <c r="AJ144" i="9"/>
  <c r="AK144" i="9" s="1"/>
  <c r="AF144" i="9"/>
  <c r="AB144" i="9"/>
  <c r="AC144" i="9" s="1"/>
  <c r="X144" i="9"/>
  <c r="T144" i="9"/>
  <c r="U144" i="9" s="1"/>
  <c r="M144" i="9"/>
  <c r="E144" i="9"/>
  <c r="DF144" i="9" s="1"/>
  <c r="DF143" i="9"/>
  <c r="DE143" i="9"/>
  <c r="CV143" i="9"/>
  <c r="CW143" i="9" s="1"/>
  <c r="CN143" i="9"/>
  <c r="CO143" i="9" s="1"/>
  <c r="CF143" i="9"/>
  <c r="CG143" i="9" s="1"/>
  <c r="BX143" i="9"/>
  <c r="BY143" i="9" s="1"/>
  <c r="BP143" i="9"/>
  <c r="BQ143" i="9" s="1"/>
  <c r="BH143" i="9"/>
  <c r="BI143" i="9" s="1"/>
  <c r="AZ143" i="9"/>
  <c r="BA143" i="9" s="1"/>
  <c r="AR143" i="9"/>
  <c r="AS143" i="9" s="1"/>
  <c r="AJ143" i="9"/>
  <c r="AK143" i="9" s="1"/>
  <c r="AB143" i="9"/>
  <c r="AC143" i="9" s="1"/>
  <c r="T143" i="9"/>
  <c r="U143" i="9" s="1"/>
  <c r="M143" i="9"/>
  <c r="DE142" i="9"/>
  <c r="CB142" i="9"/>
  <c r="BT142" i="9"/>
  <c r="BL142" i="9"/>
  <c r="BD142" i="9"/>
  <c r="AV142" i="9"/>
  <c r="AN142" i="9"/>
  <c r="AF142" i="9"/>
  <c r="X142" i="9"/>
  <c r="E142" i="9"/>
  <c r="DE141" i="9"/>
  <c r="CB141" i="9"/>
  <c r="BT141" i="9"/>
  <c r="BL141" i="9"/>
  <c r="BD141" i="9"/>
  <c r="AV141" i="9"/>
  <c r="AN141" i="9"/>
  <c r="AF141" i="9"/>
  <c r="X141" i="9"/>
  <c r="E141" i="9"/>
  <c r="DF141" i="9" s="1"/>
  <c r="DE140" i="9"/>
  <c r="CB140" i="9"/>
  <c r="BT140" i="9"/>
  <c r="BL140" i="9"/>
  <c r="BD140" i="9"/>
  <c r="AV140" i="9"/>
  <c r="AN140" i="9"/>
  <c r="AF140" i="9"/>
  <c r="X140" i="9"/>
  <c r="E140" i="9"/>
  <c r="DF139" i="9"/>
  <c r="DE139" i="9"/>
  <c r="DE138" i="9"/>
  <c r="CB138" i="9"/>
  <c r="BT138" i="9"/>
  <c r="BL138" i="9"/>
  <c r="BD138" i="9"/>
  <c r="AV138" i="9"/>
  <c r="AN138" i="9"/>
  <c r="AF138" i="9"/>
  <c r="X138" i="9"/>
  <c r="E138" i="9"/>
  <c r="DF138" i="9" s="1"/>
  <c r="DE137" i="9"/>
  <c r="CB137" i="9"/>
  <c r="BT137" i="9"/>
  <c r="BL137" i="9"/>
  <c r="BD137" i="9"/>
  <c r="AV137" i="9"/>
  <c r="AN137" i="9"/>
  <c r="AF137" i="9"/>
  <c r="X137" i="9"/>
  <c r="E137" i="9"/>
  <c r="DF137" i="9" s="1"/>
  <c r="DE136" i="9"/>
  <c r="CB136" i="9"/>
  <c r="BT136" i="9"/>
  <c r="BL136" i="9"/>
  <c r="BD136" i="9"/>
  <c r="AV136" i="9"/>
  <c r="AN136" i="9"/>
  <c r="AF136" i="9"/>
  <c r="X136" i="9"/>
  <c r="E136" i="9"/>
  <c r="DF135" i="9"/>
  <c r="DE135" i="9"/>
  <c r="DE134" i="9"/>
  <c r="CV134" i="9"/>
  <c r="CW134" i="9" s="1"/>
  <c r="CR134" i="9"/>
  <c r="CN134" i="9"/>
  <c r="CO134" i="9" s="1"/>
  <c r="CJ134" i="9"/>
  <c r="CF134" i="9"/>
  <c r="CG134" i="9" s="1"/>
  <c r="CB134" i="9"/>
  <c r="BX134" i="9"/>
  <c r="BY134" i="9" s="1"/>
  <c r="BT134" i="9"/>
  <c r="BP134" i="9"/>
  <c r="BQ134" i="9" s="1"/>
  <c r="BL134" i="9"/>
  <c r="BH134" i="9"/>
  <c r="BI134" i="9" s="1"/>
  <c r="BD134" i="9"/>
  <c r="BA134" i="9"/>
  <c r="AZ134" i="9"/>
  <c r="AV134" i="9"/>
  <c r="AR134" i="9"/>
  <c r="AS134" i="9" s="1"/>
  <c r="AN134" i="9"/>
  <c r="AJ134" i="9"/>
  <c r="AK134" i="9" s="1"/>
  <c r="AF134" i="9"/>
  <c r="AB134" i="9"/>
  <c r="AC134" i="9" s="1"/>
  <c r="X134" i="9"/>
  <c r="T134" i="9"/>
  <c r="U134" i="9" s="1"/>
  <c r="M134" i="9"/>
  <c r="E134" i="9"/>
  <c r="DF134" i="9" s="1"/>
  <c r="DE133" i="9"/>
  <c r="CR133" i="9"/>
  <c r="CJ133" i="9"/>
  <c r="CB133" i="9"/>
  <c r="BT133" i="9"/>
  <c r="BL133" i="9"/>
  <c r="BD133" i="9"/>
  <c r="AV133" i="9"/>
  <c r="AN133" i="9"/>
  <c r="AF133" i="9"/>
  <c r="X133" i="9"/>
  <c r="E133" i="9"/>
  <c r="F133" i="9" s="1"/>
  <c r="DE132" i="9"/>
  <c r="CV132" i="9"/>
  <c r="CW132" i="9" s="1"/>
  <c r="CR132" i="9"/>
  <c r="CN132" i="9"/>
  <c r="CO132" i="9" s="1"/>
  <c r="CJ132" i="9"/>
  <c r="CF132" i="9"/>
  <c r="CG132" i="9" s="1"/>
  <c r="CB132" i="9"/>
  <c r="BX132" i="9"/>
  <c r="BY132" i="9" s="1"/>
  <c r="BT132" i="9"/>
  <c r="BP132" i="9"/>
  <c r="BQ132" i="9" s="1"/>
  <c r="BL132" i="9"/>
  <c r="BH132" i="9"/>
  <c r="BI132" i="9" s="1"/>
  <c r="BD132" i="9"/>
  <c r="AZ132" i="9"/>
  <c r="BA132" i="9" s="1"/>
  <c r="AV132" i="9"/>
  <c r="AR132" i="9"/>
  <c r="AS132" i="9" s="1"/>
  <c r="AN132" i="9"/>
  <c r="AJ132" i="9"/>
  <c r="AK132" i="9" s="1"/>
  <c r="AF132" i="9"/>
  <c r="AB132" i="9"/>
  <c r="AC132" i="9" s="1"/>
  <c r="X132" i="9"/>
  <c r="T132" i="9"/>
  <c r="U132" i="9" s="1"/>
  <c r="M132" i="9"/>
  <c r="E132" i="9"/>
  <c r="DE131" i="9"/>
  <c r="CV131" i="9"/>
  <c r="CW131" i="9" s="1"/>
  <c r="CR131" i="9"/>
  <c r="CN131" i="9"/>
  <c r="CO131" i="9" s="1"/>
  <c r="CJ131" i="9"/>
  <c r="CF131" i="9"/>
  <c r="CG131" i="9" s="1"/>
  <c r="CB131" i="9"/>
  <c r="BX131" i="9"/>
  <c r="BY131" i="9" s="1"/>
  <c r="BT131" i="9"/>
  <c r="BP131" i="9"/>
  <c r="BQ131" i="9" s="1"/>
  <c r="BL131" i="9"/>
  <c r="BH131" i="9"/>
  <c r="BI131" i="9" s="1"/>
  <c r="BD131" i="9"/>
  <c r="AZ131" i="9"/>
  <c r="BA131" i="9" s="1"/>
  <c r="AV131" i="9"/>
  <c r="AR131" i="9"/>
  <c r="AS131" i="9" s="1"/>
  <c r="AN131" i="9"/>
  <c r="AJ131" i="9"/>
  <c r="AK131" i="9" s="1"/>
  <c r="AF131" i="9"/>
  <c r="AB131" i="9"/>
  <c r="AC131" i="9" s="1"/>
  <c r="X131" i="9"/>
  <c r="T131" i="9"/>
  <c r="U131" i="9" s="1"/>
  <c r="M131" i="9"/>
  <c r="E131" i="9"/>
  <c r="DE130" i="9"/>
  <c r="CW130" i="9"/>
  <c r="CV130" i="9"/>
  <c r="CN130" i="9"/>
  <c r="CO130" i="9" s="1"/>
  <c r="CF130" i="9"/>
  <c r="CG130" i="9" s="1"/>
  <c r="BX130" i="9"/>
  <c r="BY130" i="9" s="1"/>
  <c r="BP130" i="9"/>
  <c r="BQ130" i="9" s="1"/>
  <c r="BH130" i="9"/>
  <c r="BI130" i="9" s="1"/>
  <c r="AZ130" i="9"/>
  <c r="BA130" i="9" s="1"/>
  <c r="AV130" i="9"/>
  <c r="AR130" i="9"/>
  <c r="AS130" i="9" s="1"/>
  <c r="AJ130" i="9"/>
  <c r="AK130" i="9" s="1"/>
  <c r="AB130" i="9"/>
  <c r="AC130" i="9" s="1"/>
  <c r="T130" i="9"/>
  <c r="U130" i="9" s="1"/>
  <c r="M130" i="9"/>
  <c r="E130" i="9"/>
  <c r="DF130" i="9" s="1"/>
  <c r="DE129" i="9"/>
  <c r="CJ129" i="9"/>
  <c r="CB129" i="9"/>
  <c r="BT129" i="9"/>
  <c r="BL129" i="9"/>
  <c r="BD129" i="9"/>
  <c r="AV129" i="9"/>
  <c r="AN129" i="9"/>
  <c r="AF129" i="9"/>
  <c r="X129" i="9"/>
  <c r="E129" i="9"/>
  <c r="F129" i="9" s="1"/>
  <c r="DE128" i="9"/>
  <c r="CV128" i="9"/>
  <c r="CW128" i="9" s="1"/>
  <c r="CR128" i="9"/>
  <c r="CN128" i="9"/>
  <c r="CO128" i="9" s="1"/>
  <c r="CJ128" i="9"/>
  <c r="CF128" i="9"/>
  <c r="CG128" i="9" s="1"/>
  <c r="CB128" i="9"/>
  <c r="BX128" i="9"/>
  <c r="BY128" i="9" s="1"/>
  <c r="BT128" i="9"/>
  <c r="BP128" i="9"/>
  <c r="BQ128" i="9" s="1"/>
  <c r="BL128" i="9"/>
  <c r="BH128" i="9"/>
  <c r="BI128" i="9" s="1"/>
  <c r="BD128" i="9"/>
  <c r="AZ128" i="9"/>
  <c r="BA128" i="9" s="1"/>
  <c r="AV128" i="9"/>
  <c r="AR128" i="9"/>
  <c r="AS128" i="9" s="1"/>
  <c r="AN128" i="9"/>
  <c r="AJ128" i="9"/>
  <c r="AK128" i="9" s="1"/>
  <c r="AF128" i="9"/>
  <c r="AB128" i="9"/>
  <c r="AC128" i="9" s="1"/>
  <c r="X128" i="9"/>
  <c r="T128" i="9"/>
  <c r="U128" i="9" s="1"/>
  <c r="M128" i="9"/>
  <c r="E128" i="9"/>
  <c r="F128" i="9" s="1"/>
  <c r="DF127" i="9"/>
  <c r="DE127" i="9"/>
  <c r="CV127" i="9"/>
  <c r="CW127" i="9" s="1"/>
  <c r="CN127" i="9"/>
  <c r="CO127" i="9" s="1"/>
  <c r="CF127" i="9"/>
  <c r="CG127" i="9" s="1"/>
  <c r="BX127" i="9"/>
  <c r="BY127" i="9" s="1"/>
  <c r="BP127" i="9"/>
  <c r="BQ127" i="9" s="1"/>
  <c r="BH127" i="9"/>
  <c r="BI127" i="9" s="1"/>
  <c r="AZ127" i="9"/>
  <c r="BA127" i="9" s="1"/>
  <c r="AR127" i="9"/>
  <c r="AS127" i="9" s="1"/>
  <c r="AJ127" i="9"/>
  <c r="AK127" i="9" s="1"/>
  <c r="AB127" i="9"/>
  <c r="AC127" i="9" s="1"/>
  <c r="T127" i="9"/>
  <c r="U127" i="9" s="1"/>
  <c r="M127" i="9"/>
  <c r="CQ126" i="9"/>
  <c r="CV126" i="9" s="1"/>
  <c r="CW126" i="9" s="1"/>
  <c r="CO126" i="9"/>
  <c r="CI126" i="9"/>
  <c r="CN126" i="9" s="1"/>
  <c r="CA126" i="9"/>
  <c r="CF126" i="9" s="1"/>
  <c r="CG126" i="9" s="1"/>
  <c r="BS126" i="9"/>
  <c r="BX126" i="9" s="1"/>
  <c r="BY126" i="9" s="1"/>
  <c r="BK126" i="9"/>
  <c r="BP126" i="9" s="1"/>
  <c r="BQ126" i="9" s="1"/>
  <c r="BC126" i="9"/>
  <c r="BH126" i="9" s="1"/>
  <c r="BI126" i="9" s="1"/>
  <c r="AU126" i="9"/>
  <c r="AZ126" i="9" s="1"/>
  <c r="BA126" i="9" s="1"/>
  <c r="AM126" i="9"/>
  <c r="AR126" i="9" s="1"/>
  <c r="AS126" i="9" s="1"/>
  <c r="AE126" i="9"/>
  <c r="AJ126" i="9" s="1"/>
  <c r="AK126" i="9" s="1"/>
  <c r="W126" i="9"/>
  <c r="AB126" i="9" s="1"/>
  <c r="AC126" i="9" s="1"/>
  <c r="T126" i="9"/>
  <c r="U126" i="9" s="1"/>
  <c r="M126" i="9"/>
  <c r="DE125" i="9"/>
  <c r="CV125" i="9"/>
  <c r="CW125" i="9" s="1"/>
  <c r="CR125" i="9"/>
  <c r="CN125" i="9"/>
  <c r="CO125" i="9" s="1"/>
  <c r="CJ125" i="9"/>
  <c r="CF125" i="9"/>
  <c r="CG125" i="9" s="1"/>
  <c r="CB125" i="9"/>
  <c r="BX125" i="9"/>
  <c r="BY125" i="9" s="1"/>
  <c r="BT125" i="9"/>
  <c r="BP125" i="9"/>
  <c r="BQ125" i="9" s="1"/>
  <c r="BL125" i="9"/>
  <c r="BH125" i="9"/>
  <c r="BI125" i="9" s="1"/>
  <c r="BD125" i="9"/>
  <c r="AZ125" i="9"/>
  <c r="BA125" i="9" s="1"/>
  <c r="AV125" i="9"/>
  <c r="AR125" i="9"/>
  <c r="AS125" i="9" s="1"/>
  <c r="AN125" i="9"/>
  <c r="AJ125" i="9"/>
  <c r="AK125" i="9" s="1"/>
  <c r="AF125" i="9"/>
  <c r="AB125" i="9"/>
  <c r="AC125" i="9" s="1"/>
  <c r="X125" i="9"/>
  <c r="T125" i="9"/>
  <c r="U125" i="9" s="1"/>
  <c r="M125" i="9"/>
  <c r="E125" i="9"/>
  <c r="DF125" i="9" s="1"/>
  <c r="DE124" i="9"/>
  <c r="CV124" i="9"/>
  <c r="CW124" i="9" s="1"/>
  <c r="CR124" i="9"/>
  <c r="CN124" i="9"/>
  <c r="CO124" i="9" s="1"/>
  <c r="CJ124" i="9"/>
  <c r="CF124" i="9"/>
  <c r="CG124" i="9" s="1"/>
  <c r="CB124" i="9"/>
  <c r="BX124" i="9"/>
  <c r="BY124" i="9" s="1"/>
  <c r="BT124" i="9"/>
  <c r="BP124" i="9"/>
  <c r="BQ124" i="9" s="1"/>
  <c r="BL124" i="9"/>
  <c r="BH124" i="9"/>
  <c r="BI124" i="9" s="1"/>
  <c r="BD124" i="9"/>
  <c r="AZ124" i="9"/>
  <c r="BA124" i="9" s="1"/>
  <c r="AV124" i="9"/>
  <c r="AR124" i="9"/>
  <c r="AS124" i="9" s="1"/>
  <c r="AN124" i="9"/>
  <c r="AJ124" i="9"/>
  <c r="AK124" i="9" s="1"/>
  <c r="AF124" i="9"/>
  <c r="AB124" i="9"/>
  <c r="AC124" i="9" s="1"/>
  <c r="X124" i="9"/>
  <c r="T124" i="9"/>
  <c r="U124" i="9" s="1"/>
  <c r="M124" i="9"/>
  <c r="E124" i="9"/>
  <c r="DF124" i="9" s="1"/>
  <c r="DE123" i="9"/>
  <c r="CW123" i="9"/>
  <c r="CV123" i="9"/>
  <c r="CR123" i="9"/>
  <c r="CN123" i="9"/>
  <c r="CO123" i="9" s="1"/>
  <c r="CJ123" i="9"/>
  <c r="CF123" i="9"/>
  <c r="CG123" i="9" s="1"/>
  <c r="CB123" i="9"/>
  <c r="BX123" i="9"/>
  <c r="BY123" i="9" s="1"/>
  <c r="BT123" i="9"/>
  <c r="BP123" i="9"/>
  <c r="BQ123" i="9" s="1"/>
  <c r="BL123" i="9"/>
  <c r="BH123" i="9"/>
  <c r="BI123" i="9" s="1"/>
  <c r="BD123" i="9"/>
  <c r="AZ123" i="9"/>
  <c r="BA123" i="9" s="1"/>
  <c r="AV123" i="9"/>
  <c r="AR123" i="9"/>
  <c r="AS123" i="9" s="1"/>
  <c r="AN123" i="9"/>
  <c r="AJ123" i="9"/>
  <c r="AK123" i="9" s="1"/>
  <c r="AF123" i="9"/>
  <c r="AB123" i="9"/>
  <c r="AC123" i="9" s="1"/>
  <c r="X123" i="9"/>
  <c r="T123" i="9"/>
  <c r="U123" i="9" s="1"/>
  <c r="M123" i="9"/>
  <c r="E123" i="9"/>
  <c r="DF123" i="9" s="1"/>
  <c r="DE122" i="9"/>
  <c r="CV122" i="9"/>
  <c r="CW122" i="9" s="1"/>
  <c r="CR122" i="9"/>
  <c r="CN122" i="9"/>
  <c r="CO122" i="9" s="1"/>
  <c r="CJ122" i="9"/>
  <c r="CJ126" i="9" s="1"/>
  <c r="CF122" i="9"/>
  <c r="CG122" i="9" s="1"/>
  <c r="CB122" i="9"/>
  <c r="BX122" i="9"/>
  <c r="BY122" i="9" s="1"/>
  <c r="BT122" i="9"/>
  <c r="BP122" i="9"/>
  <c r="BQ122" i="9" s="1"/>
  <c r="BL122" i="9"/>
  <c r="BH122" i="9"/>
  <c r="BI122" i="9" s="1"/>
  <c r="BD122" i="9"/>
  <c r="AZ122" i="9"/>
  <c r="BA122" i="9" s="1"/>
  <c r="AV122" i="9"/>
  <c r="AR122" i="9"/>
  <c r="AS122" i="9" s="1"/>
  <c r="AN122" i="9"/>
  <c r="AJ122" i="9"/>
  <c r="AK122" i="9" s="1"/>
  <c r="AF122" i="9"/>
  <c r="AB122" i="9"/>
  <c r="AC122" i="9" s="1"/>
  <c r="X122" i="9"/>
  <c r="T122" i="9"/>
  <c r="U122" i="9" s="1"/>
  <c r="M122" i="9"/>
  <c r="E122" i="9"/>
  <c r="DF122" i="9" s="1"/>
  <c r="DF121" i="9"/>
  <c r="DE121" i="9"/>
  <c r="CV121" i="9"/>
  <c r="CW121" i="9" s="1"/>
  <c r="CN121" i="9"/>
  <c r="CO121" i="9" s="1"/>
  <c r="CF121" i="9"/>
  <c r="CG121" i="9" s="1"/>
  <c r="BX121" i="9"/>
  <c r="BY121" i="9" s="1"/>
  <c r="BP121" i="9"/>
  <c r="BQ121" i="9" s="1"/>
  <c r="BH121" i="9"/>
  <c r="BI121" i="9" s="1"/>
  <c r="AZ121" i="9"/>
  <c r="BA121" i="9" s="1"/>
  <c r="AR121" i="9"/>
  <c r="AS121" i="9" s="1"/>
  <c r="AJ121" i="9"/>
  <c r="AK121" i="9" s="1"/>
  <c r="AB121" i="9"/>
  <c r="AC121" i="9" s="1"/>
  <c r="T121" i="9"/>
  <c r="U121" i="9" s="1"/>
  <c r="M121" i="9"/>
  <c r="CQ120" i="9"/>
  <c r="CV120" i="9" s="1"/>
  <c r="CW120" i="9" s="1"/>
  <c r="CN120" i="9"/>
  <c r="CO120" i="9" s="1"/>
  <c r="CI120" i="9"/>
  <c r="CA120" i="9"/>
  <c r="CF120" i="9" s="1"/>
  <c r="CG120" i="9" s="1"/>
  <c r="BS120" i="9"/>
  <c r="BX120" i="9" s="1"/>
  <c r="BY120" i="9" s="1"/>
  <c r="BK120" i="9"/>
  <c r="BP120" i="9" s="1"/>
  <c r="BQ120" i="9" s="1"/>
  <c r="BC120" i="9"/>
  <c r="BH120" i="9" s="1"/>
  <c r="BI120" i="9" s="1"/>
  <c r="AU120" i="9"/>
  <c r="AZ120" i="9" s="1"/>
  <c r="BA120" i="9" s="1"/>
  <c r="AM120" i="9"/>
  <c r="AR120" i="9" s="1"/>
  <c r="AS120" i="9" s="1"/>
  <c r="AE120" i="9"/>
  <c r="AJ120" i="9" s="1"/>
  <c r="AK120" i="9" s="1"/>
  <c r="W120" i="9"/>
  <c r="AB120" i="9" s="1"/>
  <c r="AC120" i="9" s="1"/>
  <c r="T120" i="9"/>
  <c r="U120" i="9" s="1"/>
  <c r="M120" i="9"/>
  <c r="DE119" i="9"/>
  <c r="CV119" i="9"/>
  <c r="CW119" i="9" s="1"/>
  <c r="CR119" i="9"/>
  <c r="CN119" i="9"/>
  <c r="CO119" i="9" s="1"/>
  <c r="CJ119" i="9"/>
  <c r="CF119" i="9"/>
  <c r="CG119" i="9" s="1"/>
  <c r="CB119" i="9"/>
  <c r="BX119" i="9"/>
  <c r="BY119" i="9" s="1"/>
  <c r="BT119" i="9"/>
  <c r="BP119" i="9"/>
  <c r="BQ119" i="9" s="1"/>
  <c r="BL119" i="9"/>
  <c r="BH119" i="9"/>
  <c r="BI119" i="9" s="1"/>
  <c r="BD119" i="9"/>
  <c r="AZ119" i="9"/>
  <c r="BA119" i="9" s="1"/>
  <c r="AV119" i="9"/>
  <c r="AR119" i="9"/>
  <c r="AS119" i="9" s="1"/>
  <c r="AN119" i="9"/>
  <c r="AJ119" i="9"/>
  <c r="AK119" i="9" s="1"/>
  <c r="AF119" i="9"/>
  <c r="AB119" i="9"/>
  <c r="AC119" i="9" s="1"/>
  <c r="X119" i="9"/>
  <c r="T119" i="9"/>
  <c r="U119" i="9" s="1"/>
  <c r="M119" i="9"/>
  <c r="E119" i="9"/>
  <c r="DF119" i="9" s="1"/>
  <c r="DE118" i="9"/>
  <c r="CV118" i="9"/>
  <c r="CW118" i="9" s="1"/>
  <c r="CR118" i="9"/>
  <c r="CN118" i="9"/>
  <c r="CO118" i="9" s="1"/>
  <c r="CJ118" i="9"/>
  <c r="CF118" i="9"/>
  <c r="CG118" i="9" s="1"/>
  <c r="CB118" i="9"/>
  <c r="BX118" i="9"/>
  <c r="BY118" i="9" s="1"/>
  <c r="BT118" i="9"/>
  <c r="BP118" i="9"/>
  <c r="BQ118" i="9" s="1"/>
  <c r="BL118" i="9"/>
  <c r="BH118" i="9"/>
  <c r="BI118" i="9" s="1"/>
  <c r="BD118" i="9"/>
  <c r="AZ118" i="9"/>
  <c r="BA118" i="9" s="1"/>
  <c r="AV118" i="9"/>
  <c r="AR118" i="9"/>
  <c r="AS118" i="9" s="1"/>
  <c r="AN118" i="9"/>
  <c r="AJ118" i="9"/>
  <c r="AK118" i="9" s="1"/>
  <c r="AF118" i="9"/>
  <c r="AB118" i="9"/>
  <c r="AC118" i="9" s="1"/>
  <c r="X118" i="9"/>
  <c r="T118" i="9"/>
  <c r="U118" i="9" s="1"/>
  <c r="M118" i="9"/>
  <c r="E118" i="9"/>
  <c r="DF118" i="9" s="1"/>
  <c r="DE117" i="9"/>
  <c r="CV117" i="9"/>
  <c r="CW117" i="9" s="1"/>
  <c r="CR117" i="9"/>
  <c r="CN117" i="9"/>
  <c r="CO117" i="9" s="1"/>
  <c r="CJ117" i="9"/>
  <c r="CF117" i="9"/>
  <c r="CG117" i="9" s="1"/>
  <c r="CB117" i="9"/>
  <c r="BX117" i="9"/>
  <c r="BY117" i="9" s="1"/>
  <c r="BT117" i="9"/>
  <c r="BP117" i="9"/>
  <c r="BQ117" i="9" s="1"/>
  <c r="BL117" i="9"/>
  <c r="BH117" i="9"/>
  <c r="BI117" i="9" s="1"/>
  <c r="BD117" i="9"/>
  <c r="AZ117" i="9"/>
  <c r="BA117" i="9" s="1"/>
  <c r="AV117" i="9"/>
  <c r="AR117" i="9"/>
  <c r="AS117" i="9" s="1"/>
  <c r="AN117" i="9"/>
  <c r="AJ117" i="9"/>
  <c r="AK117" i="9" s="1"/>
  <c r="AF117" i="9"/>
  <c r="AB117" i="9"/>
  <c r="AC117" i="9" s="1"/>
  <c r="X117" i="9"/>
  <c r="T117" i="9"/>
  <c r="U117" i="9" s="1"/>
  <c r="M117" i="9"/>
  <c r="E117" i="9"/>
  <c r="DE116" i="9"/>
  <c r="CV116" i="9"/>
  <c r="CW116" i="9" s="1"/>
  <c r="CR116" i="9"/>
  <c r="CN116" i="9"/>
  <c r="CO116" i="9" s="1"/>
  <c r="CJ116" i="9"/>
  <c r="CF116" i="9"/>
  <c r="CG116" i="9" s="1"/>
  <c r="CB116" i="9"/>
  <c r="BX116" i="9"/>
  <c r="BY116" i="9" s="1"/>
  <c r="BT116" i="9"/>
  <c r="BP116" i="9"/>
  <c r="BQ116" i="9" s="1"/>
  <c r="BL116" i="9"/>
  <c r="BH116" i="9"/>
  <c r="BI116" i="9" s="1"/>
  <c r="BD116" i="9"/>
  <c r="AZ116" i="9"/>
  <c r="BA116" i="9" s="1"/>
  <c r="AV116" i="9"/>
  <c r="AR116" i="9"/>
  <c r="AS116" i="9" s="1"/>
  <c r="AN116" i="9"/>
  <c r="AJ116" i="9"/>
  <c r="AK116" i="9" s="1"/>
  <c r="AF116" i="9"/>
  <c r="AB116" i="9"/>
  <c r="AC116" i="9" s="1"/>
  <c r="X116" i="9"/>
  <c r="T116" i="9"/>
  <c r="U116" i="9" s="1"/>
  <c r="M116" i="9"/>
  <c r="E116" i="9"/>
  <c r="DF116" i="9" s="1"/>
  <c r="DE115" i="9"/>
  <c r="CV115" i="9"/>
  <c r="CW115" i="9" s="1"/>
  <c r="CR115" i="9"/>
  <c r="CN115" i="9"/>
  <c r="CO115" i="9" s="1"/>
  <c r="CJ115" i="9"/>
  <c r="CF115" i="9"/>
  <c r="CG115" i="9" s="1"/>
  <c r="CB115" i="9"/>
  <c r="BX115" i="9"/>
  <c r="BY115" i="9" s="1"/>
  <c r="BT115" i="9"/>
  <c r="BP115" i="9"/>
  <c r="BQ115" i="9" s="1"/>
  <c r="BL115" i="9"/>
  <c r="BH115" i="9"/>
  <c r="BI115" i="9" s="1"/>
  <c r="BD115" i="9"/>
  <c r="AZ115" i="9"/>
  <c r="BA115" i="9" s="1"/>
  <c r="AV115" i="9"/>
  <c r="AS115" i="9"/>
  <c r="AR115" i="9"/>
  <c r="AN115" i="9"/>
  <c r="AJ115" i="9"/>
  <c r="AK115" i="9" s="1"/>
  <c r="AF115" i="9"/>
  <c r="AB115" i="9"/>
  <c r="AC115" i="9" s="1"/>
  <c r="X115" i="9"/>
  <c r="T115" i="9"/>
  <c r="U115" i="9" s="1"/>
  <c r="M115" i="9"/>
  <c r="E115" i="9"/>
  <c r="DF115" i="9" s="1"/>
  <c r="DE114" i="9"/>
  <c r="CV114" i="9"/>
  <c r="CW114" i="9" s="1"/>
  <c r="CR114" i="9"/>
  <c r="CN114" i="9"/>
  <c r="CO114" i="9" s="1"/>
  <c r="CJ114" i="9"/>
  <c r="CF114" i="9"/>
  <c r="CG114" i="9" s="1"/>
  <c r="CB114" i="9"/>
  <c r="BX114" i="9"/>
  <c r="BY114" i="9" s="1"/>
  <c r="BT114" i="9"/>
  <c r="BP114" i="9"/>
  <c r="BQ114" i="9" s="1"/>
  <c r="BL114" i="9"/>
  <c r="BH114" i="9"/>
  <c r="BI114" i="9" s="1"/>
  <c r="BD114" i="9"/>
  <c r="AZ114" i="9"/>
  <c r="BA114" i="9" s="1"/>
  <c r="AV114" i="9"/>
  <c r="AS114" i="9"/>
  <c r="AR114" i="9"/>
  <c r="AN114" i="9"/>
  <c r="AJ114" i="9"/>
  <c r="AK114" i="9" s="1"/>
  <c r="AF114" i="9"/>
  <c r="AB114" i="9"/>
  <c r="AC114" i="9" s="1"/>
  <c r="X114" i="9"/>
  <c r="T114" i="9"/>
  <c r="U114" i="9" s="1"/>
  <c r="M114" i="9"/>
  <c r="E114" i="9"/>
  <c r="DF114" i="9" s="1"/>
  <c r="DE113" i="9"/>
  <c r="CV113" i="9"/>
  <c r="CW113" i="9" s="1"/>
  <c r="CR113" i="9"/>
  <c r="CN113" i="9"/>
  <c r="CO113" i="9" s="1"/>
  <c r="CJ113" i="9"/>
  <c r="CF113" i="9"/>
  <c r="CG113" i="9" s="1"/>
  <c r="CB113" i="9"/>
  <c r="BX113" i="9"/>
  <c r="BY113" i="9" s="1"/>
  <c r="BT113" i="9"/>
  <c r="BP113" i="9"/>
  <c r="BQ113" i="9" s="1"/>
  <c r="BL113" i="9"/>
  <c r="BH113" i="9"/>
  <c r="BI113" i="9" s="1"/>
  <c r="BD113" i="9"/>
  <c r="AZ113" i="9"/>
  <c r="BA113" i="9" s="1"/>
  <c r="AV113" i="9"/>
  <c r="AR113" i="9"/>
  <c r="AS113" i="9" s="1"/>
  <c r="AN113" i="9"/>
  <c r="AJ113" i="9"/>
  <c r="AK113" i="9" s="1"/>
  <c r="AF113" i="9"/>
  <c r="AB113" i="9"/>
  <c r="AC113" i="9" s="1"/>
  <c r="X113" i="9"/>
  <c r="T113" i="9"/>
  <c r="U113" i="9" s="1"/>
  <c r="M113" i="9"/>
  <c r="E113" i="9"/>
  <c r="DF113" i="9" s="1"/>
  <c r="DG113" i="9" s="1"/>
  <c r="DE112" i="9"/>
  <c r="CV112" i="9"/>
  <c r="CW112" i="9" s="1"/>
  <c r="CR112" i="9"/>
  <c r="CN112" i="9"/>
  <c r="CO112" i="9" s="1"/>
  <c r="CJ112" i="9"/>
  <c r="CF112" i="9"/>
  <c r="CG112" i="9" s="1"/>
  <c r="CB112" i="9"/>
  <c r="BX112" i="9"/>
  <c r="BY112" i="9" s="1"/>
  <c r="BT112" i="9"/>
  <c r="BP112" i="9"/>
  <c r="BQ112" i="9" s="1"/>
  <c r="BL112" i="9"/>
  <c r="BH112" i="9"/>
  <c r="BI112" i="9" s="1"/>
  <c r="BD112" i="9"/>
  <c r="BD120" i="9" s="1"/>
  <c r="AZ112" i="9"/>
  <c r="BA112" i="9" s="1"/>
  <c r="AV112" i="9"/>
  <c r="AR112" i="9"/>
  <c r="AS112" i="9" s="1"/>
  <c r="AN112" i="9"/>
  <c r="AJ112" i="9"/>
  <c r="AK112" i="9" s="1"/>
  <c r="AF112" i="9"/>
  <c r="AB112" i="9"/>
  <c r="AC112" i="9" s="1"/>
  <c r="X112" i="9"/>
  <c r="T112" i="9"/>
  <c r="U112" i="9" s="1"/>
  <c r="M112" i="9"/>
  <c r="E112" i="9"/>
  <c r="DF111" i="9"/>
  <c r="DE111" i="9"/>
  <c r="CV111" i="9"/>
  <c r="CW111" i="9" s="1"/>
  <c r="CN111" i="9"/>
  <c r="CO111" i="9" s="1"/>
  <c r="CF111" i="9"/>
  <c r="CG111" i="9" s="1"/>
  <c r="BX111" i="9"/>
  <c r="BY111" i="9" s="1"/>
  <c r="BP111" i="9"/>
  <c r="BQ111" i="9" s="1"/>
  <c r="BH111" i="9"/>
  <c r="BI111" i="9" s="1"/>
  <c r="AZ111" i="9"/>
  <c r="BA111" i="9" s="1"/>
  <c r="AR111" i="9"/>
  <c r="AS111" i="9" s="1"/>
  <c r="AJ111" i="9"/>
  <c r="AK111" i="9" s="1"/>
  <c r="AB111" i="9"/>
  <c r="AC111" i="9" s="1"/>
  <c r="T111" i="9"/>
  <c r="U111" i="9" s="1"/>
  <c r="M111" i="9"/>
  <c r="CR126" i="9" l="1"/>
  <c r="DG111" i="9"/>
  <c r="X120" i="9"/>
  <c r="CJ120" i="9"/>
  <c r="F144" i="9"/>
  <c r="DG135" i="9"/>
  <c r="E120" i="9"/>
  <c r="DF120" i="9" s="1"/>
  <c r="DF117" i="9"/>
  <c r="F117" i="9"/>
  <c r="DG117" i="9"/>
  <c r="F113" i="9"/>
  <c r="F114" i="9"/>
  <c r="DG115" i="9"/>
  <c r="BD126" i="9"/>
  <c r="DG130" i="9"/>
  <c r="DG138" i="9"/>
  <c r="DG139" i="9"/>
  <c r="AF126" i="9"/>
  <c r="DG127" i="9"/>
  <c r="DG119" i="9"/>
  <c r="DG121" i="9"/>
  <c r="X126" i="9"/>
  <c r="F115" i="9"/>
  <c r="F118" i="9"/>
  <c r="F125" i="9"/>
  <c r="F134" i="9"/>
  <c r="DG143" i="9"/>
  <c r="F112" i="9"/>
  <c r="AV120" i="9"/>
  <c r="F116" i="9"/>
  <c r="F119" i="9"/>
  <c r="F122" i="9"/>
  <c r="F124" i="9"/>
  <c r="BL120" i="9"/>
  <c r="DG118" i="9"/>
  <c r="DF142" i="9"/>
  <c r="F142" i="9"/>
  <c r="AN120" i="9"/>
  <c r="DG116" i="9"/>
  <c r="DG134" i="9"/>
  <c r="DG114" i="9"/>
  <c r="BL126" i="9"/>
  <c r="DG142" i="9"/>
  <c r="BD145" i="9"/>
  <c r="BC145" i="9" s="1"/>
  <c r="BH145" i="9" s="1"/>
  <c r="BI145" i="9" s="1"/>
  <c r="CB120" i="9"/>
  <c r="DF112" i="9"/>
  <c r="DG112" i="9" s="1"/>
  <c r="AF120" i="9"/>
  <c r="BT120" i="9"/>
  <c r="CR120" i="9"/>
  <c r="CR145" i="9" s="1"/>
  <c r="CQ145" i="9" s="1"/>
  <c r="CV145" i="9" s="1"/>
  <c r="CW145" i="9" s="1"/>
  <c r="F130" i="9"/>
  <c r="X145" i="9"/>
  <c r="W145" i="9" s="1"/>
  <c r="AB145" i="9" s="1"/>
  <c r="AC145" i="9" s="1"/>
  <c r="CJ145" i="9"/>
  <c r="CI145" i="9" s="1"/>
  <c r="CN145" i="9" s="1"/>
  <c r="CO145" i="9" s="1"/>
  <c r="DF128" i="9"/>
  <c r="DG128" i="9" s="1"/>
  <c r="F138" i="9"/>
  <c r="DG123" i="9"/>
  <c r="DF136" i="9"/>
  <c r="DG136" i="9" s="1"/>
  <c r="F136" i="9"/>
  <c r="DG137" i="9"/>
  <c r="DF140" i="9"/>
  <c r="DG140" i="9" s="1"/>
  <c r="F140" i="9"/>
  <c r="DG141" i="9"/>
  <c r="AV126" i="9"/>
  <c r="BT126" i="9"/>
  <c r="BT145" i="9" s="1"/>
  <c r="BS145" i="9" s="1"/>
  <c r="BX145" i="9" s="1"/>
  <c r="BY145" i="9" s="1"/>
  <c r="F123" i="9"/>
  <c r="DG124" i="9"/>
  <c r="DE126" i="9"/>
  <c r="DF132" i="9"/>
  <c r="DG132" i="9" s="1"/>
  <c r="F132" i="9"/>
  <c r="F137" i="9"/>
  <c r="F141" i="9"/>
  <c r="DG144" i="9"/>
  <c r="DG125" i="9"/>
  <c r="DF131" i="9"/>
  <c r="DG131" i="9" s="1"/>
  <c r="F131" i="9"/>
  <c r="DF133" i="9"/>
  <c r="DG133" i="9" s="1"/>
  <c r="DE120" i="9"/>
  <c r="AN126" i="9"/>
  <c r="AN145" i="9" s="1"/>
  <c r="AM145" i="9" s="1"/>
  <c r="AR145" i="9" s="1"/>
  <c r="AS145" i="9" s="1"/>
  <c r="CB126" i="9"/>
  <c r="CB145" i="9" s="1"/>
  <c r="CA145" i="9" s="1"/>
  <c r="CF145" i="9" s="1"/>
  <c r="CG145" i="9" s="1"/>
  <c r="DG122" i="9"/>
  <c r="E126" i="9"/>
  <c r="DF126" i="9" s="1"/>
  <c r="AV145" i="9" l="1"/>
  <c r="AU145" i="9" s="1"/>
  <c r="AZ145" i="9" s="1"/>
  <c r="BA145" i="9" s="1"/>
  <c r="AF145" i="9"/>
  <c r="AE145" i="9" s="1"/>
  <c r="AJ145" i="9" s="1"/>
  <c r="AK145" i="9" s="1"/>
  <c r="F120" i="9"/>
  <c r="DG120" i="9"/>
  <c r="F126" i="9"/>
  <c r="DG126" i="9"/>
  <c r="BL145" i="9"/>
  <c r="BK145" i="9" s="1"/>
  <c r="BP145" i="9" s="1"/>
  <c r="BQ145" i="9" s="1"/>
  <c r="F145" i="9"/>
  <c r="E145" i="9" s="1"/>
  <c r="DF145" i="9" s="1"/>
  <c r="T145" i="9"/>
  <c r="U145" i="9" s="1"/>
  <c r="DE145" i="9" l="1"/>
  <c r="DG145" i="9"/>
  <c r="CV250" i="9" l="1"/>
  <c r="CW250" i="9" s="1"/>
  <c r="CN250" i="9"/>
  <c r="CO250" i="9" s="1"/>
  <c r="CF250" i="9"/>
  <c r="CG250" i="9" s="1"/>
  <c r="BX250" i="9"/>
  <c r="BY250" i="9" s="1"/>
  <c r="BL250" i="9"/>
  <c r="BH250" i="9"/>
  <c r="BI250" i="9" s="1"/>
  <c r="AV250" i="9"/>
  <c r="AR250" i="9"/>
  <c r="AS250" i="9" s="1"/>
  <c r="AJ250" i="9"/>
  <c r="AK250" i="9" s="1"/>
  <c r="AB250" i="9"/>
  <c r="AC250" i="9" s="1"/>
  <c r="T250" i="9"/>
  <c r="U250" i="9" s="1"/>
  <c r="M250" i="9"/>
  <c r="F249" i="9"/>
  <c r="E249" i="9" s="1"/>
  <c r="DF249" i="9" s="1"/>
  <c r="DF248" i="9"/>
  <c r="DE248" i="9"/>
  <c r="M246" i="9"/>
  <c r="DE245" i="9"/>
  <c r="CV245" i="9"/>
  <c r="CW245" i="9" s="1"/>
  <c r="CR245" i="9"/>
  <c r="CN245" i="9"/>
  <c r="CO245" i="9" s="1"/>
  <c r="CJ245" i="9"/>
  <c r="CF245" i="9"/>
  <c r="CG245" i="9" s="1"/>
  <c r="CB245" i="9"/>
  <c r="BX245" i="9"/>
  <c r="BY245" i="9" s="1"/>
  <c r="BT245" i="9"/>
  <c r="BP245" i="9"/>
  <c r="BQ245" i="9" s="1"/>
  <c r="BL245" i="9"/>
  <c r="BH245" i="9"/>
  <c r="BI245" i="9" s="1"/>
  <c r="BD245" i="9"/>
  <c r="AZ245" i="9"/>
  <c r="BA245" i="9" s="1"/>
  <c r="AV245" i="9"/>
  <c r="AR245" i="9"/>
  <c r="AS245" i="9" s="1"/>
  <c r="AN245" i="9"/>
  <c r="AJ245" i="9"/>
  <c r="AK245" i="9" s="1"/>
  <c r="AF245" i="9"/>
  <c r="AB245" i="9"/>
  <c r="AC245" i="9" s="1"/>
  <c r="X245" i="9"/>
  <c r="T245" i="9"/>
  <c r="U245" i="9" s="1"/>
  <c r="M245" i="9"/>
  <c r="E245" i="9"/>
  <c r="DE244" i="9"/>
  <c r="CV244" i="9"/>
  <c r="CW244" i="9" s="1"/>
  <c r="CR244" i="9"/>
  <c r="CN244" i="9"/>
  <c r="CO244" i="9" s="1"/>
  <c r="CJ244" i="9"/>
  <c r="CF244" i="9"/>
  <c r="CG244" i="9" s="1"/>
  <c r="CB244" i="9"/>
  <c r="BX244" i="9"/>
  <c r="BY244" i="9" s="1"/>
  <c r="BT244" i="9"/>
  <c r="BP244" i="9"/>
  <c r="BQ244" i="9" s="1"/>
  <c r="BL244" i="9"/>
  <c r="BH244" i="9"/>
  <c r="BI244" i="9" s="1"/>
  <c r="BD244" i="9"/>
  <c r="AZ244" i="9"/>
  <c r="BA244" i="9" s="1"/>
  <c r="AV244" i="9"/>
  <c r="AR244" i="9"/>
  <c r="AS244" i="9" s="1"/>
  <c r="AN244" i="9"/>
  <c r="AJ244" i="9"/>
  <c r="AK244" i="9" s="1"/>
  <c r="AF244" i="9"/>
  <c r="AB244" i="9"/>
  <c r="AC244" i="9" s="1"/>
  <c r="X244" i="9"/>
  <c r="T244" i="9"/>
  <c r="U244" i="9" s="1"/>
  <c r="M244" i="9"/>
  <c r="E244" i="9"/>
  <c r="DE243" i="9"/>
  <c r="CV243" i="9"/>
  <c r="CW243" i="9" s="1"/>
  <c r="CR243" i="9"/>
  <c r="CN243" i="9"/>
  <c r="CO243" i="9" s="1"/>
  <c r="CJ243" i="9"/>
  <c r="CF243" i="9"/>
  <c r="CG243" i="9" s="1"/>
  <c r="CB243" i="9"/>
  <c r="BX243" i="9"/>
  <c r="BY243" i="9" s="1"/>
  <c r="BT243" i="9"/>
  <c r="BP243" i="9"/>
  <c r="BQ243" i="9" s="1"/>
  <c r="BL243" i="9"/>
  <c r="BH243" i="9"/>
  <c r="BI243" i="9" s="1"/>
  <c r="BD243" i="9"/>
  <c r="AZ243" i="9"/>
  <c r="BA243" i="9" s="1"/>
  <c r="AV243" i="9"/>
  <c r="AR243" i="9"/>
  <c r="AS243" i="9" s="1"/>
  <c r="AN243" i="9"/>
  <c r="AJ243" i="9"/>
  <c r="AK243" i="9" s="1"/>
  <c r="AF243" i="9"/>
  <c r="AB243" i="9"/>
  <c r="AC243" i="9" s="1"/>
  <c r="X243" i="9"/>
  <c r="T243" i="9"/>
  <c r="U243" i="9" s="1"/>
  <c r="M243" i="9"/>
  <c r="E243" i="9"/>
  <c r="DE242" i="9"/>
  <c r="CV242" i="9"/>
  <c r="CW242" i="9" s="1"/>
  <c r="CR242" i="9"/>
  <c r="CN242" i="9"/>
  <c r="CO242" i="9" s="1"/>
  <c r="CJ242" i="9"/>
  <c r="CF242" i="9"/>
  <c r="CG242" i="9" s="1"/>
  <c r="CB242" i="9"/>
  <c r="BX242" i="9"/>
  <c r="BY242" i="9" s="1"/>
  <c r="BT242" i="9"/>
  <c r="BP242" i="9"/>
  <c r="BQ242" i="9" s="1"/>
  <c r="BL242" i="9"/>
  <c r="BH242" i="9"/>
  <c r="BI242" i="9" s="1"/>
  <c r="BD242" i="9"/>
  <c r="AZ242" i="9"/>
  <c r="BA242" i="9" s="1"/>
  <c r="AV242" i="9"/>
  <c r="AR242" i="9"/>
  <c r="AS242" i="9" s="1"/>
  <c r="AN242" i="9"/>
  <c r="AJ242" i="9"/>
  <c r="AK242" i="9" s="1"/>
  <c r="AF242" i="9"/>
  <c r="AB242" i="9"/>
  <c r="AC242" i="9" s="1"/>
  <c r="X242" i="9"/>
  <c r="T242" i="9"/>
  <c r="U242" i="9" s="1"/>
  <c r="M242" i="9"/>
  <c r="E242" i="9"/>
  <c r="DE241" i="9"/>
  <c r="CV241" i="9"/>
  <c r="CW241" i="9" s="1"/>
  <c r="CR241" i="9"/>
  <c r="CN241" i="9"/>
  <c r="CO241" i="9" s="1"/>
  <c r="CJ241" i="9"/>
  <c r="CF241" i="9"/>
  <c r="CG241" i="9" s="1"/>
  <c r="CB241" i="9"/>
  <c r="BX241" i="9"/>
  <c r="BY241" i="9" s="1"/>
  <c r="BT241" i="9"/>
  <c r="BP241" i="9"/>
  <c r="BQ241" i="9" s="1"/>
  <c r="BL241" i="9"/>
  <c r="BH241" i="9"/>
  <c r="BI241" i="9" s="1"/>
  <c r="BD241" i="9"/>
  <c r="AZ241" i="9"/>
  <c r="BA241" i="9" s="1"/>
  <c r="AV241" i="9"/>
  <c r="AR241" i="9"/>
  <c r="AS241" i="9" s="1"/>
  <c r="AN241" i="9"/>
  <c r="AJ241" i="9"/>
  <c r="AK241" i="9" s="1"/>
  <c r="AF241" i="9"/>
  <c r="AB241" i="9"/>
  <c r="AC241" i="9" s="1"/>
  <c r="X241" i="9"/>
  <c r="T241" i="9"/>
  <c r="U241" i="9" s="1"/>
  <c r="M241" i="9"/>
  <c r="E241" i="9"/>
  <c r="DE240" i="9"/>
  <c r="CV240" i="9"/>
  <c r="CW240" i="9" s="1"/>
  <c r="CR240" i="9"/>
  <c r="CN240" i="9"/>
  <c r="CO240" i="9" s="1"/>
  <c r="CJ240" i="9"/>
  <c r="CF240" i="9"/>
  <c r="CG240" i="9" s="1"/>
  <c r="CB240" i="9"/>
  <c r="BX240" i="9"/>
  <c r="BY240" i="9" s="1"/>
  <c r="BT240" i="9"/>
  <c r="BP240" i="9"/>
  <c r="BQ240" i="9" s="1"/>
  <c r="BL240" i="9"/>
  <c r="BH240" i="9"/>
  <c r="BI240" i="9" s="1"/>
  <c r="BD240" i="9"/>
  <c r="AZ240" i="9"/>
  <c r="BA240" i="9" s="1"/>
  <c r="AV240" i="9"/>
  <c r="AR240" i="9"/>
  <c r="AS240" i="9" s="1"/>
  <c r="AN240" i="9"/>
  <c r="AJ240" i="9"/>
  <c r="AK240" i="9" s="1"/>
  <c r="AF240" i="9"/>
  <c r="AB240" i="9"/>
  <c r="AC240" i="9" s="1"/>
  <c r="X240" i="9"/>
  <c r="T240" i="9"/>
  <c r="U240" i="9" s="1"/>
  <c r="M240" i="9"/>
  <c r="E240" i="9"/>
  <c r="DE239" i="9"/>
  <c r="CV239" i="9"/>
  <c r="CW239" i="9" s="1"/>
  <c r="CR239" i="9"/>
  <c r="CN239" i="9"/>
  <c r="CO239" i="9" s="1"/>
  <c r="CJ239" i="9"/>
  <c r="CF239" i="9"/>
  <c r="CG239" i="9" s="1"/>
  <c r="CB239" i="9"/>
  <c r="BX239" i="9"/>
  <c r="BY239" i="9" s="1"/>
  <c r="BT239" i="9"/>
  <c r="BP239" i="9"/>
  <c r="BQ239" i="9" s="1"/>
  <c r="BL239" i="9"/>
  <c r="BH239" i="9"/>
  <c r="BI239" i="9" s="1"/>
  <c r="BD239" i="9"/>
  <c r="AZ239" i="9"/>
  <c r="BA239" i="9" s="1"/>
  <c r="AV239" i="9"/>
  <c r="AR239" i="9"/>
  <c r="AS239" i="9" s="1"/>
  <c r="AN239" i="9"/>
  <c r="AJ239" i="9"/>
  <c r="AK239" i="9" s="1"/>
  <c r="AF239" i="9"/>
  <c r="AB239" i="9"/>
  <c r="AC239" i="9" s="1"/>
  <c r="X239" i="9"/>
  <c r="T239" i="9"/>
  <c r="U239" i="9" s="1"/>
  <c r="M239" i="9"/>
  <c r="E239" i="9"/>
  <c r="DE238" i="9"/>
  <c r="CV238" i="9"/>
  <c r="CW238" i="9" s="1"/>
  <c r="CR238" i="9"/>
  <c r="CN238" i="9"/>
  <c r="CO238" i="9" s="1"/>
  <c r="CJ238" i="9"/>
  <c r="CF238" i="9"/>
  <c r="CG238" i="9" s="1"/>
  <c r="CB238" i="9"/>
  <c r="BX238" i="9"/>
  <c r="BY238" i="9" s="1"/>
  <c r="BT238" i="9"/>
  <c r="BP238" i="9"/>
  <c r="BQ238" i="9" s="1"/>
  <c r="BL238" i="9"/>
  <c r="BH238" i="9"/>
  <c r="BI238" i="9" s="1"/>
  <c r="BD238" i="9"/>
  <c r="AZ238" i="9"/>
  <c r="BA238" i="9" s="1"/>
  <c r="AV238" i="9"/>
  <c r="AR238" i="9"/>
  <c r="AS238" i="9" s="1"/>
  <c r="AN238" i="9"/>
  <c r="AJ238" i="9"/>
  <c r="AK238" i="9" s="1"/>
  <c r="AF238" i="9"/>
  <c r="AB238" i="9"/>
  <c r="AC238" i="9" s="1"/>
  <c r="X238" i="9"/>
  <c r="T238" i="9"/>
  <c r="U238" i="9" s="1"/>
  <c r="M238" i="9"/>
  <c r="E238" i="9"/>
  <c r="DE237" i="9"/>
  <c r="CB237" i="9"/>
  <c r="BT237" i="9"/>
  <c r="BL237" i="9"/>
  <c r="BD237" i="9"/>
  <c r="AV237" i="9"/>
  <c r="AN237" i="9"/>
  <c r="AF237" i="9"/>
  <c r="X237" i="9"/>
  <c r="E237" i="9"/>
  <c r="DF237" i="9" s="1"/>
  <c r="DE236" i="9"/>
  <c r="CV236" i="9"/>
  <c r="CW236" i="9" s="1"/>
  <c r="CR236" i="9"/>
  <c r="CN236" i="9"/>
  <c r="CO236" i="9" s="1"/>
  <c r="CJ236" i="9"/>
  <c r="CF236" i="9"/>
  <c r="CG236" i="9" s="1"/>
  <c r="CB236" i="9"/>
  <c r="BX236" i="9"/>
  <c r="BY236" i="9" s="1"/>
  <c r="BT236" i="9"/>
  <c r="BP236" i="9"/>
  <c r="BQ236" i="9" s="1"/>
  <c r="BL236" i="9"/>
  <c r="BH236" i="9"/>
  <c r="BI236" i="9" s="1"/>
  <c r="BD236" i="9"/>
  <c r="AZ236" i="9"/>
  <c r="BA236" i="9" s="1"/>
  <c r="AV236" i="9"/>
  <c r="AR236" i="9"/>
  <c r="AS236" i="9" s="1"/>
  <c r="AN236" i="9"/>
  <c r="AJ236" i="9"/>
  <c r="AK236" i="9" s="1"/>
  <c r="AF236" i="9"/>
  <c r="AB236" i="9"/>
  <c r="AC236" i="9" s="1"/>
  <c r="X236" i="9"/>
  <c r="T236" i="9"/>
  <c r="U236" i="9" s="1"/>
  <c r="M236" i="9"/>
  <c r="E236" i="9"/>
  <c r="F236" i="9" s="1"/>
  <c r="DE235" i="9"/>
  <c r="CV235" i="9"/>
  <c r="CW235" i="9" s="1"/>
  <c r="CR235" i="9"/>
  <c r="CN235" i="9"/>
  <c r="CO235" i="9" s="1"/>
  <c r="CJ235" i="9"/>
  <c r="CF235" i="9"/>
  <c r="CG235" i="9" s="1"/>
  <c r="CB235" i="9"/>
  <c r="BX235" i="9"/>
  <c r="BY235" i="9" s="1"/>
  <c r="BT235" i="9"/>
  <c r="BP235" i="9"/>
  <c r="BQ235" i="9" s="1"/>
  <c r="BL235" i="9"/>
  <c r="BH235" i="9"/>
  <c r="BI235" i="9" s="1"/>
  <c r="BD235" i="9"/>
  <c r="AZ235" i="9"/>
  <c r="BA235" i="9" s="1"/>
  <c r="AV235" i="9"/>
  <c r="AR235" i="9"/>
  <c r="AS235" i="9" s="1"/>
  <c r="AN235" i="9"/>
  <c r="AJ235" i="9"/>
  <c r="AK235" i="9" s="1"/>
  <c r="AF235" i="9"/>
  <c r="AB235" i="9"/>
  <c r="AC235" i="9" s="1"/>
  <c r="X235" i="9"/>
  <c r="T235" i="9"/>
  <c r="U235" i="9" s="1"/>
  <c r="M235" i="9"/>
  <c r="E235" i="9"/>
  <c r="F235" i="9" s="1"/>
  <c r="DF234" i="9"/>
  <c r="DE234" i="9"/>
  <c r="CV234" i="9"/>
  <c r="CW234" i="9" s="1"/>
  <c r="CN234" i="9"/>
  <c r="CO234" i="9" s="1"/>
  <c r="CF234" i="9"/>
  <c r="CG234" i="9" s="1"/>
  <c r="BX234" i="9"/>
  <c r="BY234" i="9" s="1"/>
  <c r="BP234" i="9"/>
  <c r="BQ234" i="9" s="1"/>
  <c r="BH234" i="9"/>
  <c r="BI234" i="9" s="1"/>
  <c r="AZ234" i="9"/>
  <c r="BA234" i="9" s="1"/>
  <c r="AR234" i="9"/>
  <c r="AS234" i="9" s="1"/>
  <c r="AJ234" i="9"/>
  <c r="AK234" i="9" s="1"/>
  <c r="AB234" i="9"/>
  <c r="AC234" i="9" s="1"/>
  <c r="T234" i="9"/>
  <c r="U234" i="9" s="1"/>
  <c r="M234" i="9"/>
  <c r="DF233" i="9"/>
  <c r="DE233" i="9"/>
  <c r="CV233" i="9"/>
  <c r="CW233" i="9" s="1"/>
  <c r="CN233" i="9"/>
  <c r="CO233" i="9" s="1"/>
  <c r="CF233" i="9"/>
  <c r="CG233" i="9" s="1"/>
  <c r="BX233" i="9"/>
  <c r="BY233" i="9" s="1"/>
  <c r="BP233" i="9"/>
  <c r="BQ233" i="9" s="1"/>
  <c r="BH233" i="9"/>
  <c r="BI233" i="9" s="1"/>
  <c r="AZ233" i="9"/>
  <c r="BA233" i="9" s="1"/>
  <c r="AR233" i="9"/>
  <c r="AS233" i="9" s="1"/>
  <c r="AJ233" i="9"/>
  <c r="AK233" i="9" s="1"/>
  <c r="AB233" i="9"/>
  <c r="AC233" i="9" s="1"/>
  <c r="T233" i="9"/>
  <c r="U233" i="9" s="1"/>
  <c r="M233" i="9"/>
  <c r="M232" i="9"/>
  <c r="DF231" i="9"/>
  <c r="DE231" i="9"/>
  <c r="CV231" i="9"/>
  <c r="CW231" i="9" s="1"/>
  <c r="CN231" i="9"/>
  <c r="CO231" i="9" s="1"/>
  <c r="CF231" i="9"/>
  <c r="CG231" i="9" s="1"/>
  <c r="BX231" i="9"/>
  <c r="BY231" i="9" s="1"/>
  <c r="BP231" i="9"/>
  <c r="BQ231" i="9" s="1"/>
  <c r="BH231" i="9"/>
  <c r="BI231" i="9" s="1"/>
  <c r="AZ231" i="9"/>
  <c r="BA231" i="9" s="1"/>
  <c r="AR231" i="9"/>
  <c r="AS231" i="9" s="1"/>
  <c r="AJ231" i="9"/>
  <c r="AK231" i="9" s="1"/>
  <c r="AB231" i="9"/>
  <c r="AC231" i="9" s="1"/>
  <c r="T231" i="9"/>
  <c r="U231" i="9" s="1"/>
  <c r="M231" i="9"/>
  <c r="DF230" i="9"/>
  <c r="DE230" i="9"/>
  <c r="CV230" i="9"/>
  <c r="CW230" i="9" s="1"/>
  <c r="CN230" i="9"/>
  <c r="CO230" i="9" s="1"/>
  <c r="CF230" i="9"/>
  <c r="CG230" i="9" s="1"/>
  <c r="BX230" i="9"/>
  <c r="BY230" i="9" s="1"/>
  <c r="BP230" i="9"/>
  <c r="BQ230" i="9" s="1"/>
  <c r="BH230" i="9"/>
  <c r="BI230" i="9" s="1"/>
  <c r="AZ230" i="9"/>
  <c r="BA230" i="9" s="1"/>
  <c r="AR230" i="9"/>
  <c r="AS230" i="9" s="1"/>
  <c r="AJ230" i="9"/>
  <c r="AK230" i="9" s="1"/>
  <c r="AB230" i="9"/>
  <c r="AC230" i="9" s="1"/>
  <c r="T230" i="9"/>
  <c r="U230" i="9" s="1"/>
  <c r="M230" i="9"/>
  <c r="DF229" i="9"/>
  <c r="DE229" i="9"/>
  <c r="CV229" i="9"/>
  <c r="CW229" i="9" s="1"/>
  <c r="CN229" i="9"/>
  <c r="CO229" i="9" s="1"/>
  <c r="CF229" i="9"/>
  <c r="CG229" i="9" s="1"/>
  <c r="BX229" i="9"/>
  <c r="BY229" i="9" s="1"/>
  <c r="BP229" i="9"/>
  <c r="BQ229" i="9" s="1"/>
  <c r="BH229" i="9"/>
  <c r="BI229" i="9" s="1"/>
  <c r="AZ229" i="9"/>
  <c r="BA229" i="9" s="1"/>
  <c r="AR229" i="9"/>
  <c r="AS229" i="9" s="1"/>
  <c r="AJ229" i="9"/>
  <c r="AK229" i="9" s="1"/>
  <c r="AB229" i="9"/>
  <c r="AC229" i="9" s="1"/>
  <c r="T229" i="9"/>
  <c r="U229" i="9" s="1"/>
  <c r="M229" i="9"/>
  <c r="DF228" i="9"/>
  <c r="DE228" i="9"/>
  <c r="CV228" i="9"/>
  <c r="CW228" i="9" s="1"/>
  <c r="CN228" i="9"/>
  <c r="CO228" i="9" s="1"/>
  <c r="CF228" i="9"/>
  <c r="CG228" i="9" s="1"/>
  <c r="BX228" i="9"/>
  <c r="BY228" i="9" s="1"/>
  <c r="BP228" i="9"/>
  <c r="BQ228" i="9" s="1"/>
  <c r="BH228" i="9"/>
  <c r="BI228" i="9" s="1"/>
  <c r="AZ228" i="9"/>
  <c r="BA228" i="9" s="1"/>
  <c r="AR228" i="9"/>
  <c r="AS228" i="9" s="1"/>
  <c r="AJ228" i="9"/>
  <c r="AK228" i="9" s="1"/>
  <c r="AB228" i="9"/>
  <c r="AC228" i="9" s="1"/>
  <c r="T228" i="9"/>
  <c r="U228" i="9" s="1"/>
  <c r="M228" i="9"/>
  <c r="DF227" i="9"/>
  <c r="DE227" i="9"/>
  <c r="CV227" i="9"/>
  <c r="CW227" i="9" s="1"/>
  <c r="CN227" i="9"/>
  <c r="CO227" i="9" s="1"/>
  <c r="CF227" i="9"/>
  <c r="CG227" i="9" s="1"/>
  <c r="BX227" i="9"/>
  <c r="BY227" i="9" s="1"/>
  <c r="BP227" i="9"/>
  <c r="BQ227" i="9" s="1"/>
  <c r="BH227" i="9"/>
  <c r="BI227" i="9" s="1"/>
  <c r="AZ227" i="9"/>
  <c r="BA227" i="9" s="1"/>
  <c r="AR227" i="9"/>
  <c r="AS227" i="9" s="1"/>
  <c r="AJ227" i="9"/>
  <c r="AK227" i="9" s="1"/>
  <c r="AB227" i="9"/>
  <c r="AC227" i="9" s="1"/>
  <c r="T227" i="9"/>
  <c r="U227" i="9" s="1"/>
  <c r="M227" i="9"/>
  <c r="DF226" i="9"/>
  <c r="DE226" i="9"/>
  <c r="CV226" i="9"/>
  <c r="CW226" i="9" s="1"/>
  <c r="CN226" i="9"/>
  <c r="CO226" i="9" s="1"/>
  <c r="CF226" i="9"/>
  <c r="CG226" i="9" s="1"/>
  <c r="BX226" i="9"/>
  <c r="BY226" i="9" s="1"/>
  <c r="BP226" i="9"/>
  <c r="BQ226" i="9" s="1"/>
  <c r="BH226" i="9"/>
  <c r="BI226" i="9" s="1"/>
  <c r="AZ226" i="9"/>
  <c r="BA226" i="9" s="1"/>
  <c r="AR226" i="9"/>
  <c r="AS226" i="9" s="1"/>
  <c r="AJ226" i="9"/>
  <c r="AK226" i="9" s="1"/>
  <c r="AB226" i="9"/>
  <c r="AC226" i="9" s="1"/>
  <c r="T226" i="9"/>
  <c r="U226" i="9" s="1"/>
  <c r="M226" i="9"/>
  <c r="DE225" i="9"/>
  <c r="CV225" i="9"/>
  <c r="CW225" i="9" s="1"/>
  <c r="CN225" i="9"/>
  <c r="CO225" i="9" s="1"/>
  <c r="CF225" i="9"/>
  <c r="CG225" i="9" s="1"/>
  <c r="BX225" i="9"/>
  <c r="BY225" i="9" s="1"/>
  <c r="BP225" i="9"/>
  <c r="BQ225" i="9" s="1"/>
  <c r="BH225" i="9"/>
  <c r="BI225" i="9" s="1"/>
  <c r="AZ225" i="9"/>
  <c r="BA225" i="9" s="1"/>
  <c r="AR225" i="9"/>
  <c r="AS225" i="9" s="1"/>
  <c r="AJ225" i="9"/>
  <c r="AK225" i="9" s="1"/>
  <c r="AB225" i="9"/>
  <c r="AC225" i="9" s="1"/>
  <c r="T225" i="9"/>
  <c r="U225" i="9" s="1"/>
  <c r="M225" i="9"/>
  <c r="DF224" i="9"/>
  <c r="DE224" i="9"/>
  <c r="CV224" i="9"/>
  <c r="CW224" i="9" s="1"/>
  <c r="CN224" i="9"/>
  <c r="CO224" i="9" s="1"/>
  <c r="CF224" i="9"/>
  <c r="CG224" i="9" s="1"/>
  <c r="BX224" i="9"/>
  <c r="BY224" i="9" s="1"/>
  <c r="BP224" i="9"/>
  <c r="BQ224" i="9" s="1"/>
  <c r="BH224" i="9"/>
  <c r="BI224" i="9" s="1"/>
  <c r="AZ224" i="9"/>
  <c r="BA224" i="9" s="1"/>
  <c r="AR224" i="9"/>
  <c r="AS224" i="9" s="1"/>
  <c r="AJ224" i="9"/>
  <c r="AK224" i="9" s="1"/>
  <c r="AB224" i="9"/>
  <c r="AC224" i="9" s="1"/>
  <c r="T224" i="9"/>
  <c r="U224" i="9" s="1"/>
  <c r="M224" i="9"/>
  <c r="F224" i="9"/>
  <c r="DF223" i="9"/>
  <c r="DE223" i="9"/>
  <c r="CV223" i="9"/>
  <c r="CW223" i="9" s="1"/>
  <c r="CN223" i="9"/>
  <c r="CO223" i="9" s="1"/>
  <c r="CF223" i="9"/>
  <c r="CG223" i="9" s="1"/>
  <c r="BX223" i="9"/>
  <c r="BY223" i="9" s="1"/>
  <c r="BP223" i="9"/>
  <c r="BQ223" i="9" s="1"/>
  <c r="BH223" i="9"/>
  <c r="BI223" i="9" s="1"/>
  <c r="AZ223" i="9"/>
  <c r="BA223" i="9" s="1"/>
  <c r="AR223" i="9"/>
  <c r="AS223" i="9" s="1"/>
  <c r="AJ223" i="9"/>
  <c r="AK223" i="9" s="1"/>
  <c r="AB223" i="9"/>
  <c r="AC223" i="9" s="1"/>
  <c r="T223" i="9"/>
  <c r="U223" i="9" s="1"/>
  <c r="M223" i="9"/>
  <c r="F223" i="9"/>
  <c r="DF222" i="9"/>
  <c r="DE222" i="9"/>
  <c r="CV222" i="9"/>
  <c r="CW222" i="9" s="1"/>
  <c r="CN222" i="9"/>
  <c r="CO222" i="9" s="1"/>
  <c r="CF222" i="9"/>
  <c r="CG222" i="9" s="1"/>
  <c r="BX222" i="9"/>
  <c r="BY222" i="9" s="1"/>
  <c r="BP222" i="9"/>
  <c r="BQ222" i="9" s="1"/>
  <c r="BH222" i="9"/>
  <c r="BI222" i="9" s="1"/>
  <c r="AZ222" i="9"/>
  <c r="BA222" i="9" s="1"/>
  <c r="AR222" i="9"/>
  <c r="AS222" i="9" s="1"/>
  <c r="AJ222" i="9"/>
  <c r="AK222" i="9" s="1"/>
  <c r="AB222" i="9"/>
  <c r="AC222" i="9" s="1"/>
  <c r="T222" i="9"/>
  <c r="U222" i="9" s="1"/>
  <c r="M222" i="9"/>
  <c r="F222" i="9"/>
  <c r="DF221" i="9"/>
  <c r="DE221" i="9"/>
  <c r="CV221" i="9"/>
  <c r="CW221" i="9" s="1"/>
  <c r="CN221" i="9"/>
  <c r="CO221" i="9" s="1"/>
  <c r="CF221" i="9"/>
  <c r="CG221" i="9" s="1"/>
  <c r="BX221" i="9"/>
  <c r="BY221" i="9" s="1"/>
  <c r="BP221" i="9"/>
  <c r="BQ221" i="9" s="1"/>
  <c r="BH221" i="9"/>
  <c r="BI221" i="9" s="1"/>
  <c r="AZ221" i="9"/>
  <c r="BA221" i="9" s="1"/>
  <c r="AR221" i="9"/>
  <c r="AS221" i="9" s="1"/>
  <c r="AJ221" i="9"/>
  <c r="AK221" i="9" s="1"/>
  <c r="AB221" i="9"/>
  <c r="AC221" i="9" s="1"/>
  <c r="T221" i="9"/>
  <c r="U221" i="9" s="1"/>
  <c r="M221" i="9"/>
  <c r="F221" i="9"/>
  <c r="DF220" i="9"/>
  <c r="DE220" i="9"/>
  <c r="CV220" i="9"/>
  <c r="CW220" i="9" s="1"/>
  <c r="CN220" i="9"/>
  <c r="CO220" i="9" s="1"/>
  <c r="CF220" i="9"/>
  <c r="CG220" i="9" s="1"/>
  <c r="BX220" i="9"/>
  <c r="BY220" i="9" s="1"/>
  <c r="BP220" i="9"/>
  <c r="BQ220" i="9" s="1"/>
  <c r="BH220" i="9"/>
  <c r="BI220" i="9" s="1"/>
  <c r="AZ220" i="9"/>
  <c r="BA220" i="9" s="1"/>
  <c r="AR220" i="9"/>
  <c r="AS220" i="9" s="1"/>
  <c r="AJ220" i="9"/>
  <c r="AK220" i="9" s="1"/>
  <c r="AB220" i="9"/>
  <c r="AC220" i="9" s="1"/>
  <c r="T220" i="9"/>
  <c r="U220" i="9" s="1"/>
  <c r="M220" i="9"/>
  <c r="M219" i="9"/>
  <c r="DE218" i="9"/>
  <c r="CV218" i="9"/>
  <c r="CW218" i="9" s="1"/>
  <c r="CN218" i="9"/>
  <c r="CO218" i="9" s="1"/>
  <c r="CF218" i="9"/>
  <c r="CG218" i="9" s="1"/>
  <c r="BX218" i="9"/>
  <c r="BY218" i="9" s="1"/>
  <c r="BP218" i="9"/>
  <c r="BQ218" i="9" s="1"/>
  <c r="BH218" i="9"/>
  <c r="BI218" i="9" s="1"/>
  <c r="AZ218" i="9"/>
  <c r="BA218" i="9" s="1"/>
  <c r="AR218" i="9"/>
  <c r="AS218" i="9" s="1"/>
  <c r="AJ218" i="9"/>
  <c r="AK218" i="9" s="1"/>
  <c r="AB218" i="9"/>
  <c r="AC218" i="9" s="1"/>
  <c r="T218" i="9"/>
  <c r="U218" i="9" s="1"/>
  <c r="M218" i="9"/>
  <c r="E218" i="9"/>
  <c r="CV217" i="9"/>
  <c r="CW217" i="9" s="1"/>
  <c r="CN217" i="9"/>
  <c r="CO217" i="9" s="1"/>
  <c r="CF217" i="9"/>
  <c r="CG217" i="9" s="1"/>
  <c r="BX217" i="9"/>
  <c r="BY217" i="9" s="1"/>
  <c r="BP217" i="9"/>
  <c r="BQ217" i="9" s="1"/>
  <c r="BH217" i="9"/>
  <c r="BI217" i="9" s="1"/>
  <c r="AZ217" i="9"/>
  <c r="BA217" i="9" s="1"/>
  <c r="AR217" i="9"/>
  <c r="AS217" i="9" s="1"/>
  <c r="AJ217" i="9"/>
  <c r="AK217" i="9" s="1"/>
  <c r="AB217" i="9"/>
  <c r="AC217" i="9" s="1"/>
  <c r="M217" i="9"/>
  <c r="CV214" i="9"/>
  <c r="CW214" i="9" s="1"/>
  <c r="CN214" i="9"/>
  <c r="CO214" i="9" s="1"/>
  <c r="CF214" i="9"/>
  <c r="CG214" i="9" s="1"/>
  <c r="BX214" i="9"/>
  <c r="BY214" i="9" s="1"/>
  <c r="BP214" i="9"/>
  <c r="BQ214" i="9" s="1"/>
  <c r="BH214" i="9"/>
  <c r="BI214" i="9" s="1"/>
  <c r="AZ214" i="9"/>
  <c r="BA214" i="9" s="1"/>
  <c r="AR214" i="9"/>
  <c r="AS214" i="9" s="1"/>
  <c r="AJ214" i="9"/>
  <c r="AK214" i="9" s="1"/>
  <c r="AB214" i="9"/>
  <c r="AC214" i="9" s="1"/>
  <c r="M214" i="9"/>
  <c r="DF213" i="9"/>
  <c r="DE213" i="9"/>
  <c r="CV213" i="9"/>
  <c r="CW213" i="9" s="1"/>
  <c r="CN213" i="9"/>
  <c r="CO213" i="9" s="1"/>
  <c r="CF213" i="9"/>
  <c r="CG213" i="9" s="1"/>
  <c r="BX213" i="9"/>
  <c r="BY213" i="9" s="1"/>
  <c r="BP213" i="9"/>
  <c r="BQ213" i="9" s="1"/>
  <c r="BH213" i="9"/>
  <c r="BI213" i="9" s="1"/>
  <c r="AZ213" i="9"/>
  <c r="BA213" i="9" s="1"/>
  <c r="AR213" i="9"/>
  <c r="AS213" i="9" s="1"/>
  <c r="AJ213" i="9"/>
  <c r="AK213" i="9" s="1"/>
  <c r="AB213" i="9"/>
  <c r="AC213" i="9" s="1"/>
  <c r="T213" i="9"/>
  <c r="U213" i="9" s="1"/>
  <c r="M213" i="9"/>
  <c r="DF212" i="9"/>
  <c r="DE212" i="9"/>
  <c r="CV212" i="9"/>
  <c r="CW212" i="9" s="1"/>
  <c r="CR212" i="9"/>
  <c r="CN212" i="9"/>
  <c r="CO212" i="9" s="1"/>
  <c r="CJ212" i="9"/>
  <c r="CF212" i="9"/>
  <c r="CG212" i="9" s="1"/>
  <c r="CB212" i="9"/>
  <c r="BX212" i="9"/>
  <c r="BY212" i="9" s="1"/>
  <c r="BT212" i="9"/>
  <c r="BP212" i="9"/>
  <c r="BQ212" i="9" s="1"/>
  <c r="BL212" i="9"/>
  <c r="BH212" i="9"/>
  <c r="BI212" i="9" s="1"/>
  <c r="BD212" i="9"/>
  <c r="AZ212" i="9"/>
  <c r="BA212" i="9" s="1"/>
  <c r="AV212" i="9"/>
  <c r="AR212" i="9"/>
  <c r="AS212" i="9" s="1"/>
  <c r="AN212" i="9"/>
  <c r="AJ212" i="9"/>
  <c r="AK212" i="9" s="1"/>
  <c r="AF212" i="9"/>
  <c r="AB212" i="9"/>
  <c r="AC212" i="9" s="1"/>
  <c r="X212" i="9"/>
  <c r="T212" i="9"/>
  <c r="U212" i="9" s="1"/>
  <c r="M212" i="9"/>
  <c r="DE211" i="9"/>
  <c r="CV211" i="9"/>
  <c r="CW211" i="9" s="1"/>
  <c r="CR211" i="9"/>
  <c r="CN211" i="9"/>
  <c r="CO211" i="9" s="1"/>
  <c r="CJ211" i="9"/>
  <c r="CF211" i="9"/>
  <c r="CG211" i="9" s="1"/>
  <c r="CB211" i="9"/>
  <c r="BX211" i="9"/>
  <c r="BY211" i="9" s="1"/>
  <c r="BT211" i="9"/>
  <c r="BP211" i="9"/>
  <c r="BQ211" i="9" s="1"/>
  <c r="BL211" i="9"/>
  <c r="BH211" i="9"/>
  <c r="BI211" i="9" s="1"/>
  <c r="BD211" i="9"/>
  <c r="AZ211" i="9"/>
  <c r="BA211" i="9" s="1"/>
  <c r="AV211" i="9"/>
  <c r="AR211" i="9"/>
  <c r="AS211" i="9" s="1"/>
  <c r="AN211" i="9"/>
  <c r="AJ211" i="9"/>
  <c r="AK211" i="9" s="1"/>
  <c r="AF211" i="9"/>
  <c r="AB211" i="9"/>
  <c r="AC211" i="9" s="1"/>
  <c r="X211" i="9"/>
  <c r="T211" i="9"/>
  <c r="U211" i="9" s="1"/>
  <c r="M211" i="9"/>
  <c r="E211" i="9"/>
  <c r="DE210" i="9"/>
  <c r="CV210" i="9"/>
  <c r="CW210" i="9" s="1"/>
  <c r="CN210" i="9"/>
  <c r="CO210" i="9" s="1"/>
  <c r="CF210" i="9"/>
  <c r="CG210" i="9" s="1"/>
  <c r="CB210" i="9"/>
  <c r="BX210" i="9"/>
  <c r="BY210" i="9" s="1"/>
  <c r="BT210" i="9"/>
  <c r="BP210" i="9"/>
  <c r="BQ210" i="9" s="1"/>
  <c r="BL210" i="9"/>
  <c r="BH210" i="9"/>
  <c r="BI210" i="9" s="1"/>
  <c r="BD210" i="9"/>
  <c r="AZ210" i="9"/>
  <c r="BA210" i="9" s="1"/>
  <c r="AV210" i="9"/>
  <c r="AR210" i="9"/>
  <c r="AS210" i="9" s="1"/>
  <c r="AN210" i="9"/>
  <c r="AJ210" i="9"/>
  <c r="AK210" i="9" s="1"/>
  <c r="AF210" i="9"/>
  <c r="AB210" i="9"/>
  <c r="AC210" i="9" s="1"/>
  <c r="X210" i="9"/>
  <c r="T210" i="9"/>
  <c r="U210" i="9" s="1"/>
  <c r="M210" i="9"/>
  <c r="E210" i="9"/>
  <c r="DF210" i="9" s="1"/>
  <c r="DE209" i="9"/>
  <c r="CV209" i="9"/>
  <c r="CW209" i="9" s="1"/>
  <c r="CR209" i="9"/>
  <c r="CN209" i="9"/>
  <c r="CO209" i="9" s="1"/>
  <c r="CJ209" i="9"/>
  <c r="CF209" i="9"/>
  <c r="CG209" i="9" s="1"/>
  <c r="CB209" i="9"/>
  <c r="BX209" i="9"/>
  <c r="BY209" i="9" s="1"/>
  <c r="BT209" i="9"/>
  <c r="BP209" i="9"/>
  <c r="BQ209" i="9" s="1"/>
  <c r="BL209" i="9"/>
  <c r="BH209" i="9"/>
  <c r="BI209" i="9" s="1"/>
  <c r="BD209" i="9"/>
  <c r="AZ209" i="9"/>
  <c r="BA209" i="9" s="1"/>
  <c r="AV209" i="9"/>
  <c r="AR209" i="9"/>
  <c r="AS209" i="9" s="1"/>
  <c r="AN209" i="9"/>
  <c r="AJ209" i="9"/>
  <c r="AK209" i="9" s="1"/>
  <c r="AF209" i="9"/>
  <c r="AB209" i="9"/>
  <c r="AC209" i="9" s="1"/>
  <c r="X209" i="9"/>
  <c r="T209" i="9"/>
  <c r="U209" i="9" s="1"/>
  <c r="M209" i="9"/>
  <c r="E209" i="9"/>
  <c r="DF209" i="9" s="1"/>
  <c r="DE208" i="9"/>
  <c r="CV208" i="9"/>
  <c r="CW208" i="9" s="1"/>
  <c r="CR208" i="9"/>
  <c r="CN208" i="9"/>
  <c r="CO208" i="9" s="1"/>
  <c r="CJ208" i="9"/>
  <c r="CF208" i="9"/>
  <c r="CG208" i="9" s="1"/>
  <c r="CB208" i="9"/>
  <c r="BX208" i="9"/>
  <c r="BY208" i="9" s="1"/>
  <c r="BT208" i="9"/>
  <c r="BP208" i="9"/>
  <c r="BQ208" i="9" s="1"/>
  <c r="BL208" i="9"/>
  <c r="BH208" i="9"/>
  <c r="BI208" i="9" s="1"/>
  <c r="BD208" i="9"/>
  <c r="AZ208" i="9"/>
  <c r="BA208" i="9" s="1"/>
  <c r="AV208" i="9"/>
  <c r="AR208" i="9"/>
  <c r="AS208" i="9" s="1"/>
  <c r="AN208" i="9"/>
  <c r="AJ208" i="9"/>
  <c r="AK208" i="9" s="1"/>
  <c r="AF208" i="9"/>
  <c r="AB208" i="9"/>
  <c r="AC208" i="9" s="1"/>
  <c r="X208" i="9"/>
  <c r="T208" i="9"/>
  <c r="U208" i="9" s="1"/>
  <c r="M208" i="9"/>
  <c r="E208" i="9"/>
  <c r="DF208" i="9" s="1"/>
  <c r="DF207" i="9"/>
  <c r="DE207" i="9"/>
  <c r="CV207" i="9"/>
  <c r="CW207" i="9" s="1"/>
  <c r="CN207" i="9"/>
  <c r="CO207" i="9" s="1"/>
  <c r="CF207" i="9"/>
  <c r="CG207" i="9" s="1"/>
  <c r="BX207" i="9"/>
  <c r="BY207" i="9" s="1"/>
  <c r="BP207" i="9"/>
  <c r="BQ207" i="9" s="1"/>
  <c r="BH207" i="9"/>
  <c r="BI207" i="9" s="1"/>
  <c r="AZ207" i="9"/>
  <c r="BA207" i="9" s="1"/>
  <c r="AR207" i="9"/>
  <c r="AS207" i="9" s="1"/>
  <c r="AJ207" i="9"/>
  <c r="AK207" i="9" s="1"/>
  <c r="AB207" i="9"/>
  <c r="AC207" i="9" s="1"/>
  <c r="T207" i="9"/>
  <c r="U207" i="9" s="1"/>
  <c r="M207" i="9"/>
  <c r="DF206" i="9"/>
  <c r="DE206" i="9"/>
  <c r="CV206" i="9"/>
  <c r="CW206" i="9" s="1"/>
  <c r="CN206" i="9"/>
  <c r="CO206" i="9" s="1"/>
  <c r="CF206" i="9"/>
  <c r="CG206" i="9" s="1"/>
  <c r="BX206" i="9"/>
  <c r="BY206" i="9" s="1"/>
  <c r="BP206" i="9"/>
  <c r="BQ206" i="9" s="1"/>
  <c r="BH206" i="9"/>
  <c r="BI206" i="9" s="1"/>
  <c r="AZ206" i="9"/>
  <c r="BA206" i="9" s="1"/>
  <c r="AR206" i="9"/>
  <c r="AS206" i="9" s="1"/>
  <c r="AJ206" i="9"/>
  <c r="AK206" i="9" s="1"/>
  <c r="AB206" i="9"/>
  <c r="AC206" i="9" s="1"/>
  <c r="T206" i="9"/>
  <c r="U206" i="9" s="1"/>
  <c r="M206" i="9"/>
  <c r="CV205" i="9"/>
  <c r="CW205" i="9" s="1"/>
  <c r="CN205" i="9"/>
  <c r="CO205" i="9" s="1"/>
  <c r="CF205" i="9"/>
  <c r="CG205" i="9" s="1"/>
  <c r="BX205" i="9"/>
  <c r="BY205" i="9" s="1"/>
  <c r="BP205" i="9"/>
  <c r="BQ205" i="9" s="1"/>
  <c r="BH205" i="9"/>
  <c r="BI205" i="9" s="1"/>
  <c r="AZ205" i="9"/>
  <c r="BA205" i="9" s="1"/>
  <c r="AJ205" i="9"/>
  <c r="AK205" i="9" s="1"/>
  <c r="AB205" i="9"/>
  <c r="AC205" i="9" s="1"/>
  <c r="T205" i="9"/>
  <c r="U205" i="9" s="1"/>
  <c r="M205" i="9"/>
  <c r="DE204" i="9"/>
  <c r="CV204" i="9"/>
  <c r="CW204" i="9" s="1"/>
  <c r="CR204" i="9"/>
  <c r="CN204" i="9"/>
  <c r="CO204" i="9" s="1"/>
  <c r="CJ204" i="9"/>
  <c r="CF204" i="9"/>
  <c r="CG204" i="9" s="1"/>
  <c r="CB204" i="9"/>
  <c r="BX204" i="9"/>
  <c r="BY204" i="9" s="1"/>
  <c r="BT204" i="9"/>
  <c r="BP204" i="9"/>
  <c r="BQ204" i="9" s="1"/>
  <c r="BL204" i="9"/>
  <c r="BH204" i="9"/>
  <c r="BI204" i="9" s="1"/>
  <c r="BD204" i="9"/>
  <c r="AZ204" i="9"/>
  <c r="BA204" i="9" s="1"/>
  <c r="AV204" i="9"/>
  <c r="AR204" i="9"/>
  <c r="AS204" i="9" s="1"/>
  <c r="AN204" i="9"/>
  <c r="AJ204" i="9"/>
  <c r="AK204" i="9" s="1"/>
  <c r="AF204" i="9"/>
  <c r="AB204" i="9"/>
  <c r="AC204" i="9" s="1"/>
  <c r="X204" i="9"/>
  <c r="T204" i="9"/>
  <c r="U204" i="9" s="1"/>
  <c r="M204" i="9"/>
  <c r="E204" i="9"/>
  <c r="DF204" i="9" s="1"/>
  <c r="DE203" i="9"/>
  <c r="CV203" i="9"/>
  <c r="CW203" i="9" s="1"/>
  <c r="CR203" i="9"/>
  <c r="CN203" i="9"/>
  <c r="CO203" i="9" s="1"/>
  <c r="CJ203" i="9"/>
  <c r="CF203" i="9"/>
  <c r="CG203" i="9" s="1"/>
  <c r="CB203" i="9"/>
  <c r="BX203" i="9"/>
  <c r="BY203" i="9" s="1"/>
  <c r="BT203" i="9"/>
  <c r="BP203" i="9"/>
  <c r="BQ203" i="9" s="1"/>
  <c r="BL203" i="9"/>
  <c r="BH203" i="9"/>
  <c r="BI203" i="9" s="1"/>
  <c r="BD203" i="9"/>
  <c r="AZ203" i="9"/>
  <c r="BA203" i="9" s="1"/>
  <c r="AV203" i="9"/>
  <c r="AR203" i="9"/>
  <c r="AS203" i="9" s="1"/>
  <c r="AN203" i="9"/>
  <c r="AJ203" i="9"/>
  <c r="AK203" i="9" s="1"/>
  <c r="AF203" i="9"/>
  <c r="AB203" i="9"/>
  <c r="AC203" i="9" s="1"/>
  <c r="X203" i="9"/>
  <c r="T203" i="9"/>
  <c r="U203" i="9" s="1"/>
  <c r="M203" i="9"/>
  <c r="E203" i="9"/>
  <c r="DF203" i="9" s="1"/>
  <c r="DE202" i="9"/>
  <c r="CV202" i="9"/>
  <c r="CW202" i="9" s="1"/>
  <c r="CR202" i="9"/>
  <c r="CN202" i="9"/>
  <c r="CO202" i="9" s="1"/>
  <c r="CJ202" i="9"/>
  <c r="CF202" i="9"/>
  <c r="CG202" i="9" s="1"/>
  <c r="CB202" i="9"/>
  <c r="BX202" i="9"/>
  <c r="BY202" i="9" s="1"/>
  <c r="BT202" i="9"/>
  <c r="BP202" i="9"/>
  <c r="BQ202" i="9" s="1"/>
  <c r="BL202" i="9"/>
  <c r="BH202" i="9"/>
  <c r="BI202" i="9" s="1"/>
  <c r="BD202" i="9"/>
  <c r="AZ202" i="9"/>
  <c r="BA202" i="9" s="1"/>
  <c r="AV202" i="9"/>
  <c r="AR202" i="9"/>
  <c r="AS202" i="9" s="1"/>
  <c r="AN202" i="9"/>
  <c r="AJ202" i="9"/>
  <c r="AK202" i="9" s="1"/>
  <c r="AF202" i="9"/>
  <c r="AB202" i="9"/>
  <c r="AC202" i="9" s="1"/>
  <c r="X202" i="9"/>
  <c r="T202" i="9"/>
  <c r="U202" i="9" s="1"/>
  <c r="M202" i="9"/>
  <c r="E202" i="9"/>
  <c r="DE201" i="9"/>
  <c r="CV201" i="9"/>
  <c r="CW201" i="9" s="1"/>
  <c r="CR201" i="9"/>
  <c r="CN201" i="9"/>
  <c r="CO201" i="9" s="1"/>
  <c r="CJ201" i="9"/>
  <c r="CF201" i="9"/>
  <c r="CG201" i="9" s="1"/>
  <c r="CB201" i="9"/>
  <c r="BX201" i="9"/>
  <c r="BY201" i="9" s="1"/>
  <c r="BT201" i="9"/>
  <c r="BP201" i="9"/>
  <c r="BQ201" i="9" s="1"/>
  <c r="BL201" i="9"/>
  <c r="BH201" i="9"/>
  <c r="BI201" i="9" s="1"/>
  <c r="BD201" i="9"/>
  <c r="AZ201" i="9"/>
  <c r="BA201" i="9" s="1"/>
  <c r="AV201" i="9"/>
  <c r="AR201" i="9"/>
  <c r="AS201" i="9" s="1"/>
  <c r="AN201" i="9"/>
  <c r="AJ201" i="9"/>
  <c r="AK201" i="9" s="1"/>
  <c r="AF201" i="9"/>
  <c r="AB201" i="9"/>
  <c r="AC201" i="9" s="1"/>
  <c r="X201" i="9"/>
  <c r="T201" i="9"/>
  <c r="U201" i="9" s="1"/>
  <c r="M201" i="9"/>
  <c r="E201" i="9"/>
  <c r="DF201" i="9" s="1"/>
  <c r="DF200" i="9"/>
  <c r="DE200" i="9"/>
  <c r="CV200" i="9"/>
  <c r="CW200" i="9" s="1"/>
  <c r="CN200" i="9"/>
  <c r="CO200" i="9" s="1"/>
  <c r="CF200" i="9"/>
  <c r="CG200" i="9" s="1"/>
  <c r="BX200" i="9"/>
  <c r="BY200" i="9" s="1"/>
  <c r="BP200" i="9"/>
  <c r="BQ200" i="9" s="1"/>
  <c r="BH200" i="9"/>
  <c r="BI200" i="9" s="1"/>
  <c r="AZ200" i="9"/>
  <c r="BA200" i="9" s="1"/>
  <c r="AR200" i="9"/>
  <c r="AS200" i="9" s="1"/>
  <c r="AJ200" i="9"/>
  <c r="AK200" i="9" s="1"/>
  <c r="AB200" i="9"/>
  <c r="AC200" i="9" s="1"/>
  <c r="T200" i="9"/>
  <c r="U200" i="9" s="1"/>
  <c r="M200" i="9"/>
  <c r="DF199" i="9"/>
  <c r="DE199" i="9"/>
  <c r="CV199" i="9"/>
  <c r="CW199" i="9" s="1"/>
  <c r="CN199" i="9"/>
  <c r="CO199" i="9" s="1"/>
  <c r="CF199" i="9"/>
  <c r="CG199" i="9" s="1"/>
  <c r="BX199" i="9"/>
  <c r="BY199" i="9" s="1"/>
  <c r="BP199" i="9"/>
  <c r="BQ199" i="9" s="1"/>
  <c r="BH199" i="9"/>
  <c r="BI199" i="9" s="1"/>
  <c r="AZ199" i="9"/>
  <c r="BA199" i="9" s="1"/>
  <c r="AR199" i="9"/>
  <c r="AS199" i="9" s="1"/>
  <c r="AJ199" i="9"/>
  <c r="AK199" i="9" s="1"/>
  <c r="AB199" i="9"/>
  <c r="AC199" i="9" s="1"/>
  <c r="T199" i="9"/>
  <c r="U199" i="9" s="1"/>
  <c r="M199" i="9"/>
  <c r="M198" i="9"/>
  <c r="M197" i="9"/>
  <c r="DE196" i="9"/>
  <c r="CV196" i="9"/>
  <c r="CW196" i="9" s="1"/>
  <c r="CR196" i="9"/>
  <c r="CN196" i="9"/>
  <c r="CO196" i="9" s="1"/>
  <c r="CJ196" i="9"/>
  <c r="CF196" i="9"/>
  <c r="CG196" i="9" s="1"/>
  <c r="CB196" i="9"/>
  <c r="BX196" i="9"/>
  <c r="BY196" i="9" s="1"/>
  <c r="BT196" i="9"/>
  <c r="BP196" i="9"/>
  <c r="BQ196" i="9" s="1"/>
  <c r="BL196" i="9"/>
  <c r="BH196" i="9"/>
  <c r="BI196" i="9" s="1"/>
  <c r="BD196" i="9"/>
  <c r="AZ196" i="9"/>
  <c r="BA196" i="9" s="1"/>
  <c r="AV196" i="9"/>
  <c r="AR196" i="9"/>
  <c r="AS196" i="9" s="1"/>
  <c r="AN196" i="9"/>
  <c r="AJ196" i="9"/>
  <c r="AK196" i="9" s="1"/>
  <c r="AF196" i="9"/>
  <c r="AB196" i="9"/>
  <c r="AC196" i="9" s="1"/>
  <c r="X196" i="9"/>
  <c r="T196" i="9"/>
  <c r="U196" i="9" s="1"/>
  <c r="M196" i="9"/>
  <c r="E196" i="9"/>
  <c r="DE195" i="9"/>
  <c r="CV195" i="9"/>
  <c r="CW195" i="9" s="1"/>
  <c r="CR195" i="9"/>
  <c r="CN195" i="9"/>
  <c r="CO195" i="9" s="1"/>
  <c r="CJ195" i="9"/>
  <c r="CF195" i="9"/>
  <c r="CG195" i="9" s="1"/>
  <c r="CB195" i="9"/>
  <c r="BX195" i="9"/>
  <c r="BY195" i="9" s="1"/>
  <c r="BT195" i="9"/>
  <c r="BP195" i="9"/>
  <c r="BQ195" i="9" s="1"/>
  <c r="BL195" i="9"/>
  <c r="BH195" i="9"/>
  <c r="BI195" i="9" s="1"/>
  <c r="BD195" i="9"/>
  <c r="AZ195" i="9"/>
  <c r="BA195" i="9" s="1"/>
  <c r="AV195" i="9"/>
  <c r="AR195" i="9"/>
  <c r="AS195" i="9" s="1"/>
  <c r="AN195" i="9"/>
  <c r="AJ195" i="9"/>
  <c r="AK195" i="9" s="1"/>
  <c r="AF195" i="9"/>
  <c r="AB195" i="9"/>
  <c r="AC195" i="9" s="1"/>
  <c r="X195" i="9"/>
  <c r="T195" i="9"/>
  <c r="U195" i="9" s="1"/>
  <c r="M195" i="9"/>
  <c r="E195" i="9"/>
  <c r="DF195" i="9" s="1"/>
  <c r="DE194" i="9"/>
  <c r="CV194" i="9"/>
  <c r="CW194" i="9" s="1"/>
  <c r="CR194" i="9"/>
  <c r="CN194" i="9"/>
  <c r="CO194" i="9" s="1"/>
  <c r="CJ194" i="9"/>
  <c r="CF194" i="9"/>
  <c r="CG194" i="9" s="1"/>
  <c r="CB194" i="9"/>
  <c r="BX194" i="9"/>
  <c r="BY194" i="9" s="1"/>
  <c r="BT194" i="9"/>
  <c r="BP194" i="9"/>
  <c r="BQ194" i="9" s="1"/>
  <c r="BL194" i="9"/>
  <c r="BH194" i="9"/>
  <c r="BI194" i="9" s="1"/>
  <c r="BD194" i="9"/>
  <c r="AZ194" i="9"/>
  <c r="BA194" i="9" s="1"/>
  <c r="AV194" i="9"/>
  <c r="AR194" i="9"/>
  <c r="AS194" i="9" s="1"/>
  <c r="AN194" i="9"/>
  <c r="AJ194" i="9"/>
  <c r="AK194" i="9" s="1"/>
  <c r="AF194" i="9"/>
  <c r="AB194" i="9"/>
  <c r="AC194" i="9" s="1"/>
  <c r="X194" i="9"/>
  <c r="T194" i="9"/>
  <c r="U194" i="9" s="1"/>
  <c r="M194" i="9"/>
  <c r="E194" i="9"/>
  <c r="DF194" i="9" s="1"/>
  <c r="CV193" i="9"/>
  <c r="CW193" i="9" s="1"/>
  <c r="CR193" i="9"/>
  <c r="CN193" i="9"/>
  <c r="CO193" i="9" s="1"/>
  <c r="CJ193" i="9"/>
  <c r="CF193" i="9"/>
  <c r="CG193" i="9" s="1"/>
  <c r="CB193" i="9"/>
  <c r="BX193" i="9"/>
  <c r="BY193" i="9" s="1"/>
  <c r="BT193" i="9"/>
  <c r="BP193" i="9"/>
  <c r="BQ193" i="9" s="1"/>
  <c r="BL193" i="9"/>
  <c r="BH193" i="9"/>
  <c r="BI193" i="9" s="1"/>
  <c r="BD193" i="9"/>
  <c r="AZ193" i="9"/>
  <c r="BA193" i="9" s="1"/>
  <c r="AV193" i="9"/>
  <c r="AR193" i="9"/>
  <c r="AS193" i="9" s="1"/>
  <c r="AN193" i="9"/>
  <c r="AJ193" i="9"/>
  <c r="AK193" i="9" s="1"/>
  <c r="AF193" i="9"/>
  <c r="AB193" i="9"/>
  <c r="AC193" i="9" s="1"/>
  <c r="X193" i="9"/>
  <c r="T193" i="9"/>
  <c r="U193" i="9" s="1"/>
  <c r="M193" i="9"/>
  <c r="DE192" i="9"/>
  <c r="CV192" i="9"/>
  <c r="CW192" i="9" s="1"/>
  <c r="CR192" i="9"/>
  <c r="CN192" i="9"/>
  <c r="CO192" i="9" s="1"/>
  <c r="CJ192" i="9"/>
  <c r="CF192" i="9"/>
  <c r="CG192" i="9" s="1"/>
  <c r="CB192" i="9"/>
  <c r="BX192" i="9"/>
  <c r="BY192" i="9" s="1"/>
  <c r="BT192" i="9"/>
  <c r="BP192" i="9"/>
  <c r="BQ192" i="9" s="1"/>
  <c r="BL192" i="9"/>
  <c r="BH192" i="9"/>
  <c r="BI192" i="9" s="1"/>
  <c r="BD192" i="9"/>
  <c r="AZ192" i="9"/>
  <c r="BA192" i="9" s="1"/>
  <c r="AV192" i="9"/>
  <c r="AR192" i="9"/>
  <c r="AS192" i="9" s="1"/>
  <c r="AN192" i="9"/>
  <c r="AJ192" i="9"/>
  <c r="AK192" i="9" s="1"/>
  <c r="AF192" i="9"/>
  <c r="AB192" i="9"/>
  <c r="AC192" i="9" s="1"/>
  <c r="X192" i="9"/>
  <c r="T192" i="9"/>
  <c r="U192" i="9" s="1"/>
  <c r="M192" i="9"/>
  <c r="E192" i="9"/>
  <c r="DF192" i="9" s="1"/>
  <c r="DE191" i="9"/>
  <c r="CV191" i="9"/>
  <c r="CW191" i="9" s="1"/>
  <c r="CR191" i="9"/>
  <c r="CN191" i="9"/>
  <c r="CO191" i="9" s="1"/>
  <c r="CJ191" i="9"/>
  <c r="CF191" i="9"/>
  <c r="CG191" i="9" s="1"/>
  <c r="CB191" i="9"/>
  <c r="BX191" i="9"/>
  <c r="BY191" i="9" s="1"/>
  <c r="BT191" i="9"/>
  <c r="BP191" i="9"/>
  <c r="BQ191" i="9" s="1"/>
  <c r="BL191" i="9"/>
  <c r="BH191" i="9"/>
  <c r="BI191" i="9" s="1"/>
  <c r="BD191" i="9"/>
  <c r="AZ191" i="9"/>
  <c r="BA191" i="9" s="1"/>
  <c r="AV191" i="9"/>
  <c r="AR191" i="9"/>
  <c r="AS191" i="9" s="1"/>
  <c r="AN191" i="9"/>
  <c r="AJ191" i="9"/>
  <c r="AK191" i="9" s="1"/>
  <c r="AF191" i="9"/>
  <c r="AB191" i="9"/>
  <c r="AC191" i="9" s="1"/>
  <c r="X191" i="9"/>
  <c r="T191" i="9"/>
  <c r="U191" i="9" s="1"/>
  <c r="M191" i="9"/>
  <c r="E191" i="9"/>
  <c r="DF191" i="9" s="1"/>
  <c r="DF190" i="9"/>
  <c r="DE190" i="9"/>
  <c r="CV190" i="9"/>
  <c r="CW190" i="9" s="1"/>
  <c r="CN190" i="9"/>
  <c r="CO190" i="9" s="1"/>
  <c r="CF190" i="9"/>
  <c r="CG190" i="9" s="1"/>
  <c r="BX190" i="9"/>
  <c r="BY190" i="9" s="1"/>
  <c r="BP190" i="9"/>
  <c r="BQ190" i="9" s="1"/>
  <c r="BH190" i="9"/>
  <c r="BI190" i="9" s="1"/>
  <c r="AZ190" i="9"/>
  <c r="BA190" i="9" s="1"/>
  <c r="AR190" i="9"/>
  <c r="AS190" i="9" s="1"/>
  <c r="AJ190" i="9"/>
  <c r="AK190" i="9" s="1"/>
  <c r="AB190" i="9"/>
  <c r="AC190" i="9" s="1"/>
  <c r="T190" i="9"/>
  <c r="U190" i="9" s="1"/>
  <c r="M190" i="9"/>
  <c r="M189" i="9"/>
  <c r="CR188" i="9"/>
  <c r="CJ188" i="9"/>
  <c r="CB188" i="9"/>
  <c r="BT188" i="9"/>
  <c r="BL188" i="9"/>
  <c r="BD188" i="9"/>
  <c r="AV188" i="9"/>
  <c r="AN188" i="9"/>
  <c r="AF188" i="9"/>
  <c r="X188" i="9"/>
  <c r="M188" i="9"/>
  <c r="DE187" i="9"/>
  <c r="CR187" i="9"/>
  <c r="CJ187" i="9"/>
  <c r="CB187" i="9"/>
  <c r="BT187" i="9"/>
  <c r="BL187" i="9"/>
  <c r="BD187" i="9"/>
  <c r="AV187" i="9"/>
  <c r="AN187" i="9"/>
  <c r="AF187" i="9"/>
  <c r="X187" i="9"/>
  <c r="E187" i="9"/>
  <c r="F187" i="9" s="1"/>
  <c r="DE186" i="9"/>
  <c r="CR186" i="9"/>
  <c r="CJ186" i="9"/>
  <c r="CB186" i="9"/>
  <c r="BT186" i="9"/>
  <c r="BL186" i="9"/>
  <c r="BD186" i="9"/>
  <c r="AV186" i="9"/>
  <c r="AN186" i="9"/>
  <c r="AF186" i="9"/>
  <c r="X186" i="9"/>
  <c r="E186" i="9"/>
  <c r="F186" i="9" s="1"/>
  <c r="DE185" i="9"/>
  <c r="CR185" i="9"/>
  <c r="CJ185" i="9"/>
  <c r="CB185" i="9"/>
  <c r="BT185" i="9"/>
  <c r="BL185" i="9"/>
  <c r="BD185" i="9"/>
  <c r="AV185" i="9"/>
  <c r="AN185" i="9"/>
  <c r="AF185" i="9"/>
  <c r="X185" i="9"/>
  <c r="E185" i="9"/>
  <c r="DE184" i="9"/>
  <c r="CR184" i="9"/>
  <c r="CJ184" i="9"/>
  <c r="CB184" i="9"/>
  <c r="BT184" i="9"/>
  <c r="BL184" i="9"/>
  <c r="BD184" i="9"/>
  <c r="AV184" i="9"/>
  <c r="AN184" i="9"/>
  <c r="AF184" i="9"/>
  <c r="X184" i="9"/>
  <c r="E184" i="9"/>
  <c r="DE183" i="9"/>
  <c r="CR183" i="9"/>
  <c r="CJ183" i="9"/>
  <c r="CB183" i="9"/>
  <c r="BT183" i="9"/>
  <c r="BL183" i="9"/>
  <c r="BD183" i="9"/>
  <c r="AV183" i="9"/>
  <c r="AN183" i="9"/>
  <c r="AF183" i="9"/>
  <c r="X183" i="9"/>
  <c r="E183" i="9"/>
  <c r="DF183" i="9" s="1"/>
  <c r="DE182" i="9"/>
  <c r="CR182" i="9"/>
  <c r="CJ182" i="9"/>
  <c r="CB182" i="9"/>
  <c r="BT182" i="9"/>
  <c r="BL182" i="9"/>
  <c r="BD182" i="9"/>
  <c r="AV182" i="9"/>
  <c r="AN182" i="9"/>
  <c r="AF182" i="9"/>
  <c r="X182" i="9"/>
  <c r="E182" i="9"/>
  <c r="F182" i="9" s="1"/>
  <c r="DE181" i="9"/>
  <c r="CR181" i="9"/>
  <c r="CJ181" i="9"/>
  <c r="CB181" i="9"/>
  <c r="BT181" i="9"/>
  <c r="BL181" i="9"/>
  <c r="BD181" i="9"/>
  <c r="AV181" i="9"/>
  <c r="AN181" i="9"/>
  <c r="AF181" i="9"/>
  <c r="X181" i="9"/>
  <c r="E181" i="9"/>
  <c r="F181" i="9" s="1"/>
  <c r="DE180" i="9"/>
  <c r="CR180" i="9"/>
  <c r="CJ180" i="9"/>
  <c r="CB180" i="9"/>
  <c r="BT180" i="9"/>
  <c r="BL180" i="9"/>
  <c r="BD180" i="9"/>
  <c r="AV180" i="9"/>
  <c r="AN180" i="9"/>
  <c r="AF180" i="9"/>
  <c r="X180" i="9"/>
  <c r="E180" i="9"/>
  <c r="DF180" i="9" s="1"/>
  <c r="DE179" i="9"/>
  <c r="CR179" i="9"/>
  <c r="CJ179" i="9"/>
  <c r="CB179" i="9"/>
  <c r="BT179" i="9"/>
  <c r="BL179" i="9"/>
  <c r="BD179" i="9"/>
  <c r="AV179" i="9"/>
  <c r="AN179" i="9"/>
  <c r="AF179" i="9"/>
  <c r="X179" i="9"/>
  <c r="E179" i="9"/>
  <c r="DF179" i="9" s="1"/>
  <c r="DF178" i="9"/>
  <c r="DE178" i="9"/>
  <c r="DE176" i="9"/>
  <c r="CV176" i="9"/>
  <c r="CW176" i="9" s="1"/>
  <c r="CR176" i="9"/>
  <c r="CN176" i="9"/>
  <c r="CO176" i="9" s="1"/>
  <c r="CJ176" i="9"/>
  <c r="CF176" i="9"/>
  <c r="CG176" i="9" s="1"/>
  <c r="CB176" i="9"/>
  <c r="BX176" i="9"/>
  <c r="BY176" i="9" s="1"/>
  <c r="BT176" i="9"/>
  <c r="BP176" i="9"/>
  <c r="BQ176" i="9" s="1"/>
  <c r="BL176" i="9"/>
  <c r="BH176" i="9"/>
  <c r="BI176" i="9" s="1"/>
  <c r="BD176" i="9"/>
  <c r="AZ176" i="9"/>
  <c r="BA176" i="9" s="1"/>
  <c r="AV176" i="9"/>
  <c r="AR176" i="9"/>
  <c r="AS176" i="9" s="1"/>
  <c r="AN176" i="9"/>
  <c r="AJ176" i="9"/>
  <c r="AK176" i="9" s="1"/>
  <c r="AF176" i="9"/>
  <c r="AB176" i="9"/>
  <c r="AC176" i="9" s="1"/>
  <c r="X176" i="9"/>
  <c r="T176" i="9"/>
  <c r="U176" i="9" s="1"/>
  <c r="M176" i="9"/>
  <c r="E176" i="9"/>
  <c r="F176" i="9" s="1"/>
  <c r="CV175" i="9"/>
  <c r="CW175" i="9" s="1"/>
  <c r="CR175" i="9"/>
  <c r="CN175" i="9"/>
  <c r="CO175" i="9" s="1"/>
  <c r="CJ175" i="9"/>
  <c r="CF175" i="9"/>
  <c r="CG175" i="9" s="1"/>
  <c r="CB175" i="9"/>
  <c r="BX175" i="9"/>
  <c r="BY175" i="9" s="1"/>
  <c r="BT175" i="9"/>
  <c r="BP175" i="9"/>
  <c r="BQ175" i="9" s="1"/>
  <c r="BL175" i="9"/>
  <c r="BH175" i="9"/>
  <c r="BI175" i="9" s="1"/>
  <c r="BD175" i="9"/>
  <c r="AZ175" i="9"/>
  <c r="BA175" i="9" s="1"/>
  <c r="AV175" i="9"/>
  <c r="AR175" i="9"/>
  <c r="AS175" i="9" s="1"/>
  <c r="AN175" i="9"/>
  <c r="AJ175" i="9"/>
  <c r="AK175" i="9" s="1"/>
  <c r="AF175" i="9"/>
  <c r="AB175" i="9"/>
  <c r="AC175" i="9" s="1"/>
  <c r="X175" i="9"/>
  <c r="M175" i="9"/>
  <c r="CV174" i="9"/>
  <c r="CW174" i="9" s="1"/>
  <c r="CR174" i="9"/>
  <c r="CN174" i="9"/>
  <c r="CO174" i="9" s="1"/>
  <c r="CJ174" i="9"/>
  <c r="CF174" i="9"/>
  <c r="CG174" i="9" s="1"/>
  <c r="CB174" i="9"/>
  <c r="BX174" i="9"/>
  <c r="BY174" i="9" s="1"/>
  <c r="BT174" i="9"/>
  <c r="BP174" i="9"/>
  <c r="BQ174" i="9" s="1"/>
  <c r="BL174" i="9"/>
  <c r="BH174" i="9"/>
  <c r="BI174" i="9" s="1"/>
  <c r="BD174" i="9"/>
  <c r="AZ174" i="9"/>
  <c r="BA174" i="9" s="1"/>
  <c r="AV174" i="9"/>
  <c r="AR174" i="9"/>
  <c r="AS174" i="9" s="1"/>
  <c r="AN174" i="9"/>
  <c r="AJ174" i="9"/>
  <c r="AK174" i="9" s="1"/>
  <c r="AF174" i="9"/>
  <c r="AB174" i="9"/>
  <c r="AC174" i="9" s="1"/>
  <c r="X174" i="9"/>
  <c r="T174" i="9"/>
  <c r="U174" i="9" s="1"/>
  <c r="M174" i="9"/>
  <c r="DF173" i="9"/>
  <c r="DE173" i="9"/>
  <c r="CV173" i="9"/>
  <c r="CW173" i="9" s="1"/>
  <c r="CN173" i="9"/>
  <c r="CO173" i="9" s="1"/>
  <c r="CF173" i="9"/>
  <c r="CG173" i="9" s="1"/>
  <c r="BX173" i="9"/>
  <c r="BY173" i="9" s="1"/>
  <c r="BP173" i="9"/>
  <c r="BQ173" i="9" s="1"/>
  <c r="BH173" i="9"/>
  <c r="BI173" i="9" s="1"/>
  <c r="AZ173" i="9"/>
  <c r="BA173" i="9" s="1"/>
  <c r="AR173" i="9"/>
  <c r="AS173" i="9" s="1"/>
  <c r="AJ173" i="9"/>
  <c r="AK173" i="9" s="1"/>
  <c r="AB173" i="9"/>
  <c r="AC173" i="9" s="1"/>
  <c r="T173" i="9"/>
  <c r="U173" i="9" s="1"/>
  <c r="M173" i="9"/>
  <c r="M172" i="9"/>
  <c r="CV171" i="9"/>
  <c r="CW171" i="9" s="1"/>
  <c r="CR171" i="9"/>
  <c r="CN171" i="9"/>
  <c r="CO171" i="9" s="1"/>
  <c r="CJ171" i="9"/>
  <c r="CF171" i="9"/>
  <c r="CG171" i="9" s="1"/>
  <c r="CB171" i="9"/>
  <c r="BX171" i="9"/>
  <c r="BY171" i="9" s="1"/>
  <c r="BT171" i="9"/>
  <c r="BP171" i="9"/>
  <c r="BQ171" i="9" s="1"/>
  <c r="BL171" i="9"/>
  <c r="BH171" i="9"/>
  <c r="BI171" i="9" s="1"/>
  <c r="BD171" i="9"/>
  <c r="AZ171" i="9"/>
  <c r="BA171" i="9" s="1"/>
  <c r="AV171" i="9"/>
  <c r="AR171" i="9"/>
  <c r="AS171" i="9" s="1"/>
  <c r="AN171" i="9"/>
  <c r="AJ171" i="9"/>
  <c r="AK171" i="9" s="1"/>
  <c r="AF171" i="9"/>
  <c r="AB171" i="9"/>
  <c r="AC171" i="9" s="1"/>
  <c r="X171" i="9"/>
  <c r="T171" i="9"/>
  <c r="U171" i="9" s="1"/>
  <c r="M171" i="9"/>
  <c r="CV170" i="9"/>
  <c r="CW170" i="9" s="1"/>
  <c r="CR170" i="9"/>
  <c r="CN170" i="9"/>
  <c r="CO170" i="9" s="1"/>
  <c r="CJ170" i="9"/>
  <c r="CF170" i="9"/>
  <c r="CG170" i="9" s="1"/>
  <c r="CB170" i="9"/>
  <c r="BX170" i="9"/>
  <c r="BY170" i="9" s="1"/>
  <c r="BT170" i="9"/>
  <c r="BP170" i="9"/>
  <c r="BQ170" i="9" s="1"/>
  <c r="BL170" i="9"/>
  <c r="BH170" i="9"/>
  <c r="BI170" i="9" s="1"/>
  <c r="BD170" i="9"/>
  <c r="AZ170" i="9"/>
  <c r="BA170" i="9" s="1"/>
  <c r="AV170" i="9"/>
  <c r="AR170" i="9"/>
  <c r="AS170" i="9" s="1"/>
  <c r="AN170" i="9"/>
  <c r="AJ170" i="9"/>
  <c r="AK170" i="9" s="1"/>
  <c r="AF170" i="9"/>
  <c r="AB170" i="9"/>
  <c r="AC170" i="9" s="1"/>
  <c r="X170" i="9"/>
  <c r="T170" i="9"/>
  <c r="U170" i="9" s="1"/>
  <c r="M170" i="9"/>
  <c r="DE169" i="9"/>
  <c r="CV169" i="9"/>
  <c r="CW169" i="9" s="1"/>
  <c r="CN169" i="9"/>
  <c r="CO169" i="9" s="1"/>
  <c r="CF169" i="9"/>
  <c r="CG169" i="9" s="1"/>
  <c r="BX169" i="9"/>
  <c r="BY169" i="9" s="1"/>
  <c r="BP169" i="9"/>
  <c r="BQ169" i="9" s="1"/>
  <c r="BH169" i="9"/>
  <c r="BI169" i="9" s="1"/>
  <c r="AZ169" i="9"/>
  <c r="BA169" i="9" s="1"/>
  <c r="AR169" i="9"/>
  <c r="AS169" i="9" s="1"/>
  <c r="AJ169" i="9"/>
  <c r="AK169" i="9" s="1"/>
  <c r="AB169" i="9"/>
  <c r="AC169" i="9" s="1"/>
  <c r="T169" i="9"/>
  <c r="U169" i="9" s="1"/>
  <c r="M169" i="9"/>
  <c r="E169" i="9"/>
  <c r="DF169" i="9" s="1"/>
  <c r="CV168" i="9"/>
  <c r="CW168" i="9" s="1"/>
  <c r="CN168" i="9"/>
  <c r="CO168" i="9" s="1"/>
  <c r="CF168" i="9"/>
  <c r="CG168" i="9" s="1"/>
  <c r="BX168" i="9"/>
  <c r="BY168" i="9" s="1"/>
  <c r="BP168" i="9"/>
  <c r="BQ168" i="9" s="1"/>
  <c r="BH168" i="9"/>
  <c r="BI168" i="9" s="1"/>
  <c r="AZ168" i="9"/>
  <c r="BA168" i="9" s="1"/>
  <c r="AR168" i="9"/>
  <c r="AS168" i="9" s="1"/>
  <c r="AJ168" i="9"/>
  <c r="AK168" i="9" s="1"/>
  <c r="AB168" i="9"/>
  <c r="AC168" i="9" s="1"/>
  <c r="M168" i="9"/>
  <c r="DE167" i="9"/>
  <c r="CV167" i="9"/>
  <c r="CR167" i="9"/>
  <c r="CN167" i="9"/>
  <c r="CJ167" i="9"/>
  <c r="CF167" i="9"/>
  <c r="CB167" i="9"/>
  <c r="BX167" i="9"/>
  <c r="BT167" i="9"/>
  <c r="BP167" i="9"/>
  <c r="BL167" i="9"/>
  <c r="BH167" i="9"/>
  <c r="BD167" i="9"/>
  <c r="AZ167" i="9"/>
  <c r="AV167" i="9"/>
  <c r="AR167" i="9"/>
  <c r="AN167" i="9"/>
  <c r="AJ167" i="9"/>
  <c r="AF167" i="9"/>
  <c r="AB167" i="9"/>
  <c r="X167" i="9"/>
  <c r="T167" i="9"/>
  <c r="E167" i="9"/>
  <c r="DF167" i="9" s="1"/>
  <c r="DE166" i="9"/>
  <c r="CV166" i="9"/>
  <c r="CR166" i="9"/>
  <c r="CN166" i="9"/>
  <c r="CJ166" i="9"/>
  <c r="CF166" i="9"/>
  <c r="CB166" i="9"/>
  <c r="BX166" i="9"/>
  <c r="BT166" i="9"/>
  <c r="BP166" i="9"/>
  <c r="BL166" i="9"/>
  <c r="BH166" i="9"/>
  <c r="BD166" i="9"/>
  <c r="AZ166" i="9"/>
  <c r="AV166" i="9"/>
  <c r="AR166" i="9"/>
  <c r="AN166" i="9"/>
  <c r="AJ166" i="9"/>
  <c r="AF166" i="9"/>
  <c r="AB166" i="9"/>
  <c r="X166" i="9"/>
  <c r="T166" i="9"/>
  <c r="E166" i="9"/>
  <c r="DF166" i="9" s="1"/>
  <c r="CV165" i="9"/>
  <c r="CR165" i="9"/>
  <c r="CN165" i="9"/>
  <c r="CJ165" i="9"/>
  <c r="CF165" i="9"/>
  <c r="CB165" i="9"/>
  <c r="BX165" i="9"/>
  <c r="BT165" i="9"/>
  <c r="BP165" i="9"/>
  <c r="BL165" i="9"/>
  <c r="BH165" i="9"/>
  <c r="BD165" i="9"/>
  <c r="AZ165" i="9"/>
  <c r="AV165" i="9"/>
  <c r="AR165" i="9"/>
  <c r="AN165" i="9"/>
  <c r="AJ165" i="9"/>
  <c r="AF165" i="9"/>
  <c r="AB165" i="9"/>
  <c r="X165" i="9"/>
  <c r="M165" i="9"/>
  <c r="CV164" i="9"/>
  <c r="CR164" i="9"/>
  <c r="CN164" i="9"/>
  <c r="CJ164" i="9"/>
  <c r="CF164" i="9"/>
  <c r="CB164" i="9"/>
  <c r="BX164" i="9"/>
  <c r="BT164" i="9"/>
  <c r="BP164" i="9"/>
  <c r="BL164" i="9"/>
  <c r="BH164" i="9"/>
  <c r="BD164" i="9"/>
  <c r="AZ164" i="9"/>
  <c r="AV164" i="9"/>
  <c r="AR164" i="9"/>
  <c r="AN164" i="9"/>
  <c r="AJ164" i="9"/>
  <c r="AF164" i="9"/>
  <c r="AB164" i="9"/>
  <c r="X164" i="9"/>
  <c r="M164" i="9"/>
  <c r="DE163" i="9"/>
  <c r="CV163" i="9"/>
  <c r="CW163" i="9" s="1"/>
  <c r="CN163" i="9"/>
  <c r="CO163" i="9" s="1"/>
  <c r="CF163" i="9"/>
  <c r="CG163" i="9" s="1"/>
  <c r="BX163" i="9"/>
  <c r="BY163" i="9" s="1"/>
  <c r="BP163" i="9"/>
  <c r="BQ163" i="9" s="1"/>
  <c r="BH163" i="9"/>
  <c r="BI163" i="9" s="1"/>
  <c r="AZ163" i="9"/>
  <c r="BA163" i="9" s="1"/>
  <c r="AR163" i="9"/>
  <c r="AS163" i="9" s="1"/>
  <c r="AJ163" i="9"/>
  <c r="AK163" i="9" s="1"/>
  <c r="AB163" i="9"/>
  <c r="AC163" i="9" s="1"/>
  <c r="T163" i="9"/>
  <c r="U163" i="9" s="1"/>
  <c r="M163" i="9"/>
  <c r="E163" i="9"/>
  <c r="DF163" i="9" s="1"/>
  <c r="DE162" i="9"/>
  <c r="CV162" i="9"/>
  <c r="CW162" i="9" s="1"/>
  <c r="CR162" i="9"/>
  <c r="CN162" i="9"/>
  <c r="CO162" i="9" s="1"/>
  <c r="CJ162" i="9"/>
  <c r="CF162" i="9"/>
  <c r="CG162" i="9" s="1"/>
  <c r="CB162" i="9"/>
  <c r="BX162" i="9"/>
  <c r="BY162" i="9" s="1"/>
  <c r="BT162" i="9"/>
  <c r="BP162" i="9"/>
  <c r="BQ162" i="9" s="1"/>
  <c r="BL162" i="9"/>
  <c r="BH162" i="9"/>
  <c r="BI162" i="9" s="1"/>
  <c r="BD162" i="9"/>
  <c r="AZ162" i="9"/>
  <c r="BA162" i="9" s="1"/>
  <c r="AV162" i="9"/>
  <c r="AR162" i="9"/>
  <c r="AS162" i="9" s="1"/>
  <c r="AN162" i="9"/>
  <c r="AJ162" i="9"/>
  <c r="AK162" i="9" s="1"/>
  <c r="AF162" i="9"/>
  <c r="AB162" i="9"/>
  <c r="AC162" i="9" s="1"/>
  <c r="X162" i="9"/>
  <c r="T162" i="9"/>
  <c r="U162" i="9" s="1"/>
  <c r="M162" i="9"/>
  <c r="E162" i="9"/>
  <c r="DE161" i="9"/>
  <c r="CV161" i="9"/>
  <c r="CW161" i="9" s="1"/>
  <c r="CR161" i="9"/>
  <c r="CN161" i="9"/>
  <c r="CO161" i="9" s="1"/>
  <c r="CJ161" i="9"/>
  <c r="CF161" i="9"/>
  <c r="CG161" i="9" s="1"/>
  <c r="CB161" i="9"/>
  <c r="BX161" i="9"/>
  <c r="BY161" i="9" s="1"/>
  <c r="BT161" i="9"/>
  <c r="BP161" i="9"/>
  <c r="BQ161" i="9" s="1"/>
  <c r="BL161" i="9"/>
  <c r="BH161" i="9"/>
  <c r="BI161" i="9" s="1"/>
  <c r="BD161" i="9"/>
  <c r="AZ161" i="9"/>
  <c r="BA161" i="9" s="1"/>
  <c r="AV161" i="9"/>
  <c r="AR161" i="9"/>
  <c r="AS161" i="9" s="1"/>
  <c r="AN161" i="9"/>
  <c r="AJ161" i="9"/>
  <c r="AK161" i="9" s="1"/>
  <c r="AF161" i="9"/>
  <c r="AB161" i="9"/>
  <c r="AC161" i="9" s="1"/>
  <c r="X161" i="9"/>
  <c r="T161" i="9"/>
  <c r="U161" i="9" s="1"/>
  <c r="M161" i="9"/>
  <c r="E161" i="9"/>
  <c r="DE160" i="9"/>
  <c r="CV160" i="9"/>
  <c r="CW160" i="9" s="1"/>
  <c r="CN160" i="9"/>
  <c r="CO160" i="9" s="1"/>
  <c r="CF160" i="9"/>
  <c r="CG160" i="9" s="1"/>
  <c r="BX160" i="9"/>
  <c r="BY160" i="9" s="1"/>
  <c r="BP160" i="9"/>
  <c r="BQ160" i="9" s="1"/>
  <c r="BH160" i="9"/>
  <c r="BI160" i="9" s="1"/>
  <c r="AZ160" i="9"/>
  <c r="BA160" i="9" s="1"/>
  <c r="AR160" i="9"/>
  <c r="AS160" i="9" s="1"/>
  <c r="AJ160" i="9"/>
  <c r="AK160" i="9" s="1"/>
  <c r="AB160" i="9"/>
  <c r="AC160" i="9" s="1"/>
  <c r="T160" i="9"/>
  <c r="U160" i="9" s="1"/>
  <c r="M160" i="9"/>
  <c r="E160" i="9"/>
  <c r="DF160" i="9" s="1"/>
  <c r="DE159" i="9"/>
  <c r="CV159" i="9"/>
  <c r="CW159" i="9" s="1"/>
  <c r="CR159" i="9"/>
  <c r="CN159" i="9"/>
  <c r="CO159" i="9" s="1"/>
  <c r="CJ159" i="9"/>
  <c r="CF159" i="9"/>
  <c r="CG159" i="9" s="1"/>
  <c r="CB159" i="9"/>
  <c r="BX159" i="9"/>
  <c r="BY159" i="9" s="1"/>
  <c r="BT159" i="9"/>
  <c r="BP159" i="9"/>
  <c r="BQ159" i="9" s="1"/>
  <c r="BL159" i="9"/>
  <c r="BH159" i="9"/>
  <c r="BI159" i="9" s="1"/>
  <c r="BD159" i="9"/>
  <c r="AZ159" i="9"/>
  <c r="BA159" i="9" s="1"/>
  <c r="AV159" i="9"/>
  <c r="AR159" i="9"/>
  <c r="AS159" i="9" s="1"/>
  <c r="AN159" i="9"/>
  <c r="AJ159" i="9"/>
  <c r="AK159" i="9" s="1"/>
  <c r="AF159" i="9"/>
  <c r="AB159" i="9"/>
  <c r="AC159" i="9" s="1"/>
  <c r="X159" i="9"/>
  <c r="T159" i="9"/>
  <c r="U159" i="9" s="1"/>
  <c r="M159" i="9"/>
  <c r="E159" i="9"/>
  <c r="DF159" i="9" s="1"/>
  <c r="DE158" i="9"/>
  <c r="CR158" i="9"/>
  <c r="CJ158" i="9"/>
  <c r="CB158" i="9"/>
  <c r="BT158" i="9"/>
  <c r="BL158" i="9"/>
  <c r="BD158" i="9"/>
  <c r="AV158" i="9"/>
  <c r="AN158" i="9"/>
  <c r="AF158" i="9"/>
  <c r="X158" i="9"/>
  <c r="E158" i="9"/>
  <c r="F158" i="9" s="1"/>
  <c r="DE157" i="9"/>
  <c r="CV157" i="9"/>
  <c r="CW157" i="9" s="1"/>
  <c r="CN157" i="9"/>
  <c r="CO157" i="9" s="1"/>
  <c r="CF157" i="9"/>
  <c r="CG157" i="9" s="1"/>
  <c r="BX157" i="9"/>
  <c r="BY157" i="9" s="1"/>
  <c r="BP157" i="9"/>
  <c r="BQ157" i="9" s="1"/>
  <c r="BH157" i="9"/>
  <c r="BI157" i="9" s="1"/>
  <c r="AZ157" i="9"/>
  <c r="BA157" i="9" s="1"/>
  <c r="AR157" i="9"/>
  <c r="AS157" i="9" s="1"/>
  <c r="AJ157" i="9"/>
  <c r="AK157" i="9" s="1"/>
  <c r="AB157" i="9"/>
  <c r="AC157" i="9" s="1"/>
  <c r="T157" i="9"/>
  <c r="U157" i="9" s="1"/>
  <c r="M157" i="9"/>
  <c r="E157" i="9"/>
  <c r="DF157" i="9" s="1"/>
  <c r="CV156" i="9"/>
  <c r="CW156" i="9" s="1"/>
  <c r="CN156" i="9"/>
  <c r="CO156" i="9" s="1"/>
  <c r="CF156" i="9"/>
  <c r="CG156" i="9" s="1"/>
  <c r="BX156" i="9"/>
  <c r="BY156" i="9" s="1"/>
  <c r="BP156" i="9"/>
  <c r="BQ156" i="9" s="1"/>
  <c r="BH156" i="9"/>
  <c r="BI156" i="9" s="1"/>
  <c r="AZ156" i="9"/>
  <c r="BA156" i="9" s="1"/>
  <c r="AR156" i="9"/>
  <c r="AS156" i="9" s="1"/>
  <c r="AJ156" i="9"/>
  <c r="AK156" i="9" s="1"/>
  <c r="AB156" i="9"/>
  <c r="AC156" i="9" s="1"/>
  <c r="M156" i="9"/>
  <c r="DE155" i="9"/>
  <c r="CV155" i="9"/>
  <c r="CW155" i="9" s="1"/>
  <c r="CR155" i="9"/>
  <c r="CN155" i="9"/>
  <c r="CO155" i="9" s="1"/>
  <c r="CJ155" i="9"/>
  <c r="CF155" i="9"/>
  <c r="CG155" i="9" s="1"/>
  <c r="CB155" i="9"/>
  <c r="BX155" i="9"/>
  <c r="BY155" i="9" s="1"/>
  <c r="BT155" i="9"/>
  <c r="BP155" i="9"/>
  <c r="BQ155" i="9" s="1"/>
  <c r="BL155" i="9"/>
  <c r="BH155" i="9"/>
  <c r="BI155" i="9" s="1"/>
  <c r="BD155" i="9"/>
  <c r="AZ155" i="9"/>
  <c r="BA155" i="9" s="1"/>
  <c r="AV155" i="9"/>
  <c r="AR155" i="9"/>
  <c r="AS155" i="9" s="1"/>
  <c r="AN155" i="9"/>
  <c r="AJ155" i="9"/>
  <c r="AK155" i="9" s="1"/>
  <c r="AF155" i="9"/>
  <c r="AB155" i="9"/>
  <c r="AC155" i="9" s="1"/>
  <c r="X155" i="9"/>
  <c r="T155" i="9"/>
  <c r="U155" i="9" s="1"/>
  <c r="M155" i="9"/>
  <c r="E155" i="9"/>
  <c r="CV154" i="9"/>
  <c r="CW154" i="9" s="1"/>
  <c r="CR154" i="9"/>
  <c r="CN154" i="9"/>
  <c r="CO154" i="9" s="1"/>
  <c r="CJ154" i="9"/>
  <c r="CF154" i="9"/>
  <c r="CG154" i="9" s="1"/>
  <c r="CB154" i="9"/>
  <c r="BX154" i="9"/>
  <c r="BY154" i="9" s="1"/>
  <c r="BT154" i="9"/>
  <c r="BP154" i="9"/>
  <c r="BQ154" i="9" s="1"/>
  <c r="BL154" i="9"/>
  <c r="BH154" i="9"/>
  <c r="BI154" i="9" s="1"/>
  <c r="BD154" i="9"/>
  <c r="AZ154" i="9"/>
  <c r="BA154" i="9" s="1"/>
  <c r="AV154" i="9"/>
  <c r="AR154" i="9"/>
  <c r="AS154" i="9" s="1"/>
  <c r="AN154" i="9"/>
  <c r="AJ154" i="9"/>
  <c r="AK154" i="9" s="1"/>
  <c r="AF154" i="9"/>
  <c r="AB154" i="9"/>
  <c r="AC154" i="9" s="1"/>
  <c r="X154" i="9"/>
  <c r="M154" i="9"/>
  <c r="DE153" i="9"/>
  <c r="CV153" i="9"/>
  <c r="CW153" i="9" s="1"/>
  <c r="CN153" i="9"/>
  <c r="CO153" i="9" s="1"/>
  <c r="CF153" i="9"/>
  <c r="CG153" i="9" s="1"/>
  <c r="BX153" i="9"/>
  <c r="BY153" i="9" s="1"/>
  <c r="BP153" i="9"/>
  <c r="BQ153" i="9" s="1"/>
  <c r="BH153" i="9"/>
  <c r="BI153" i="9" s="1"/>
  <c r="AZ153" i="9"/>
  <c r="BA153" i="9" s="1"/>
  <c r="AR153" i="9"/>
  <c r="AS153" i="9" s="1"/>
  <c r="AJ153" i="9"/>
  <c r="AK153" i="9" s="1"/>
  <c r="AB153" i="9"/>
  <c r="AC153" i="9" s="1"/>
  <c r="T153" i="9"/>
  <c r="U153" i="9" s="1"/>
  <c r="M153" i="9"/>
  <c r="E153" i="9"/>
  <c r="DF153" i="9" s="1"/>
  <c r="DE152" i="9"/>
  <c r="CV152" i="9"/>
  <c r="CW152" i="9" s="1"/>
  <c r="CR152" i="9"/>
  <c r="CN152" i="9"/>
  <c r="CO152" i="9" s="1"/>
  <c r="CJ152" i="9"/>
  <c r="CF152" i="9"/>
  <c r="CG152" i="9" s="1"/>
  <c r="CB152" i="9"/>
  <c r="BX152" i="9"/>
  <c r="BY152" i="9" s="1"/>
  <c r="BT152" i="9"/>
  <c r="BP152" i="9"/>
  <c r="BQ152" i="9" s="1"/>
  <c r="BL152" i="9"/>
  <c r="BH152" i="9"/>
  <c r="BI152" i="9" s="1"/>
  <c r="BD152" i="9"/>
  <c r="AZ152" i="9"/>
  <c r="BA152" i="9" s="1"/>
  <c r="AV152" i="9"/>
  <c r="AR152" i="9"/>
  <c r="AS152" i="9" s="1"/>
  <c r="AN152" i="9"/>
  <c r="AJ152" i="9"/>
  <c r="AK152" i="9" s="1"/>
  <c r="AF152" i="9"/>
  <c r="AB152" i="9"/>
  <c r="AC152" i="9" s="1"/>
  <c r="X152" i="9"/>
  <c r="T152" i="9"/>
  <c r="U152" i="9" s="1"/>
  <c r="M152" i="9"/>
  <c r="E152" i="9"/>
  <c r="DF151" i="9"/>
  <c r="DE151" i="9"/>
  <c r="CV151" i="9"/>
  <c r="CW151" i="9" s="1"/>
  <c r="CN151" i="9"/>
  <c r="CO151" i="9" s="1"/>
  <c r="CF151" i="9"/>
  <c r="CG151" i="9" s="1"/>
  <c r="BX151" i="9"/>
  <c r="BY151" i="9" s="1"/>
  <c r="BP151" i="9"/>
  <c r="BQ151" i="9" s="1"/>
  <c r="BH151" i="9"/>
  <c r="BI151" i="9" s="1"/>
  <c r="AZ151" i="9"/>
  <c r="BA151" i="9" s="1"/>
  <c r="AR151" i="9"/>
  <c r="AS151" i="9" s="1"/>
  <c r="AJ151" i="9"/>
  <c r="AK151" i="9" s="1"/>
  <c r="AB151" i="9"/>
  <c r="AC151" i="9" s="1"/>
  <c r="T151" i="9"/>
  <c r="U151" i="9" s="1"/>
  <c r="M151" i="9"/>
  <c r="CV150" i="9"/>
  <c r="CW150" i="9" s="1"/>
  <c r="CN150" i="9"/>
  <c r="CO150" i="9" s="1"/>
  <c r="CF150" i="9"/>
  <c r="CG150" i="9" s="1"/>
  <c r="BX150" i="9"/>
  <c r="BY150" i="9" s="1"/>
  <c r="BP150" i="9"/>
  <c r="BQ150" i="9" s="1"/>
  <c r="BH150" i="9"/>
  <c r="BI150" i="9" s="1"/>
  <c r="AZ150" i="9"/>
  <c r="BA150" i="9" s="1"/>
  <c r="AR150" i="9"/>
  <c r="AS150" i="9" s="1"/>
  <c r="AJ150" i="9"/>
  <c r="AK150" i="9" s="1"/>
  <c r="AB150" i="9"/>
  <c r="AC150" i="9" s="1"/>
  <c r="M150" i="9"/>
  <c r="CV149" i="9"/>
  <c r="CW149" i="9" s="1"/>
  <c r="CR149" i="9"/>
  <c r="CN149" i="9"/>
  <c r="CO149" i="9" s="1"/>
  <c r="CJ149" i="9"/>
  <c r="CF149" i="9"/>
  <c r="CG149" i="9" s="1"/>
  <c r="CB149" i="9"/>
  <c r="BX149" i="9"/>
  <c r="BY149" i="9" s="1"/>
  <c r="BT149" i="9"/>
  <c r="BP149" i="9"/>
  <c r="BQ149" i="9" s="1"/>
  <c r="BL149" i="9"/>
  <c r="BH149" i="9"/>
  <c r="BI149" i="9" s="1"/>
  <c r="BD149" i="9"/>
  <c r="AZ149" i="9"/>
  <c r="BA149" i="9" s="1"/>
  <c r="AV149" i="9"/>
  <c r="AR149" i="9"/>
  <c r="AS149" i="9" s="1"/>
  <c r="AN149" i="9"/>
  <c r="AJ149" i="9"/>
  <c r="AK149" i="9" s="1"/>
  <c r="AF149" i="9"/>
  <c r="AB149" i="9"/>
  <c r="AC149" i="9" s="1"/>
  <c r="X149" i="9"/>
  <c r="M149" i="9"/>
  <c r="CV148" i="9"/>
  <c r="CW148" i="9" s="1"/>
  <c r="CR148" i="9"/>
  <c r="CN148" i="9"/>
  <c r="CO148" i="9" s="1"/>
  <c r="CJ148" i="9"/>
  <c r="CF148" i="9"/>
  <c r="CG148" i="9" s="1"/>
  <c r="CB148" i="9"/>
  <c r="BX148" i="9"/>
  <c r="BY148" i="9" s="1"/>
  <c r="BT148" i="9"/>
  <c r="BP148" i="9"/>
  <c r="BQ148" i="9" s="1"/>
  <c r="BL148" i="9"/>
  <c r="BH148" i="9"/>
  <c r="BI148" i="9" s="1"/>
  <c r="BD148" i="9"/>
  <c r="AZ148" i="9"/>
  <c r="BA148" i="9" s="1"/>
  <c r="AV148" i="9"/>
  <c r="AR148" i="9"/>
  <c r="AS148" i="9" s="1"/>
  <c r="AN148" i="9"/>
  <c r="AJ148" i="9"/>
  <c r="AK148" i="9" s="1"/>
  <c r="AF148" i="9"/>
  <c r="AB148" i="9"/>
  <c r="AC148" i="9" s="1"/>
  <c r="X148" i="9"/>
  <c r="M148" i="9"/>
  <c r="CV147" i="9"/>
  <c r="CW147" i="9" s="1"/>
  <c r="CR147" i="9"/>
  <c r="CN147" i="9"/>
  <c r="CO147" i="9" s="1"/>
  <c r="CJ147" i="9"/>
  <c r="CF147" i="9"/>
  <c r="CG147" i="9" s="1"/>
  <c r="CB147" i="9"/>
  <c r="BX147" i="9"/>
  <c r="BY147" i="9" s="1"/>
  <c r="BT147" i="9"/>
  <c r="BP147" i="9"/>
  <c r="BQ147" i="9" s="1"/>
  <c r="BL147" i="9"/>
  <c r="BH147" i="9"/>
  <c r="BI147" i="9" s="1"/>
  <c r="BD147" i="9"/>
  <c r="AZ147" i="9"/>
  <c r="BA147" i="9" s="1"/>
  <c r="AV147" i="9"/>
  <c r="AR147" i="9"/>
  <c r="AS147" i="9" s="1"/>
  <c r="AN147" i="9"/>
  <c r="AJ147" i="9"/>
  <c r="AK147" i="9" s="1"/>
  <c r="AF147" i="9"/>
  <c r="AB147" i="9"/>
  <c r="AC147" i="9" s="1"/>
  <c r="X147" i="9"/>
  <c r="T147" i="9"/>
  <c r="U147" i="9" s="1"/>
  <c r="M147" i="9"/>
  <c r="DF146" i="9"/>
  <c r="DE146" i="9"/>
  <c r="CV146" i="9"/>
  <c r="CW146" i="9" s="1"/>
  <c r="CN146" i="9"/>
  <c r="CO146" i="9" s="1"/>
  <c r="CF146" i="9"/>
  <c r="CG146" i="9" s="1"/>
  <c r="BX146" i="9"/>
  <c r="BY146" i="9" s="1"/>
  <c r="BP146" i="9"/>
  <c r="BQ146" i="9" s="1"/>
  <c r="BH146" i="9"/>
  <c r="BI146" i="9" s="1"/>
  <c r="AZ146" i="9"/>
  <c r="BA146" i="9" s="1"/>
  <c r="AR146" i="9"/>
  <c r="AS146" i="9" s="1"/>
  <c r="AJ146" i="9"/>
  <c r="AK146" i="9" s="1"/>
  <c r="AB146" i="9"/>
  <c r="AC146" i="9" s="1"/>
  <c r="T146" i="9"/>
  <c r="U146" i="9" s="1"/>
  <c r="M146" i="9"/>
  <c r="M110" i="9"/>
  <c r="M109" i="9"/>
  <c r="CV108" i="9"/>
  <c r="CW108" i="9" s="1"/>
  <c r="CR108" i="9"/>
  <c r="CN108" i="9"/>
  <c r="CO108" i="9" s="1"/>
  <c r="CJ108" i="9"/>
  <c r="CF108" i="9"/>
  <c r="CG108" i="9" s="1"/>
  <c r="CB108" i="9"/>
  <c r="BX108" i="9"/>
  <c r="BY108" i="9" s="1"/>
  <c r="BT108" i="9"/>
  <c r="BP108" i="9"/>
  <c r="BQ108" i="9" s="1"/>
  <c r="BL108" i="9"/>
  <c r="BH108" i="9"/>
  <c r="BI108" i="9" s="1"/>
  <c r="BD108" i="9"/>
  <c r="AZ108" i="9"/>
  <c r="BA108" i="9" s="1"/>
  <c r="AV108" i="9"/>
  <c r="AR108" i="9"/>
  <c r="AS108" i="9" s="1"/>
  <c r="AN108" i="9"/>
  <c r="AJ108" i="9"/>
  <c r="AK108" i="9" s="1"/>
  <c r="AF108" i="9"/>
  <c r="AB108" i="9"/>
  <c r="AC108" i="9" s="1"/>
  <c r="X108" i="9"/>
  <c r="T108" i="9"/>
  <c r="U108" i="9" s="1"/>
  <c r="M108" i="9"/>
  <c r="CV107" i="9"/>
  <c r="CW107" i="9" s="1"/>
  <c r="CR107" i="9"/>
  <c r="CN107" i="9"/>
  <c r="CO107" i="9" s="1"/>
  <c r="CJ107" i="9"/>
  <c r="CF107" i="9"/>
  <c r="CG107" i="9" s="1"/>
  <c r="CB107" i="9"/>
  <c r="BX107" i="9"/>
  <c r="BY107" i="9" s="1"/>
  <c r="BT107" i="9"/>
  <c r="BP107" i="9"/>
  <c r="BQ107" i="9" s="1"/>
  <c r="BL107" i="9"/>
  <c r="BH107" i="9"/>
  <c r="BI107" i="9" s="1"/>
  <c r="BD107" i="9"/>
  <c r="AZ107" i="9"/>
  <c r="BA107" i="9" s="1"/>
  <c r="AV107" i="9"/>
  <c r="AR107" i="9"/>
  <c r="AS107" i="9" s="1"/>
  <c r="AN107" i="9"/>
  <c r="AJ107" i="9"/>
  <c r="AK107" i="9" s="1"/>
  <c r="AF107" i="9"/>
  <c r="AB107" i="9"/>
  <c r="AC107" i="9" s="1"/>
  <c r="X107" i="9"/>
  <c r="M107" i="9"/>
  <c r="DE106" i="9"/>
  <c r="CV106" i="9"/>
  <c r="CW106" i="9" s="1"/>
  <c r="CN106" i="9"/>
  <c r="CO106" i="9" s="1"/>
  <c r="CF106" i="9"/>
  <c r="CG106" i="9" s="1"/>
  <c r="BX106" i="9"/>
  <c r="BY106" i="9" s="1"/>
  <c r="BP106" i="9"/>
  <c r="BQ106" i="9" s="1"/>
  <c r="BH106" i="9"/>
  <c r="BI106" i="9" s="1"/>
  <c r="AZ106" i="9"/>
  <c r="BA106" i="9" s="1"/>
  <c r="AR106" i="9"/>
  <c r="AS106" i="9" s="1"/>
  <c r="AJ106" i="9"/>
  <c r="AK106" i="9" s="1"/>
  <c r="AB106" i="9"/>
  <c r="AC106" i="9" s="1"/>
  <c r="T106" i="9"/>
  <c r="U106" i="9" s="1"/>
  <c r="M106" i="9"/>
  <c r="E106" i="9"/>
  <c r="DF106" i="9" s="1"/>
  <c r="CV105" i="9"/>
  <c r="CW105" i="9" s="1"/>
  <c r="CR105" i="9"/>
  <c r="CN105" i="9"/>
  <c r="CO105" i="9" s="1"/>
  <c r="CJ105" i="9"/>
  <c r="CF105" i="9"/>
  <c r="CG105" i="9" s="1"/>
  <c r="CB105" i="9"/>
  <c r="BX105" i="9"/>
  <c r="BY105" i="9" s="1"/>
  <c r="BT105" i="9"/>
  <c r="BP105" i="9"/>
  <c r="BQ105" i="9" s="1"/>
  <c r="BL105" i="9"/>
  <c r="BH105" i="9"/>
  <c r="BI105" i="9" s="1"/>
  <c r="BD105" i="9"/>
  <c r="AZ105" i="9"/>
  <c r="BA105" i="9" s="1"/>
  <c r="AV105" i="9"/>
  <c r="AR105" i="9"/>
  <c r="AS105" i="9" s="1"/>
  <c r="AN105" i="9"/>
  <c r="AJ105" i="9"/>
  <c r="AK105" i="9" s="1"/>
  <c r="AF105" i="9"/>
  <c r="AB105" i="9"/>
  <c r="AC105" i="9" s="1"/>
  <c r="X105" i="9"/>
  <c r="M105" i="9"/>
  <c r="CV104" i="9"/>
  <c r="CW104" i="9" s="1"/>
  <c r="CR104" i="9"/>
  <c r="CN104" i="9"/>
  <c r="CO104" i="9" s="1"/>
  <c r="CJ104" i="9"/>
  <c r="CF104" i="9"/>
  <c r="CG104" i="9" s="1"/>
  <c r="CB104" i="9"/>
  <c r="BX104" i="9"/>
  <c r="BY104" i="9" s="1"/>
  <c r="BT104" i="9"/>
  <c r="BP104" i="9"/>
  <c r="BQ104" i="9" s="1"/>
  <c r="BL104" i="9"/>
  <c r="BH104" i="9"/>
  <c r="BI104" i="9" s="1"/>
  <c r="BD104" i="9"/>
  <c r="AZ104" i="9"/>
  <c r="BA104" i="9" s="1"/>
  <c r="AV104" i="9"/>
  <c r="AR104" i="9"/>
  <c r="AS104" i="9" s="1"/>
  <c r="AN104" i="9"/>
  <c r="AJ104" i="9"/>
  <c r="AK104" i="9" s="1"/>
  <c r="AF104" i="9"/>
  <c r="AB104" i="9"/>
  <c r="AC104" i="9" s="1"/>
  <c r="X104" i="9"/>
  <c r="M104" i="9"/>
  <c r="DE103" i="9"/>
  <c r="CV103" i="9"/>
  <c r="CW103" i="9" s="1"/>
  <c r="CN103" i="9"/>
  <c r="CO103" i="9" s="1"/>
  <c r="CF103" i="9"/>
  <c r="CG103" i="9" s="1"/>
  <c r="BX103" i="9"/>
  <c r="BY103" i="9" s="1"/>
  <c r="BP103" i="9"/>
  <c r="BQ103" i="9" s="1"/>
  <c r="BH103" i="9"/>
  <c r="BI103" i="9" s="1"/>
  <c r="AZ103" i="9"/>
  <c r="BA103" i="9" s="1"/>
  <c r="AR103" i="9"/>
  <c r="AS103" i="9" s="1"/>
  <c r="AJ103" i="9"/>
  <c r="AK103" i="9" s="1"/>
  <c r="AB103" i="9"/>
  <c r="AC103" i="9" s="1"/>
  <c r="T103" i="9"/>
  <c r="U103" i="9" s="1"/>
  <c r="M103" i="9"/>
  <c r="E103" i="9"/>
  <c r="DF103" i="9" s="1"/>
  <c r="DE102" i="9"/>
  <c r="CV102" i="9"/>
  <c r="CW102" i="9" s="1"/>
  <c r="CR102" i="9"/>
  <c r="CN102" i="9"/>
  <c r="CO102" i="9" s="1"/>
  <c r="CJ102" i="9"/>
  <c r="CF102" i="9"/>
  <c r="CG102" i="9" s="1"/>
  <c r="CB102" i="9"/>
  <c r="BX102" i="9"/>
  <c r="BY102" i="9" s="1"/>
  <c r="BT102" i="9"/>
  <c r="BP102" i="9"/>
  <c r="BQ102" i="9" s="1"/>
  <c r="BL102" i="9"/>
  <c r="BH102" i="9"/>
  <c r="BI102" i="9" s="1"/>
  <c r="BD102" i="9"/>
  <c r="AZ102" i="9"/>
  <c r="BA102" i="9" s="1"/>
  <c r="AV102" i="9"/>
  <c r="AR102" i="9"/>
  <c r="AS102" i="9" s="1"/>
  <c r="AN102" i="9"/>
  <c r="AJ102" i="9"/>
  <c r="AK102" i="9" s="1"/>
  <c r="AF102" i="9"/>
  <c r="AB102" i="9"/>
  <c r="AC102" i="9" s="1"/>
  <c r="X102" i="9"/>
  <c r="T102" i="9"/>
  <c r="U102" i="9" s="1"/>
  <c r="M102" i="9"/>
  <c r="E102" i="9"/>
  <c r="DF102" i="9" s="1"/>
  <c r="CV101" i="9"/>
  <c r="CW101" i="9" s="1"/>
  <c r="CR101" i="9"/>
  <c r="CN101" i="9"/>
  <c r="CO101" i="9" s="1"/>
  <c r="CJ101" i="9"/>
  <c r="CF101" i="9"/>
  <c r="CG101" i="9" s="1"/>
  <c r="CB101" i="9"/>
  <c r="BX101" i="9"/>
  <c r="BY101" i="9" s="1"/>
  <c r="BT101" i="9"/>
  <c r="BP101" i="9"/>
  <c r="BQ101" i="9" s="1"/>
  <c r="BL101" i="9"/>
  <c r="BH101" i="9"/>
  <c r="BI101" i="9" s="1"/>
  <c r="BD101" i="9"/>
  <c r="AZ101" i="9"/>
  <c r="BA101" i="9" s="1"/>
  <c r="AV101" i="9"/>
  <c r="AR101" i="9"/>
  <c r="AS101" i="9" s="1"/>
  <c r="AN101" i="9"/>
  <c r="AJ101" i="9"/>
  <c r="AK101" i="9" s="1"/>
  <c r="AF101" i="9"/>
  <c r="AB101" i="9"/>
  <c r="AC101" i="9" s="1"/>
  <c r="X101" i="9"/>
  <c r="M101" i="9"/>
  <c r="CV100" i="9"/>
  <c r="CW100" i="9" s="1"/>
  <c r="CR100" i="9"/>
  <c r="CN100" i="9"/>
  <c r="CO100" i="9" s="1"/>
  <c r="CJ100" i="9"/>
  <c r="CF100" i="9"/>
  <c r="CG100" i="9" s="1"/>
  <c r="CB100" i="9"/>
  <c r="BX100" i="9"/>
  <c r="BY100" i="9" s="1"/>
  <c r="BT100" i="9"/>
  <c r="BP100" i="9"/>
  <c r="BQ100" i="9" s="1"/>
  <c r="BL100" i="9"/>
  <c r="BH100" i="9"/>
  <c r="BI100" i="9" s="1"/>
  <c r="BD100" i="9"/>
  <c r="AZ100" i="9"/>
  <c r="BA100" i="9" s="1"/>
  <c r="AV100" i="9"/>
  <c r="AR100" i="9"/>
  <c r="AS100" i="9" s="1"/>
  <c r="AN100" i="9"/>
  <c r="AJ100" i="9"/>
  <c r="AK100" i="9" s="1"/>
  <c r="AF100" i="9"/>
  <c r="AB100" i="9"/>
  <c r="AC100" i="9" s="1"/>
  <c r="X100" i="9"/>
  <c r="T100" i="9"/>
  <c r="U100" i="9" s="1"/>
  <c r="M100" i="9"/>
  <c r="CV99" i="9"/>
  <c r="CW99" i="9" s="1"/>
  <c r="CR99" i="9"/>
  <c r="CN99" i="9"/>
  <c r="CO99" i="9" s="1"/>
  <c r="CJ99" i="9"/>
  <c r="CF99" i="9"/>
  <c r="CG99" i="9" s="1"/>
  <c r="CB99" i="9"/>
  <c r="BX99" i="9"/>
  <c r="BY99" i="9" s="1"/>
  <c r="BT99" i="9"/>
  <c r="BP99" i="9"/>
  <c r="BQ99" i="9" s="1"/>
  <c r="BL99" i="9"/>
  <c r="BH99" i="9"/>
  <c r="BI99" i="9" s="1"/>
  <c r="BD99" i="9"/>
  <c r="AZ99" i="9"/>
  <c r="BA99" i="9" s="1"/>
  <c r="AV99" i="9"/>
  <c r="AR99" i="9"/>
  <c r="AS99" i="9" s="1"/>
  <c r="AN99" i="9"/>
  <c r="AJ99" i="9"/>
  <c r="AK99" i="9" s="1"/>
  <c r="AF99" i="9"/>
  <c r="AB99" i="9"/>
  <c r="AC99" i="9" s="1"/>
  <c r="X99" i="9"/>
  <c r="M99" i="9"/>
  <c r="DE98" i="9"/>
  <c r="CV98" i="9"/>
  <c r="CW98" i="9" s="1"/>
  <c r="CN98" i="9"/>
  <c r="CO98" i="9" s="1"/>
  <c r="CF98" i="9"/>
  <c r="CG98" i="9" s="1"/>
  <c r="BX98" i="9"/>
  <c r="BY98" i="9" s="1"/>
  <c r="BP98" i="9"/>
  <c r="BQ98" i="9" s="1"/>
  <c r="BH98" i="9"/>
  <c r="BI98" i="9" s="1"/>
  <c r="AZ98" i="9"/>
  <c r="BA98" i="9" s="1"/>
  <c r="AR98" i="9"/>
  <c r="AS98" i="9" s="1"/>
  <c r="AJ98" i="9"/>
  <c r="AK98" i="9" s="1"/>
  <c r="AB98" i="9"/>
  <c r="AC98" i="9" s="1"/>
  <c r="T98" i="9"/>
  <c r="U98" i="9" s="1"/>
  <c r="M98" i="9"/>
  <c r="E98" i="9"/>
  <c r="DF98" i="9" s="1"/>
  <c r="CV97" i="9"/>
  <c r="CW97" i="9" s="1"/>
  <c r="CR97" i="9"/>
  <c r="CN97" i="9"/>
  <c r="CO97" i="9" s="1"/>
  <c r="CJ97" i="9"/>
  <c r="CF97" i="9"/>
  <c r="CG97" i="9" s="1"/>
  <c r="CB97" i="9"/>
  <c r="BX97" i="9"/>
  <c r="BY97" i="9" s="1"/>
  <c r="BT97" i="9"/>
  <c r="BP97" i="9"/>
  <c r="BQ97" i="9" s="1"/>
  <c r="BL97" i="9"/>
  <c r="BH97" i="9"/>
  <c r="BI97" i="9" s="1"/>
  <c r="BD97" i="9"/>
  <c r="AZ97" i="9"/>
  <c r="BA97" i="9" s="1"/>
  <c r="AV97" i="9"/>
  <c r="AR97" i="9"/>
  <c r="AS97" i="9" s="1"/>
  <c r="AN97" i="9"/>
  <c r="AJ97" i="9"/>
  <c r="AK97" i="9" s="1"/>
  <c r="AF97" i="9"/>
  <c r="AB97" i="9"/>
  <c r="AC97" i="9" s="1"/>
  <c r="X97" i="9"/>
  <c r="M97" i="9"/>
  <c r="DF96" i="9"/>
  <c r="DE96" i="9"/>
  <c r="CV96" i="9"/>
  <c r="CW96" i="9" s="1"/>
  <c r="CN96" i="9"/>
  <c r="CO96" i="9" s="1"/>
  <c r="CF96" i="9"/>
  <c r="CG96" i="9" s="1"/>
  <c r="BX96" i="9"/>
  <c r="BY96" i="9" s="1"/>
  <c r="BP96" i="9"/>
  <c r="BQ96" i="9" s="1"/>
  <c r="BH96" i="9"/>
  <c r="BI96" i="9" s="1"/>
  <c r="AZ96" i="9"/>
  <c r="BA96" i="9" s="1"/>
  <c r="AR96" i="9"/>
  <c r="AS96" i="9" s="1"/>
  <c r="AJ96" i="9"/>
  <c r="AK96" i="9" s="1"/>
  <c r="AB96" i="9"/>
  <c r="AC96" i="9" s="1"/>
  <c r="T96" i="9"/>
  <c r="U96" i="9" s="1"/>
  <c r="M96" i="9"/>
  <c r="CN95" i="9"/>
  <c r="CO95" i="9" s="1"/>
  <c r="CF95" i="9"/>
  <c r="CG95" i="9" s="1"/>
  <c r="BX95" i="9"/>
  <c r="BY95" i="9" s="1"/>
  <c r="BP95" i="9"/>
  <c r="BQ95" i="9" s="1"/>
  <c r="BH95" i="9"/>
  <c r="BI95" i="9" s="1"/>
  <c r="AZ95" i="9"/>
  <c r="BA95" i="9" s="1"/>
  <c r="AR95" i="9"/>
  <c r="AS95" i="9" s="1"/>
  <c r="AJ95" i="9"/>
  <c r="AK95" i="9" s="1"/>
  <c r="AB95" i="9"/>
  <c r="AC95" i="9" s="1"/>
  <c r="T95" i="9"/>
  <c r="U95" i="9" s="1"/>
  <c r="M95" i="9"/>
  <c r="DF94" i="9"/>
  <c r="DE94" i="9"/>
  <c r="CV93" i="9"/>
  <c r="CW93" i="9" s="1"/>
  <c r="CR93" i="9"/>
  <c r="CN93" i="9"/>
  <c r="CO93" i="9" s="1"/>
  <c r="CJ93" i="9"/>
  <c r="CF93" i="9"/>
  <c r="CG93" i="9" s="1"/>
  <c r="CB93" i="9"/>
  <c r="BX93" i="9"/>
  <c r="BY93" i="9" s="1"/>
  <c r="BT93" i="9"/>
  <c r="BP93" i="9"/>
  <c r="BQ93" i="9" s="1"/>
  <c r="BL93" i="9"/>
  <c r="BH93" i="9"/>
  <c r="BI93" i="9" s="1"/>
  <c r="BD93" i="9"/>
  <c r="AZ93" i="9"/>
  <c r="BA93" i="9" s="1"/>
  <c r="AV93" i="9"/>
  <c r="AR93" i="9"/>
  <c r="AS93" i="9" s="1"/>
  <c r="AN93" i="9"/>
  <c r="AJ93" i="9"/>
  <c r="AK93" i="9" s="1"/>
  <c r="AF93" i="9"/>
  <c r="AB93" i="9"/>
  <c r="AC93" i="9" s="1"/>
  <c r="X93" i="9"/>
  <c r="T93" i="9"/>
  <c r="U93" i="9" s="1"/>
  <c r="M93" i="9"/>
  <c r="CV92" i="9"/>
  <c r="CW92" i="9" s="1"/>
  <c r="CR92" i="9"/>
  <c r="CN92" i="9"/>
  <c r="CO92" i="9" s="1"/>
  <c r="CJ92" i="9"/>
  <c r="CF92" i="9"/>
  <c r="CG92" i="9" s="1"/>
  <c r="CB92" i="9"/>
  <c r="BX92" i="9"/>
  <c r="BY92" i="9" s="1"/>
  <c r="BT92" i="9"/>
  <c r="BP92" i="9"/>
  <c r="BQ92" i="9" s="1"/>
  <c r="BL92" i="9"/>
  <c r="BH92" i="9"/>
  <c r="BI92" i="9" s="1"/>
  <c r="BD92" i="9"/>
  <c r="AZ92" i="9"/>
  <c r="BA92" i="9" s="1"/>
  <c r="AV92" i="9"/>
  <c r="AR92" i="9"/>
  <c r="AS92" i="9" s="1"/>
  <c r="AN92" i="9"/>
  <c r="AJ92" i="9"/>
  <c r="AK92" i="9" s="1"/>
  <c r="AF92" i="9"/>
  <c r="AB92" i="9"/>
  <c r="AC92" i="9" s="1"/>
  <c r="X92" i="9"/>
  <c r="M92" i="9"/>
  <c r="CV91" i="9"/>
  <c r="CW91" i="9" s="1"/>
  <c r="CR91" i="9"/>
  <c r="CN91" i="9"/>
  <c r="CO91" i="9" s="1"/>
  <c r="CJ91" i="9"/>
  <c r="CF91" i="9"/>
  <c r="CG91" i="9" s="1"/>
  <c r="CB91" i="9"/>
  <c r="BX91" i="9"/>
  <c r="BY91" i="9" s="1"/>
  <c r="BT91" i="9"/>
  <c r="BP91" i="9"/>
  <c r="BQ91" i="9" s="1"/>
  <c r="BL91" i="9"/>
  <c r="BH91" i="9"/>
  <c r="BI91" i="9" s="1"/>
  <c r="BD91" i="9"/>
  <c r="AZ91" i="9"/>
  <c r="BA91" i="9" s="1"/>
  <c r="AV91" i="9"/>
  <c r="AR91" i="9"/>
  <c r="AS91" i="9" s="1"/>
  <c r="AN91" i="9"/>
  <c r="AJ91" i="9"/>
  <c r="AK91" i="9" s="1"/>
  <c r="AF91" i="9"/>
  <c r="AB91" i="9"/>
  <c r="AC91" i="9" s="1"/>
  <c r="X91" i="9"/>
  <c r="T91" i="9"/>
  <c r="U91" i="9" s="1"/>
  <c r="M91" i="9"/>
  <c r="DF90" i="9"/>
  <c r="DE90" i="9"/>
  <c r="CV90" i="9"/>
  <c r="CW90" i="9" s="1"/>
  <c r="CN90" i="9"/>
  <c r="CO90" i="9" s="1"/>
  <c r="CF90" i="9"/>
  <c r="CG90" i="9" s="1"/>
  <c r="BX90" i="9"/>
  <c r="BY90" i="9" s="1"/>
  <c r="BP90" i="9"/>
  <c r="BQ90" i="9" s="1"/>
  <c r="BH90" i="9"/>
  <c r="BI90" i="9" s="1"/>
  <c r="AZ90" i="9"/>
  <c r="BA90" i="9" s="1"/>
  <c r="AR90" i="9"/>
  <c r="AS90" i="9" s="1"/>
  <c r="AJ90" i="9"/>
  <c r="AK90" i="9" s="1"/>
  <c r="AB90" i="9"/>
  <c r="AC90" i="9" s="1"/>
  <c r="T90" i="9"/>
  <c r="U90" i="9" s="1"/>
  <c r="M90" i="9"/>
  <c r="DF89" i="9"/>
  <c r="DE89" i="9"/>
  <c r="CV88" i="9"/>
  <c r="CW88" i="9" s="1"/>
  <c r="CN88" i="9"/>
  <c r="CO88" i="9" s="1"/>
  <c r="DF87" i="9"/>
  <c r="DE87" i="9"/>
  <c r="DE86" i="9"/>
  <c r="CR86" i="9"/>
  <c r="CJ86" i="9"/>
  <c r="CB86" i="9"/>
  <c r="BT86" i="9"/>
  <c r="BL86" i="9"/>
  <c r="BD86" i="9"/>
  <c r="AV86" i="9"/>
  <c r="AN86" i="9"/>
  <c r="AF86" i="9"/>
  <c r="X86" i="9"/>
  <c r="E86" i="9"/>
  <c r="DF86" i="9" s="1"/>
  <c r="DE85" i="9"/>
  <c r="CR85" i="9"/>
  <c r="CJ85" i="9"/>
  <c r="CB85" i="9"/>
  <c r="BT85" i="9"/>
  <c r="BL85" i="9"/>
  <c r="BD85" i="9"/>
  <c r="AV85" i="9"/>
  <c r="AN85" i="9"/>
  <c r="AF85" i="9"/>
  <c r="X85" i="9"/>
  <c r="E85" i="9"/>
  <c r="DF85" i="9" s="1"/>
  <c r="DE84" i="9"/>
  <c r="CR84" i="9"/>
  <c r="CJ84" i="9"/>
  <c r="CB84" i="9"/>
  <c r="BT84" i="9"/>
  <c r="BL84" i="9"/>
  <c r="BD84" i="9"/>
  <c r="AV84" i="9"/>
  <c r="AN84" i="9"/>
  <c r="AF84" i="9"/>
  <c r="X84" i="9"/>
  <c r="E84" i="9"/>
  <c r="F84" i="9" s="1"/>
  <c r="DE83" i="9"/>
  <c r="CR83" i="9"/>
  <c r="CJ83" i="9"/>
  <c r="CB83" i="9"/>
  <c r="BT83" i="9"/>
  <c r="BL83" i="9"/>
  <c r="BD83" i="9"/>
  <c r="AV83" i="9"/>
  <c r="AN83" i="9"/>
  <c r="AF83" i="9"/>
  <c r="X83" i="9"/>
  <c r="E83" i="9"/>
  <c r="F83" i="9" s="1"/>
  <c r="DF82" i="9"/>
  <c r="DE82" i="9"/>
  <c r="DE81" i="9"/>
  <c r="CR81" i="9"/>
  <c r="CJ81" i="9"/>
  <c r="CB81" i="9"/>
  <c r="BT81" i="9"/>
  <c r="BL81" i="9"/>
  <c r="BD81" i="9"/>
  <c r="AV81" i="9"/>
  <c r="AN81" i="9"/>
  <c r="AF81" i="9"/>
  <c r="X81" i="9"/>
  <c r="E81" i="9"/>
  <c r="DE80" i="9"/>
  <c r="CR80" i="9"/>
  <c r="CJ80" i="9"/>
  <c r="CB80" i="9"/>
  <c r="BT80" i="9"/>
  <c r="BL80" i="9"/>
  <c r="BD80" i="9"/>
  <c r="AV80" i="9"/>
  <c r="AN80" i="9"/>
  <c r="AF80" i="9"/>
  <c r="X80" i="9"/>
  <c r="E80" i="9"/>
  <c r="DE79" i="9"/>
  <c r="CR79" i="9"/>
  <c r="CJ79" i="9"/>
  <c r="CB79" i="9"/>
  <c r="BT79" i="9"/>
  <c r="BL79" i="9"/>
  <c r="BD79" i="9"/>
  <c r="AV79" i="9"/>
  <c r="AN79" i="9"/>
  <c r="AF79" i="9"/>
  <c r="X79" i="9"/>
  <c r="E79" i="9"/>
  <c r="DF79" i="9" s="1"/>
  <c r="DE78" i="9"/>
  <c r="CR78" i="9"/>
  <c r="CJ78" i="9"/>
  <c r="CB78" i="9"/>
  <c r="BT78" i="9"/>
  <c r="BL78" i="9"/>
  <c r="BD78" i="9"/>
  <c r="AV78" i="9"/>
  <c r="AN78" i="9"/>
  <c r="AF78" i="9"/>
  <c r="X78" i="9"/>
  <c r="E78" i="9"/>
  <c r="F78" i="9" s="1"/>
  <c r="DF77" i="9"/>
  <c r="DE77" i="9"/>
  <c r="DE76" i="9"/>
  <c r="CR76" i="9"/>
  <c r="CJ76" i="9"/>
  <c r="CB76" i="9"/>
  <c r="BT76" i="9"/>
  <c r="BL76" i="9"/>
  <c r="BD76" i="9"/>
  <c r="AV76" i="9"/>
  <c r="AN76" i="9"/>
  <c r="AF76" i="9"/>
  <c r="X76" i="9"/>
  <c r="E76" i="9"/>
  <c r="F76" i="9" s="1"/>
  <c r="DE75" i="9"/>
  <c r="CR75" i="9"/>
  <c r="CJ75" i="9"/>
  <c r="CB75" i="9"/>
  <c r="BT75" i="9"/>
  <c r="BL75" i="9"/>
  <c r="BD75" i="9"/>
  <c r="AV75" i="9"/>
  <c r="AN75" i="9"/>
  <c r="AF75" i="9"/>
  <c r="X75" i="9"/>
  <c r="E75" i="9"/>
  <c r="F75" i="9" s="1"/>
  <c r="DE74" i="9"/>
  <c r="CR74" i="9"/>
  <c r="CJ74" i="9"/>
  <c r="CB74" i="9"/>
  <c r="BT74" i="9"/>
  <c r="BL74" i="9"/>
  <c r="BD74" i="9"/>
  <c r="AV74" i="9"/>
  <c r="AN74" i="9"/>
  <c r="AF74" i="9"/>
  <c r="X74" i="9"/>
  <c r="E74" i="9"/>
  <c r="DF74" i="9" s="1"/>
  <c r="DE73" i="9"/>
  <c r="CR73" i="9"/>
  <c r="CJ73" i="9"/>
  <c r="CB73" i="9"/>
  <c r="BT73" i="9"/>
  <c r="BL73" i="9"/>
  <c r="BD73" i="9"/>
  <c r="AV73" i="9"/>
  <c r="AN73" i="9"/>
  <c r="AF73" i="9"/>
  <c r="X73" i="9"/>
  <c r="E73" i="9"/>
  <c r="F73" i="9" s="1"/>
  <c r="DF72" i="9"/>
  <c r="DE72" i="9"/>
  <c r="DE71" i="9"/>
  <c r="CR71" i="9"/>
  <c r="CJ71" i="9"/>
  <c r="CB71" i="9"/>
  <c r="BT71" i="9"/>
  <c r="BL71" i="9"/>
  <c r="BD71" i="9"/>
  <c r="AV71" i="9"/>
  <c r="AN71" i="9"/>
  <c r="AF71" i="9"/>
  <c r="X71" i="9"/>
  <c r="E71" i="9"/>
  <c r="DF71" i="9" s="1"/>
  <c r="DE70" i="9"/>
  <c r="CR70" i="9"/>
  <c r="CJ70" i="9"/>
  <c r="CB70" i="9"/>
  <c r="BT70" i="9"/>
  <c r="BL70" i="9"/>
  <c r="BD70" i="9"/>
  <c r="AV70" i="9"/>
  <c r="AN70" i="9"/>
  <c r="AF70" i="9"/>
  <c r="X70" i="9"/>
  <c r="E70" i="9"/>
  <c r="F70" i="9" s="1"/>
  <c r="DE69" i="9"/>
  <c r="CR69" i="9"/>
  <c r="CJ69" i="9"/>
  <c r="CB69" i="9"/>
  <c r="BT69" i="9"/>
  <c r="BL69" i="9"/>
  <c r="BD69" i="9"/>
  <c r="AV69" i="9"/>
  <c r="AN69" i="9"/>
  <c r="AF69" i="9"/>
  <c r="X69" i="9"/>
  <c r="E69" i="9"/>
  <c r="F69" i="9" s="1"/>
  <c r="DE68" i="9"/>
  <c r="CR68" i="9"/>
  <c r="CJ68" i="9"/>
  <c r="CB68" i="9"/>
  <c r="BT68" i="9"/>
  <c r="BL68" i="9"/>
  <c r="BD68" i="9"/>
  <c r="AV68" i="9"/>
  <c r="AN68" i="9"/>
  <c r="AF68" i="9"/>
  <c r="X68" i="9"/>
  <c r="E68" i="9"/>
  <c r="DF68" i="9" s="1"/>
  <c r="DF67" i="9"/>
  <c r="DE67" i="9"/>
  <c r="DE66" i="9"/>
  <c r="CR66" i="9"/>
  <c r="CJ66" i="9"/>
  <c r="CB66" i="9"/>
  <c r="BT66" i="9"/>
  <c r="BL66" i="9"/>
  <c r="BD66" i="9"/>
  <c r="AV66" i="9"/>
  <c r="AN66" i="9"/>
  <c r="AF66" i="9"/>
  <c r="X66" i="9"/>
  <c r="E66" i="9"/>
  <c r="DE65" i="9"/>
  <c r="CR65" i="9"/>
  <c r="CJ65" i="9"/>
  <c r="CB65" i="9"/>
  <c r="BT65" i="9"/>
  <c r="BL65" i="9"/>
  <c r="BD65" i="9"/>
  <c r="AV65" i="9"/>
  <c r="AN65" i="9"/>
  <c r="AF65" i="9"/>
  <c r="X65" i="9"/>
  <c r="E65" i="9"/>
  <c r="F65" i="9" s="1"/>
  <c r="DE64" i="9"/>
  <c r="CR64" i="9"/>
  <c r="CJ64" i="9"/>
  <c r="CB64" i="9"/>
  <c r="BT64" i="9"/>
  <c r="BL64" i="9"/>
  <c r="BD64" i="9"/>
  <c r="AV64" i="9"/>
  <c r="AN64" i="9"/>
  <c r="AF64" i="9"/>
  <c r="X64" i="9"/>
  <c r="E64" i="9"/>
  <c r="F64" i="9" s="1"/>
  <c r="DE63" i="9"/>
  <c r="CR63" i="9"/>
  <c r="CJ63" i="9"/>
  <c r="CB63" i="9"/>
  <c r="BT63" i="9"/>
  <c r="BL63" i="9"/>
  <c r="BD63" i="9"/>
  <c r="AV63" i="9"/>
  <c r="AN63" i="9"/>
  <c r="AF63" i="9"/>
  <c r="X63" i="9"/>
  <c r="E63" i="9"/>
  <c r="F63" i="9" s="1"/>
  <c r="DF62" i="9"/>
  <c r="DE62" i="9"/>
  <c r="DE61" i="9"/>
  <c r="CR61" i="9"/>
  <c r="CJ61" i="9"/>
  <c r="CB61" i="9"/>
  <c r="BT61" i="9"/>
  <c r="BL61" i="9"/>
  <c r="BD61" i="9"/>
  <c r="AV61" i="9"/>
  <c r="AN61" i="9"/>
  <c r="AF61" i="9"/>
  <c r="X61" i="9"/>
  <c r="E61" i="9"/>
  <c r="F61" i="9" s="1"/>
  <c r="DE60" i="9"/>
  <c r="CR60" i="9"/>
  <c r="CJ60" i="9"/>
  <c r="CB60" i="9"/>
  <c r="BT60" i="9"/>
  <c r="BL60" i="9"/>
  <c r="BD60" i="9"/>
  <c r="AV60" i="9"/>
  <c r="AN60" i="9"/>
  <c r="AF60" i="9"/>
  <c r="X60" i="9"/>
  <c r="E60" i="9"/>
  <c r="DF60" i="9" s="1"/>
  <c r="DE59" i="9"/>
  <c r="CR59" i="9"/>
  <c r="CJ59" i="9"/>
  <c r="CB59" i="9"/>
  <c r="BT59" i="9"/>
  <c r="BL59" i="9"/>
  <c r="BD59" i="9"/>
  <c r="AV59" i="9"/>
  <c r="AN59" i="9"/>
  <c r="AF59" i="9"/>
  <c r="X59" i="9"/>
  <c r="E59" i="9"/>
  <c r="F59" i="9" s="1"/>
  <c r="DE58" i="9"/>
  <c r="CR58" i="9"/>
  <c r="CJ58" i="9"/>
  <c r="CB58" i="9"/>
  <c r="BT58" i="9"/>
  <c r="BL58" i="9"/>
  <c r="BD58" i="9"/>
  <c r="AV58" i="9"/>
  <c r="AN58" i="9"/>
  <c r="AF58" i="9"/>
  <c r="X58" i="9"/>
  <c r="E58" i="9"/>
  <c r="F58" i="9" s="1"/>
  <c r="DF57" i="9"/>
  <c r="DE57" i="9"/>
  <c r="DE55" i="9"/>
  <c r="CV55" i="9"/>
  <c r="CW55" i="9" s="1"/>
  <c r="CR55" i="9"/>
  <c r="CN55" i="9"/>
  <c r="CO55" i="9" s="1"/>
  <c r="CJ55" i="9"/>
  <c r="CF55" i="9"/>
  <c r="CG55" i="9" s="1"/>
  <c r="CB55" i="9"/>
  <c r="BX55" i="9"/>
  <c r="BY55" i="9" s="1"/>
  <c r="BT55" i="9"/>
  <c r="BP55" i="9"/>
  <c r="BQ55" i="9" s="1"/>
  <c r="BL55" i="9"/>
  <c r="BH55" i="9"/>
  <c r="BI55" i="9" s="1"/>
  <c r="BD55" i="9"/>
  <c r="AZ55" i="9"/>
  <c r="BA55" i="9" s="1"/>
  <c r="AV55" i="9"/>
  <c r="AR55" i="9"/>
  <c r="AS55" i="9" s="1"/>
  <c r="AN55" i="9"/>
  <c r="AJ55" i="9"/>
  <c r="AK55" i="9" s="1"/>
  <c r="AF55" i="9"/>
  <c r="AB55" i="9"/>
  <c r="AC55" i="9" s="1"/>
  <c r="X55" i="9"/>
  <c r="T55" i="9"/>
  <c r="U55" i="9" s="1"/>
  <c r="M55" i="9"/>
  <c r="E55" i="9"/>
  <c r="DE54" i="9"/>
  <c r="CV54" i="9"/>
  <c r="CW54" i="9" s="1"/>
  <c r="CR54" i="9"/>
  <c r="CN54" i="9"/>
  <c r="CO54" i="9" s="1"/>
  <c r="CJ54" i="9"/>
  <c r="CF54" i="9"/>
  <c r="CG54" i="9" s="1"/>
  <c r="CB54" i="9"/>
  <c r="BX54" i="9"/>
  <c r="BY54" i="9" s="1"/>
  <c r="BT54" i="9"/>
  <c r="BP54" i="9"/>
  <c r="BQ54" i="9" s="1"/>
  <c r="BL54" i="9"/>
  <c r="BH54" i="9"/>
  <c r="BI54" i="9" s="1"/>
  <c r="BD54" i="9"/>
  <c r="AZ54" i="9"/>
  <c r="BA54" i="9" s="1"/>
  <c r="AV54" i="9"/>
  <c r="AR54" i="9"/>
  <c r="AS54" i="9" s="1"/>
  <c r="AN54" i="9"/>
  <c r="AJ54" i="9"/>
  <c r="AK54" i="9" s="1"/>
  <c r="AF54" i="9"/>
  <c r="AB54" i="9"/>
  <c r="AC54" i="9" s="1"/>
  <c r="X54" i="9"/>
  <c r="T54" i="9"/>
  <c r="U54" i="9" s="1"/>
  <c r="M54" i="9"/>
  <c r="E54" i="9"/>
  <c r="DF54" i="9" s="1"/>
  <c r="DE53" i="9"/>
  <c r="CV53" i="9"/>
  <c r="CW53" i="9" s="1"/>
  <c r="CR53" i="9"/>
  <c r="CN53" i="9"/>
  <c r="CO53" i="9" s="1"/>
  <c r="CJ53" i="9"/>
  <c r="CF53" i="9"/>
  <c r="CG53" i="9" s="1"/>
  <c r="CB53" i="9"/>
  <c r="BX53" i="9"/>
  <c r="BY53" i="9" s="1"/>
  <c r="BT53" i="9"/>
  <c r="BP53" i="9"/>
  <c r="BQ53" i="9" s="1"/>
  <c r="BL53" i="9"/>
  <c r="BH53" i="9"/>
  <c r="BI53" i="9" s="1"/>
  <c r="BD53" i="9"/>
  <c r="AZ53" i="9"/>
  <c r="BA53" i="9" s="1"/>
  <c r="AV53" i="9"/>
  <c r="AR53" i="9"/>
  <c r="AS53" i="9" s="1"/>
  <c r="AN53" i="9"/>
  <c r="AJ53" i="9"/>
  <c r="AK53" i="9" s="1"/>
  <c r="AF53" i="9"/>
  <c r="AB53" i="9"/>
  <c r="AC53" i="9" s="1"/>
  <c r="X53" i="9"/>
  <c r="T53" i="9"/>
  <c r="U53" i="9" s="1"/>
  <c r="M53" i="9"/>
  <c r="E53" i="9"/>
  <c r="DF53" i="9" s="1"/>
  <c r="DE52" i="9"/>
  <c r="CV52" i="9"/>
  <c r="CW52" i="9" s="1"/>
  <c r="CR52" i="9"/>
  <c r="CN52" i="9"/>
  <c r="CO52" i="9" s="1"/>
  <c r="CJ52" i="9"/>
  <c r="CF52" i="9"/>
  <c r="CG52" i="9" s="1"/>
  <c r="CB52" i="9"/>
  <c r="BX52" i="9"/>
  <c r="BY52" i="9" s="1"/>
  <c r="BT52" i="9"/>
  <c r="BP52" i="9"/>
  <c r="BQ52" i="9" s="1"/>
  <c r="BL52" i="9"/>
  <c r="BH52" i="9"/>
  <c r="BI52" i="9" s="1"/>
  <c r="BD52" i="9"/>
  <c r="AZ52" i="9"/>
  <c r="BA52" i="9" s="1"/>
  <c r="AV52" i="9"/>
  <c r="AR52" i="9"/>
  <c r="AS52" i="9" s="1"/>
  <c r="AN52" i="9"/>
  <c r="AJ52" i="9"/>
  <c r="AK52" i="9" s="1"/>
  <c r="AF52" i="9"/>
  <c r="AB52" i="9"/>
  <c r="AC52" i="9" s="1"/>
  <c r="X52" i="9"/>
  <c r="T52" i="9"/>
  <c r="U52" i="9" s="1"/>
  <c r="M52" i="9"/>
  <c r="E52" i="9"/>
  <c r="DF52" i="9" s="1"/>
  <c r="DE51" i="9"/>
  <c r="CV51" i="9"/>
  <c r="CW51" i="9" s="1"/>
  <c r="CR51" i="9"/>
  <c r="CN51" i="9"/>
  <c r="CO51" i="9" s="1"/>
  <c r="CJ51" i="9"/>
  <c r="CF51" i="9"/>
  <c r="CG51" i="9" s="1"/>
  <c r="CB51" i="9"/>
  <c r="BX51" i="9"/>
  <c r="BY51" i="9" s="1"/>
  <c r="BT51" i="9"/>
  <c r="BP51" i="9"/>
  <c r="BQ51" i="9" s="1"/>
  <c r="BL51" i="9"/>
  <c r="BH51" i="9"/>
  <c r="BI51" i="9" s="1"/>
  <c r="BD51" i="9"/>
  <c r="AZ51" i="9"/>
  <c r="BA51" i="9" s="1"/>
  <c r="AV51" i="9"/>
  <c r="AR51" i="9"/>
  <c r="AS51" i="9" s="1"/>
  <c r="AN51" i="9"/>
  <c r="AJ51" i="9"/>
  <c r="AK51" i="9" s="1"/>
  <c r="AF51" i="9"/>
  <c r="AB51" i="9"/>
  <c r="AC51" i="9" s="1"/>
  <c r="X51" i="9"/>
  <c r="T51" i="9"/>
  <c r="U51" i="9" s="1"/>
  <c r="M51" i="9"/>
  <c r="E51" i="9"/>
  <c r="DE50" i="9"/>
  <c r="CV50" i="9"/>
  <c r="CW50" i="9" s="1"/>
  <c r="CR50" i="9"/>
  <c r="CN50" i="9"/>
  <c r="CO50" i="9" s="1"/>
  <c r="CJ50" i="9"/>
  <c r="CF50" i="9"/>
  <c r="CG50" i="9" s="1"/>
  <c r="CB50" i="9"/>
  <c r="BX50" i="9"/>
  <c r="BY50" i="9" s="1"/>
  <c r="BT50" i="9"/>
  <c r="BP50" i="9"/>
  <c r="BQ50" i="9" s="1"/>
  <c r="BL50" i="9"/>
  <c r="BH50" i="9"/>
  <c r="BI50" i="9" s="1"/>
  <c r="BD50" i="9"/>
  <c r="AZ50" i="9"/>
  <c r="BA50" i="9" s="1"/>
  <c r="AV50" i="9"/>
  <c r="AR50" i="9"/>
  <c r="AS50" i="9" s="1"/>
  <c r="AN50" i="9"/>
  <c r="AJ50" i="9"/>
  <c r="AK50" i="9" s="1"/>
  <c r="AF50" i="9"/>
  <c r="AB50" i="9"/>
  <c r="AC50" i="9" s="1"/>
  <c r="X50" i="9"/>
  <c r="T50" i="9"/>
  <c r="U50" i="9" s="1"/>
  <c r="M50" i="9"/>
  <c r="E50" i="9"/>
  <c r="DF50" i="9" s="1"/>
  <c r="DE49" i="9"/>
  <c r="CV49" i="9"/>
  <c r="CW49" i="9" s="1"/>
  <c r="CR49" i="9"/>
  <c r="CN49" i="9"/>
  <c r="CO49" i="9" s="1"/>
  <c r="CJ49" i="9"/>
  <c r="CF49" i="9"/>
  <c r="CG49" i="9" s="1"/>
  <c r="CB49" i="9"/>
  <c r="BX49" i="9"/>
  <c r="BY49" i="9" s="1"/>
  <c r="BT49" i="9"/>
  <c r="BP49" i="9"/>
  <c r="BQ49" i="9" s="1"/>
  <c r="BL49" i="9"/>
  <c r="BH49" i="9"/>
  <c r="BI49" i="9" s="1"/>
  <c r="BD49" i="9"/>
  <c r="AZ49" i="9"/>
  <c r="BA49" i="9" s="1"/>
  <c r="AV49" i="9"/>
  <c r="AR49" i="9"/>
  <c r="AS49" i="9" s="1"/>
  <c r="AN49" i="9"/>
  <c r="AJ49" i="9"/>
  <c r="AK49" i="9" s="1"/>
  <c r="AF49" i="9"/>
  <c r="AB49" i="9"/>
  <c r="AC49" i="9" s="1"/>
  <c r="X49" i="9"/>
  <c r="T49" i="9"/>
  <c r="U49" i="9" s="1"/>
  <c r="M49" i="9"/>
  <c r="E49" i="9"/>
  <c r="DF49" i="9" s="1"/>
  <c r="DE48" i="9"/>
  <c r="CV48" i="9"/>
  <c r="CW48" i="9" s="1"/>
  <c r="CR48" i="9"/>
  <c r="CN48" i="9"/>
  <c r="CO48" i="9" s="1"/>
  <c r="CJ48" i="9"/>
  <c r="CF48" i="9"/>
  <c r="CG48" i="9" s="1"/>
  <c r="CB48" i="9"/>
  <c r="BX48" i="9"/>
  <c r="BY48" i="9" s="1"/>
  <c r="BT48" i="9"/>
  <c r="BP48" i="9"/>
  <c r="BQ48" i="9" s="1"/>
  <c r="BL48" i="9"/>
  <c r="BH48" i="9"/>
  <c r="BI48" i="9" s="1"/>
  <c r="BD48" i="9"/>
  <c r="AZ48" i="9"/>
  <c r="BA48" i="9" s="1"/>
  <c r="AV48" i="9"/>
  <c r="AR48" i="9"/>
  <c r="AS48" i="9" s="1"/>
  <c r="AN48" i="9"/>
  <c r="AJ48" i="9"/>
  <c r="AK48" i="9" s="1"/>
  <c r="AF48" i="9"/>
  <c r="AB48" i="9"/>
  <c r="AC48" i="9" s="1"/>
  <c r="X48" i="9"/>
  <c r="T48" i="9"/>
  <c r="U48" i="9" s="1"/>
  <c r="M48" i="9"/>
  <c r="E48" i="9"/>
  <c r="DF48" i="9" s="1"/>
  <c r="DE47" i="9"/>
  <c r="CV47" i="9"/>
  <c r="CW47" i="9" s="1"/>
  <c r="CR47" i="9"/>
  <c r="CN47" i="9"/>
  <c r="CO47" i="9" s="1"/>
  <c r="CJ47" i="9"/>
  <c r="CF47" i="9"/>
  <c r="CG47" i="9" s="1"/>
  <c r="CB47" i="9"/>
  <c r="BX47" i="9"/>
  <c r="BY47" i="9" s="1"/>
  <c r="BT47" i="9"/>
  <c r="BP47" i="9"/>
  <c r="BQ47" i="9" s="1"/>
  <c r="BL47" i="9"/>
  <c r="BH47" i="9"/>
  <c r="BI47" i="9" s="1"/>
  <c r="BD47" i="9"/>
  <c r="AZ47" i="9"/>
  <c r="BA47" i="9" s="1"/>
  <c r="AV47" i="9"/>
  <c r="AR47" i="9"/>
  <c r="AS47" i="9" s="1"/>
  <c r="AN47" i="9"/>
  <c r="AJ47" i="9"/>
  <c r="AK47" i="9" s="1"/>
  <c r="AF47" i="9"/>
  <c r="AB47" i="9"/>
  <c r="AC47" i="9" s="1"/>
  <c r="X47" i="9"/>
  <c r="T47" i="9"/>
  <c r="U47" i="9" s="1"/>
  <c r="M47" i="9"/>
  <c r="E47" i="9"/>
  <c r="F47" i="9" s="1"/>
  <c r="DE46" i="9"/>
  <c r="CV46" i="9"/>
  <c r="CW46" i="9" s="1"/>
  <c r="CR46" i="9"/>
  <c r="CN46" i="9"/>
  <c r="CO46" i="9" s="1"/>
  <c r="CJ46" i="9"/>
  <c r="CF46" i="9"/>
  <c r="CG46" i="9" s="1"/>
  <c r="CB46" i="9"/>
  <c r="BX46" i="9"/>
  <c r="BY46" i="9" s="1"/>
  <c r="BT46" i="9"/>
  <c r="BP46" i="9"/>
  <c r="BQ46" i="9" s="1"/>
  <c r="BL46" i="9"/>
  <c r="BH46" i="9"/>
  <c r="BI46" i="9" s="1"/>
  <c r="BD46" i="9"/>
  <c r="AZ46" i="9"/>
  <c r="BA46" i="9" s="1"/>
  <c r="AV46" i="9"/>
  <c r="AR46" i="9"/>
  <c r="AS46" i="9" s="1"/>
  <c r="AN46" i="9"/>
  <c r="AJ46" i="9"/>
  <c r="AK46" i="9" s="1"/>
  <c r="AF46" i="9"/>
  <c r="AB46" i="9"/>
  <c r="AC46" i="9" s="1"/>
  <c r="X46" i="9"/>
  <c r="T46" i="9"/>
  <c r="U46" i="9" s="1"/>
  <c r="M46" i="9"/>
  <c r="E46" i="9"/>
  <c r="F46" i="9" s="1"/>
  <c r="DE45" i="9"/>
  <c r="CV45" i="9"/>
  <c r="CW45" i="9" s="1"/>
  <c r="CR45" i="9"/>
  <c r="CN45" i="9"/>
  <c r="CO45" i="9" s="1"/>
  <c r="CJ45" i="9"/>
  <c r="CF45" i="9"/>
  <c r="CG45" i="9" s="1"/>
  <c r="CB45" i="9"/>
  <c r="BX45" i="9"/>
  <c r="BY45" i="9" s="1"/>
  <c r="BT45" i="9"/>
  <c r="BP45" i="9"/>
  <c r="BQ45" i="9" s="1"/>
  <c r="BL45" i="9"/>
  <c r="BH45" i="9"/>
  <c r="BI45" i="9" s="1"/>
  <c r="BD45" i="9"/>
  <c r="AZ45" i="9"/>
  <c r="BA45" i="9" s="1"/>
  <c r="AV45" i="9"/>
  <c r="AR45" i="9"/>
  <c r="AS45" i="9" s="1"/>
  <c r="AN45" i="9"/>
  <c r="AJ45" i="9"/>
  <c r="AK45" i="9" s="1"/>
  <c r="AF45" i="9"/>
  <c r="AB45" i="9"/>
  <c r="AC45" i="9" s="1"/>
  <c r="X45" i="9"/>
  <c r="T45" i="9"/>
  <c r="U45" i="9" s="1"/>
  <c r="M45" i="9"/>
  <c r="E45" i="9"/>
  <c r="F45" i="9" s="1"/>
  <c r="CV44" i="9"/>
  <c r="CW44" i="9" s="1"/>
  <c r="CR44" i="9"/>
  <c r="CN44" i="9"/>
  <c r="CO44" i="9" s="1"/>
  <c r="CJ44" i="9"/>
  <c r="CF44" i="9"/>
  <c r="CG44" i="9" s="1"/>
  <c r="CB44" i="9"/>
  <c r="BX44" i="9"/>
  <c r="BY44" i="9" s="1"/>
  <c r="BT44" i="9"/>
  <c r="BP44" i="9"/>
  <c r="BQ44" i="9" s="1"/>
  <c r="BL44" i="9"/>
  <c r="BH44" i="9"/>
  <c r="BI44" i="9" s="1"/>
  <c r="BD44" i="9"/>
  <c r="AZ44" i="9"/>
  <c r="BA44" i="9" s="1"/>
  <c r="AV44" i="9"/>
  <c r="AR44" i="9"/>
  <c r="AS44" i="9" s="1"/>
  <c r="AN44" i="9"/>
  <c r="AJ44" i="9"/>
  <c r="AK44" i="9" s="1"/>
  <c r="AF44" i="9"/>
  <c r="AB44" i="9"/>
  <c r="AC44" i="9" s="1"/>
  <c r="X44" i="9"/>
  <c r="M44" i="9"/>
  <c r="DF43" i="9"/>
  <c r="DE43" i="9"/>
  <c r="CV43" i="9"/>
  <c r="CW43" i="9" s="1"/>
  <c r="CN43" i="9"/>
  <c r="CO43" i="9" s="1"/>
  <c r="CF43" i="9"/>
  <c r="CG43" i="9" s="1"/>
  <c r="BX43" i="9"/>
  <c r="BY43" i="9" s="1"/>
  <c r="BP43" i="9"/>
  <c r="BQ43" i="9" s="1"/>
  <c r="BH43" i="9"/>
  <c r="BI43" i="9" s="1"/>
  <c r="AZ43" i="9"/>
  <c r="BA43" i="9" s="1"/>
  <c r="AR43" i="9"/>
  <c r="AS43" i="9" s="1"/>
  <c r="AJ43" i="9"/>
  <c r="AK43" i="9" s="1"/>
  <c r="AB43" i="9"/>
  <c r="AC43" i="9" s="1"/>
  <c r="T43" i="9"/>
  <c r="U43" i="9" s="1"/>
  <c r="M43" i="9"/>
  <c r="CV42" i="9"/>
  <c r="CW42" i="9" s="1"/>
  <c r="CN42" i="9"/>
  <c r="CO42" i="9" s="1"/>
  <c r="CF42" i="9"/>
  <c r="CG42" i="9" s="1"/>
  <c r="BX42" i="9"/>
  <c r="BY42" i="9" s="1"/>
  <c r="BP42" i="9"/>
  <c r="BQ42" i="9" s="1"/>
  <c r="BH42" i="9"/>
  <c r="BI42" i="9" s="1"/>
  <c r="AZ42" i="9"/>
  <c r="BA42" i="9" s="1"/>
  <c r="AR42" i="9"/>
  <c r="AS42" i="9" s="1"/>
  <c r="AJ42" i="9"/>
  <c r="AK42" i="9" s="1"/>
  <c r="AB42" i="9"/>
  <c r="AC42" i="9" s="1"/>
  <c r="T42" i="9"/>
  <c r="U42" i="9" s="1"/>
  <c r="M42" i="9"/>
  <c r="DE41" i="9"/>
  <c r="CB41" i="9"/>
  <c r="BT41" i="9"/>
  <c r="BL41" i="9"/>
  <c r="BD41" i="9"/>
  <c r="AV41" i="9"/>
  <c r="AN41" i="9"/>
  <c r="AF41" i="9"/>
  <c r="X41" i="9"/>
  <c r="E41" i="9"/>
  <c r="DE40" i="9"/>
  <c r="CB40" i="9"/>
  <c r="BT40" i="9"/>
  <c r="BL40" i="9"/>
  <c r="BD40" i="9"/>
  <c r="AV40" i="9"/>
  <c r="AN40" i="9"/>
  <c r="AF40" i="9"/>
  <c r="X40" i="9"/>
  <c r="E40" i="9"/>
  <c r="DF40" i="9" s="1"/>
  <c r="DE39" i="9"/>
  <c r="CV39" i="9"/>
  <c r="CW39" i="9" s="1"/>
  <c r="CR39" i="9"/>
  <c r="CN39" i="9"/>
  <c r="CO39" i="9" s="1"/>
  <c r="CJ39" i="9"/>
  <c r="CF39" i="9"/>
  <c r="CG39" i="9" s="1"/>
  <c r="CB39" i="9"/>
  <c r="BX39" i="9"/>
  <c r="BY39" i="9" s="1"/>
  <c r="BT39" i="9"/>
  <c r="BP39" i="9"/>
  <c r="BQ39" i="9" s="1"/>
  <c r="BL39" i="9"/>
  <c r="BH39" i="9"/>
  <c r="BI39" i="9" s="1"/>
  <c r="BD39" i="9"/>
  <c r="AZ39" i="9"/>
  <c r="BA39" i="9" s="1"/>
  <c r="AV39" i="9"/>
  <c r="AR39" i="9"/>
  <c r="AS39" i="9" s="1"/>
  <c r="AN39" i="9"/>
  <c r="AJ39" i="9"/>
  <c r="AK39" i="9" s="1"/>
  <c r="AF39" i="9"/>
  <c r="AB39" i="9"/>
  <c r="AC39" i="9" s="1"/>
  <c r="X39" i="9"/>
  <c r="T39" i="9"/>
  <c r="U39" i="9" s="1"/>
  <c r="M39" i="9"/>
  <c r="E39" i="9"/>
  <c r="DF39" i="9" s="1"/>
  <c r="DE38" i="9"/>
  <c r="CV38" i="9"/>
  <c r="CW38" i="9" s="1"/>
  <c r="CR38" i="9"/>
  <c r="CN38" i="9"/>
  <c r="CO38" i="9" s="1"/>
  <c r="CJ38" i="9"/>
  <c r="CF38" i="9"/>
  <c r="CG38" i="9" s="1"/>
  <c r="CB38" i="9"/>
  <c r="BX38" i="9"/>
  <c r="BY38" i="9" s="1"/>
  <c r="BT38" i="9"/>
  <c r="BP38" i="9"/>
  <c r="BQ38" i="9" s="1"/>
  <c r="BL38" i="9"/>
  <c r="BH38" i="9"/>
  <c r="BI38" i="9" s="1"/>
  <c r="BD38" i="9"/>
  <c r="AZ38" i="9"/>
  <c r="BA38" i="9" s="1"/>
  <c r="AV38" i="9"/>
  <c r="AR38" i="9"/>
  <c r="AS38" i="9" s="1"/>
  <c r="AN38" i="9"/>
  <c r="AJ38" i="9"/>
  <c r="AK38" i="9" s="1"/>
  <c r="AF38" i="9"/>
  <c r="AB38" i="9"/>
  <c r="AC38" i="9" s="1"/>
  <c r="X38" i="9"/>
  <c r="T38" i="9"/>
  <c r="U38" i="9" s="1"/>
  <c r="M38" i="9"/>
  <c r="E38" i="9"/>
  <c r="DE37" i="9"/>
  <c r="CV37" i="9"/>
  <c r="CW37" i="9" s="1"/>
  <c r="CR37" i="9"/>
  <c r="CN37" i="9"/>
  <c r="CO37" i="9" s="1"/>
  <c r="CJ37" i="9"/>
  <c r="CF37" i="9"/>
  <c r="CG37" i="9" s="1"/>
  <c r="CB37" i="9"/>
  <c r="BX37" i="9"/>
  <c r="BY37" i="9" s="1"/>
  <c r="BT37" i="9"/>
  <c r="BP37" i="9"/>
  <c r="BQ37" i="9" s="1"/>
  <c r="BL37" i="9"/>
  <c r="BH37" i="9"/>
  <c r="BI37" i="9" s="1"/>
  <c r="BD37" i="9"/>
  <c r="AZ37" i="9"/>
  <c r="BA37" i="9" s="1"/>
  <c r="AV37" i="9"/>
  <c r="AR37" i="9"/>
  <c r="AS37" i="9" s="1"/>
  <c r="AN37" i="9"/>
  <c r="AJ37" i="9"/>
  <c r="AK37" i="9" s="1"/>
  <c r="AF37" i="9"/>
  <c r="AB37" i="9"/>
  <c r="AC37" i="9" s="1"/>
  <c r="X37" i="9"/>
  <c r="T37" i="9"/>
  <c r="U37" i="9" s="1"/>
  <c r="M37" i="9"/>
  <c r="E37" i="9"/>
  <c r="DF37" i="9" s="1"/>
  <c r="DE36" i="9"/>
  <c r="CV36" i="9"/>
  <c r="CW36" i="9" s="1"/>
  <c r="CR36" i="9"/>
  <c r="CN36" i="9"/>
  <c r="CO36" i="9" s="1"/>
  <c r="CJ36" i="9"/>
  <c r="CF36" i="9"/>
  <c r="CG36" i="9" s="1"/>
  <c r="CB36" i="9"/>
  <c r="BX36" i="9"/>
  <c r="BY36" i="9" s="1"/>
  <c r="BT36" i="9"/>
  <c r="BP36" i="9"/>
  <c r="BQ36" i="9" s="1"/>
  <c r="BL36" i="9"/>
  <c r="BH36" i="9"/>
  <c r="BI36" i="9" s="1"/>
  <c r="BD36" i="9"/>
  <c r="AZ36" i="9"/>
  <c r="BA36" i="9" s="1"/>
  <c r="AV36" i="9"/>
  <c r="AR36" i="9"/>
  <c r="AS36" i="9" s="1"/>
  <c r="AN36" i="9"/>
  <c r="AJ36" i="9"/>
  <c r="AK36" i="9" s="1"/>
  <c r="AF36" i="9"/>
  <c r="AB36" i="9"/>
  <c r="AC36" i="9" s="1"/>
  <c r="X36" i="9"/>
  <c r="T36" i="9"/>
  <c r="U36" i="9" s="1"/>
  <c r="M36" i="9"/>
  <c r="E36" i="9"/>
  <c r="F36" i="9" s="1"/>
  <c r="DF35" i="9"/>
  <c r="DE35" i="9"/>
  <c r="CV35" i="9"/>
  <c r="CW35" i="9" s="1"/>
  <c r="CN35" i="9"/>
  <c r="CO35" i="9" s="1"/>
  <c r="CF35" i="9"/>
  <c r="CG35" i="9" s="1"/>
  <c r="BX35" i="9"/>
  <c r="BY35" i="9" s="1"/>
  <c r="BP35" i="9"/>
  <c r="BQ35" i="9" s="1"/>
  <c r="BH35" i="9"/>
  <c r="BI35" i="9" s="1"/>
  <c r="AZ35" i="9"/>
  <c r="BA35" i="9" s="1"/>
  <c r="AR35" i="9"/>
  <c r="AS35" i="9" s="1"/>
  <c r="AJ35" i="9"/>
  <c r="AK35" i="9" s="1"/>
  <c r="AB35" i="9"/>
  <c r="AC35" i="9" s="1"/>
  <c r="T35" i="9"/>
  <c r="U35" i="9" s="1"/>
  <c r="M35" i="9"/>
  <c r="DF34" i="9"/>
  <c r="DE34" i="9"/>
  <c r="CR33" i="9"/>
  <c r="CJ33" i="9"/>
  <c r="CB33" i="9"/>
  <c r="BT33" i="9"/>
  <c r="BL33" i="9"/>
  <c r="BD33" i="9"/>
  <c r="AV33" i="9"/>
  <c r="AN33" i="9"/>
  <c r="AF33" i="9"/>
  <c r="X33" i="9"/>
  <c r="M33" i="9"/>
  <c r="DF32" i="9"/>
  <c r="DE32" i="9"/>
  <c r="CV32" i="9"/>
  <c r="CW32" i="9" s="1"/>
  <c r="CN32" i="9"/>
  <c r="CO32" i="9" s="1"/>
  <c r="CF32" i="9"/>
  <c r="CG32" i="9" s="1"/>
  <c r="BX32" i="9"/>
  <c r="BY32" i="9" s="1"/>
  <c r="BP32" i="9"/>
  <c r="BQ32" i="9" s="1"/>
  <c r="BH32" i="9"/>
  <c r="BI32" i="9" s="1"/>
  <c r="AZ32" i="9"/>
  <c r="BA32" i="9" s="1"/>
  <c r="AR32" i="9"/>
  <c r="AS32" i="9" s="1"/>
  <c r="AJ32" i="9"/>
  <c r="AK32" i="9" s="1"/>
  <c r="AB32" i="9"/>
  <c r="AC32" i="9" s="1"/>
  <c r="T32" i="9"/>
  <c r="U32" i="9" s="1"/>
  <c r="M32" i="9"/>
  <c r="CV31" i="9"/>
  <c r="CW31" i="9" s="1"/>
  <c r="CN31" i="9"/>
  <c r="CO31" i="9" s="1"/>
  <c r="CF31" i="9"/>
  <c r="CG31" i="9" s="1"/>
  <c r="BX31" i="9"/>
  <c r="BY31" i="9" s="1"/>
  <c r="BP31" i="9"/>
  <c r="BQ31" i="9" s="1"/>
  <c r="BH31" i="9"/>
  <c r="BI31" i="9" s="1"/>
  <c r="AZ31" i="9"/>
  <c r="BA31" i="9" s="1"/>
  <c r="AR31" i="9"/>
  <c r="AS31" i="9" s="1"/>
  <c r="AJ31" i="9"/>
  <c r="AK31" i="9" s="1"/>
  <c r="AB31" i="9"/>
  <c r="AC31" i="9" s="1"/>
  <c r="T31" i="9"/>
  <c r="U31" i="9" s="1"/>
  <c r="M31" i="9"/>
  <c r="DE30" i="9"/>
  <c r="CB30" i="9"/>
  <c r="BT30" i="9"/>
  <c r="BL30" i="9"/>
  <c r="BD30" i="9"/>
  <c r="AV30" i="9"/>
  <c r="AN30" i="9"/>
  <c r="AF30" i="9"/>
  <c r="X30" i="9"/>
  <c r="E30" i="9"/>
  <c r="DF30" i="9" s="1"/>
  <c r="DE29" i="9"/>
  <c r="CB29" i="9"/>
  <c r="BT29" i="9"/>
  <c r="BL29" i="9"/>
  <c r="BD29" i="9"/>
  <c r="AV29" i="9"/>
  <c r="AN29" i="9"/>
  <c r="AF29" i="9"/>
  <c r="X29" i="9"/>
  <c r="E29" i="9"/>
  <c r="DF29" i="9" s="1"/>
  <c r="DE28" i="9"/>
  <c r="CV28" i="9"/>
  <c r="CW28" i="9" s="1"/>
  <c r="CR28" i="9"/>
  <c r="CN28" i="9"/>
  <c r="CO28" i="9" s="1"/>
  <c r="CJ28" i="9"/>
  <c r="CF28" i="9"/>
  <c r="CG28" i="9" s="1"/>
  <c r="CB28" i="9"/>
  <c r="BX28" i="9"/>
  <c r="BY28" i="9" s="1"/>
  <c r="BT28" i="9"/>
  <c r="BP28" i="9"/>
  <c r="BQ28" i="9" s="1"/>
  <c r="BL28" i="9"/>
  <c r="BH28" i="9"/>
  <c r="BI28" i="9" s="1"/>
  <c r="BD28" i="9"/>
  <c r="AZ28" i="9"/>
  <c r="BA28" i="9" s="1"/>
  <c r="AV28" i="9"/>
  <c r="AR28" i="9"/>
  <c r="AS28" i="9" s="1"/>
  <c r="AN28" i="9"/>
  <c r="AJ28" i="9"/>
  <c r="AK28" i="9" s="1"/>
  <c r="AF28" i="9"/>
  <c r="AB28" i="9"/>
  <c r="AC28" i="9" s="1"/>
  <c r="X28" i="9"/>
  <c r="T28" i="9"/>
  <c r="U28" i="9" s="1"/>
  <c r="M28" i="9"/>
  <c r="E28" i="9"/>
  <c r="F28" i="9" s="1"/>
  <c r="DE27" i="9"/>
  <c r="CV27" i="9"/>
  <c r="CW27" i="9" s="1"/>
  <c r="CR27" i="9"/>
  <c r="CN27" i="9"/>
  <c r="CO27" i="9" s="1"/>
  <c r="CJ27" i="9"/>
  <c r="CF27" i="9"/>
  <c r="CG27" i="9" s="1"/>
  <c r="CB27" i="9"/>
  <c r="BX27" i="9"/>
  <c r="BY27" i="9" s="1"/>
  <c r="BT27" i="9"/>
  <c r="BP27" i="9"/>
  <c r="BQ27" i="9" s="1"/>
  <c r="BL27" i="9"/>
  <c r="BH27" i="9"/>
  <c r="BI27" i="9" s="1"/>
  <c r="BD27" i="9"/>
  <c r="AZ27" i="9"/>
  <c r="BA27" i="9" s="1"/>
  <c r="AV27" i="9"/>
  <c r="AR27" i="9"/>
  <c r="AS27" i="9" s="1"/>
  <c r="AN27" i="9"/>
  <c r="AJ27" i="9"/>
  <c r="AK27" i="9" s="1"/>
  <c r="AF27" i="9"/>
  <c r="AB27" i="9"/>
  <c r="AC27" i="9" s="1"/>
  <c r="X27" i="9"/>
  <c r="T27" i="9"/>
  <c r="U27" i="9" s="1"/>
  <c r="M27" i="9"/>
  <c r="E27" i="9"/>
  <c r="DF27" i="9" s="1"/>
  <c r="DE26" i="9"/>
  <c r="CV26" i="9"/>
  <c r="CW26" i="9" s="1"/>
  <c r="CR26" i="9"/>
  <c r="CN26" i="9"/>
  <c r="CO26" i="9" s="1"/>
  <c r="CJ26" i="9"/>
  <c r="CF26" i="9"/>
  <c r="CG26" i="9" s="1"/>
  <c r="CB26" i="9"/>
  <c r="BX26" i="9"/>
  <c r="BY26" i="9" s="1"/>
  <c r="BT26" i="9"/>
  <c r="BP26" i="9"/>
  <c r="BQ26" i="9" s="1"/>
  <c r="BL26" i="9"/>
  <c r="BH26" i="9"/>
  <c r="BI26" i="9" s="1"/>
  <c r="BD26" i="9"/>
  <c r="AZ26" i="9"/>
  <c r="BA26" i="9" s="1"/>
  <c r="AV26" i="9"/>
  <c r="AR26" i="9"/>
  <c r="AS26" i="9" s="1"/>
  <c r="AN26" i="9"/>
  <c r="AJ26" i="9"/>
  <c r="AK26" i="9" s="1"/>
  <c r="AF26" i="9"/>
  <c r="AB26" i="9"/>
  <c r="AC26" i="9" s="1"/>
  <c r="X26" i="9"/>
  <c r="T26" i="9"/>
  <c r="U26" i="9" s="1"/>
  <c r="M26" i="9"/>
  <c r="E26" i="9"/>
  <c r="DF26" i="9" s="1"/>
  <c r="DE25" i="9"/>
  <c r="CV25" i="9"/>
  <c r="CW25" i="9" s="1"/>
  <c r="CR25" i="9"/>
  <c r="CN25" i="9"/>
  <c r="CO25" i="9" s="1"/>
  <c r="CJ25" i="9"/>
  <c r="CF25" i="9"/>
  <c r="CG25" i="9" s="1"/>
  <c r="CB25" i="9"/>
  <c r="BX25" i="9"/>
  <c r="BY25" i="9" s="1"/>
  <c r="BT25" i="9"/>
  <c r="BP25" i="9"/>
  <c r="BQ25" i="9" s="1"/>
  <c r="BL25" i="9"/>
  <c r="BH25" i="9"/>
  <c r="BI25" i="9" s="1"/>
  <c r="BD25" i="9"/>
  <c r="AZ25" i="9"/>
  <c r="BA25" i="9" s="1"/>
  <c r="AV25" i="9"/>
  <c r="AR25" i="9"/>
  <c r="AS25" i="9" s="1"/>
  <c r="AN25" i="9"/>
  <c r="AJ25" i="9"/>
  <c r="AK25" i="9" s="1"/>
  <c r="AF25" i="9"/>
  <c r="AB25" i="9"/>
  <c r="AC25" i="9" s="1"/>
  <c r="X25" i="9"/>
  <c r="T25" i="9"/>
  <c r="U25" i="9" s="1"/>
  <c r="M25" i="9"/>
  <c r="E25" i="9"/>
  <c r="DF25" i="9" s="1"/>
  <c r="DE24" i="9"/>
  <c r="CV24" i="9"/>
  <c r="CW24" i="9" s="1"/>
  <c r="CR24" i="9"/>
  <c r="CN24" i="9"/>
  <c r="CO24" i="9" s="1"/>
  <c r="CJ24" i="9"/>
  <c r="CF24" i="9"/>
  <c r="CG24" i="9" s="1"/>
  <c r="CB24" i="9"/>
  <c r="BX24" i="9"/>
  <c r="BY24" i="9" s="1"/>
  <c r="BT24" i="9"/>
  <c r="BP24" i="9"/>
  <c r="BQ24" i="9" s="1"/>
  <c r="BL24" i="9"/>
  <c r="BH24" i="9"/>
  <c r="BI24" i="9" s="1"/>
  <c r="BD24" i="9"/>
  <c r="AZ24" i="9"/>
  <c r="BA24" i="9" s="1"/>
  <c r="AV24" i="9"/>
  <c r="AR24" i="9"/>
  <c r="AS24" i="9" s="1"/>
  <c r="AN24" i="9"/>
  <c r="AJ24" i="9"/>
  <c r="AK24" i="9" s="1"/>
  <c r="AF24" i="9"/>
  <c r="AB24" i="9"/>
  <c r="AC24" i="9" s="1"/>
  <c r="X24" i="9"/>
  <c r="T24" i="9"/>
  <c r="U24" i="9" s="1"/>
  <c r="M24" i="9"/>
  <c r="E24" i="9"/>
  <c r="F24" i="9" s="1"/>
  <c r="DE23" i="9"/>
  <c r="CV23" i="9"/>
  <c r="CW23" i="9" s="1"/>
  <c r="CN23" i="9"/>
  <c r="CO23" i="9" s="1"/>
  <c r="CF23" i="9"/>
  <c r="CG23" i="9" s="1"/>
  <c r="BX23" i="9"/>
  <c r="BY23" i="9" s="1"/>
  <c r="BP23" i="9"/>
  <c r="BQ23" i="9" s="1"/>
  <c r="BH23" i="9"/>
  <c r="BI23" i="9" s="1"/>
  <c r="AZ23" i="9"/>
  <c r="BA23" i="9" s="1"/>
  <c r="AR23" i="9"/>
  <c r="AS23" i="9" s="1"/>
  <c r="AJ23" i="9"/>
  <c r="AK23" i="9" s="1"/>
  <c r="AB23" i="9"/>
  <c r="AC23" i="9" s="1"/>
  <c r="T23" i="9"/>
  <c r="U23" i="9" s="1"/>
  <c r="M23" i="9"/>
  <c r="E23" i="9"/>
  <c r="DF23" i="9" s="1"/>
  <c r="DE22" i="9"/>
  <c r="CV22" i="9"/>
  <c r="CW22" i="9" s="1"/>
  <c r="CN22" i="9"/>
  <c r="CO22" i="9" s="1"/>
  <c r="CF22" i="9"/>
  <c r="CG22" i="9" s="1"/>
  <c r="BX22" i="9"/>
  <c r="BY22" i="9" s="1"/>
  <c r="BP22" i="9"/>
  <c r="BQ22" i="9" s="1"/>
  <c r="BH22" i="9"/>
  <c r="BI22" i="9" s="1"/>
  <c r="AZ22" i="9"/>
  <c r="BA22" i="9" s="1"/>
  <c r="AR22" i="9"/>
  <c r="AS22" i="9" s="1"/>
  <c r="AJ22" i="9"/>
  <c r="AK22" i="9" s="1"/>
  <c r="AB22" i="9"/>
  <c r="AC22" i="9" s="1"/>
  <c r="T22" i="9"/>
  <c r="U22" i="9" s="1"/>
  <c r="M22" i="9"/>
  <c r="E22" i="9"/>
  <c r="DF22" i="9" s="1"/>
  <c r="CV21" i="9"/>
  <c r="CW21" i="9" s="1"/>
  <c r="CR21" i="9"/>
  <c r="CN21" i="9"/>
  <c r="CO21" i="9" s="1"/>
  <c r="CJ21" i="9"/>
  <c r="CF21" i="9"/>
  <c r="CG21" i="9" s="1"/>
  <c r="CB21" i="9"/>
  <c r="BX21" i="9"/>
  <c r="BY21" i="9" s="1"/>
  <c r="BT21" i="9"/>
  <c r="BP21" i="9"/>
  <c r="BQ21" i="9" s="1"/>
  <c r="BL21" i="9"/>
  <c r="BH21" i="9"/>
  <c r="BI21" i="9" s="1"/>
  <c r="BD21" i="9"/>
  <c r="AZ21" i="9"/>
  <c r="BA21" i="9" s="1"/>
  <c r="AV21" i="9"/>
  <c r="AR21" i="9"/>
  <c r="AS21" i="9" s="1"/>
  <c r="AN21" i="9"/>
  <c r="AJ21" i="9"/>
  <c r="AK21" i="9" s="1"/>
  <c r="AF21" i="9"/>
  <c r="AB21" i="9"/>
  <c r="AC21" i="9" s="1"/>
  <c r="X21" i="9"/>
  <c r="T21" i="9"/>
  <c r="U21" i="9" s="1"/>
  <c r="M21" i="9"/>
  <c r="M19" i="9"/>
  <c r="DE18" i="9"/>
  <c r="CR18" i="9"/>
  <c r="CJ18" i="9"/>
  <c r="CB18" i="9"/>
  <c r="BT18" i="9"/>
  <c r="BL18" i="9"/>
  <c r="BD18" i="9"/>
  <c r="AV18" i="9"/>
  <c r="AN18" i="9"/>
  <c r="AF18" i="9"/>
  <c r="X18" i="9"/>
  <c r="E18" i="9"/>
  <c r="DF18" i="9" s="1"/>
  <c r="DF17" i="9"/>
  <c r="DE17" i="9"/>
  <c r="M16" i="9"/>
  <c r="DF15" i="9"/>
  <c r="DE15" i="9"/>
  <c r="DE14" i="9"/>
  <c r="CV14" i="9"/>
  <c r="CW14" i="9" s="1"/>
  <c r="CR14" i="9"/>
  <c r="CN14" i="9"/>
  <c r="CO14" i="9" s="1"/>
  <c r="CJ14" i="9"/>
  <c r="CF14" i="9"/>
  <c r="CG14" i="9" s="1"/>
  <c r="CB14" i="9"/>
  <c r="BX14" i="9"/>
  <c r="BY14" i="9" s="1"/>
  <c r="BT14" i="9"/>
  <c r="BP14" i="9"/>
  <c r="BQ14" i="9" s="1"/>
  <c r="BL14" i="9"/>
  <c r="BH14" i="9"/>
  <c r="BI14" i="9" s="1"/>
  <c r="BD14" i="9"/>
  <c r="AZ14" i="9"/>
  <c r="BA14" i="9" s="1"/>
  <c r="AV14" i="9"/>
  <c r="AR14" i="9"/>
  <c r="AS14" i="9" s="1"/>
  <c r="AN14" i="9"/>
  <c r="AJ14" i="9"/>
  <c r="AK14" i="9" s="1"/>
  <c r="AF14" i="9"/>
  <c r="AB14" i="9"/>
  <c r="AC14" i="9" s="1"/>
  <c r="X14" i="9"/>
  <c r="T14" i="9"/>
  <c r="U14" i="9" s="1"/>
  <c r="M14" i="9"/>
  <c r="E14" i="9"/>
  <c r="DF14" i="9" s="1"/>
  <c r="DE13" i="9"/>
  <c r="CV13" i="9"/>
  <c r="CW13" i="9" s="1"/>
  <c r="CR13" i="9"/>
  <c r="CN13" i="9"/>
  <c r="CO13" i="9" s="1"/>
  <c r="CJ13" i="9"/>
  <c r="CF13" i="9"/>
  <c r="CG13" i="9" s="1"/>
  <c r="CB13" i="9"/>
  <c r="BX13" i="9"/>
  <c r="BY13" i="9" s="1"/>
  <c r="BT13" i="9"/>
  <c r="BP13" i="9"/>
  <c r="BQ13" i="9" s="1"/>
  <c r="BL13" i="9"/>
  <c r="BH13" i="9"/>
  <c r="BI13" i="9" s="1"/>
  <c r="BD13" i="9"/>
  <c r="AZ13" i="9"/>
  <c r="BA13" i="9" s="1"/>
  <c r="AV13" i="9"/>
  <c r="AR13" i="9"/>
  <c r="AS13" i="9" s="1"/>
  <c r="AN13" i="9"/>
  <c r="AJ13" i="9"/>
  <c r="AK13" i="9" s="1"/>
  <c r="AF13" i="9"/>
  <c r="AB13" i="9"/>
  <c r="AC13" i="9" s="1"/>
  <c r="X13" i="9"/>
  <c r="T13" i="9"/>
  <c r="U13" i="9" s="1"/>
  <c r="M13" i="9"/>
  <c r="E13" i="9"/>
  <c r="DF13" i="9" s="1"/>
  <c r="CV12" i="9"/>
  <c r="CW12" i="9" s="1"/>
  <c r="CR12" i="9"/>
  <c r="CN12" i="9"/>
  <c r="CO12" i="9" s="1"/>
  <c r="CJ12" i="9"/>
  <c r="CF12" i="9"/>
  <c r="CG12" i="9" s="1"/>
  <c r="CB12" i="9"/>
  <c r="BX12" i="9"/>
  <c r="BY12" i="9" s="1"/>
  <c r="BT12" i="9"/>
  <c r="BP12" i="9"/>
  <c r="BQ12" i="9" s="1"/>
  <c r="BL12" i="9"/>
  <c r="BH12" i="9"/>
  <c r="BI12" i="9" s="1"/>
  <c r="BD12" i="9"/>
  <c r="AZ12" i="9"/>
  <c r="BA12" i="9" s="1"/>
  <c r="AV12" i="9"/>
  <c r="AR12" i="9"/>
  <c r="AS12" i="9" s="1"/>
  <c r="AN12" i="9"/>
  <c r="AJ12" i="9"/>
  <c r="AK12" i="9" s="1"/>
  <c r="AF12" i="9"/>
  <c r="AB12" i="9"/>
  <c r="AC12" i="9" s="1"/>
  <c r="X12" i="9"/>
  <c r="M12" i="9"/>
  <c r="CR11" i="9"/>
  <c r="CJ11" i="9"/>
  <c r="CB11" i="9"/>
  <c r="BT11" i="9"/>
  <c r="BL11" i="9"/>
  <c r="BD11" i="9"/>
  <c r="AV11" i="9"/>
  <c r="AN11" i="9"/>
  <c r="AF11" i="9"/>
  <c r="X11" i="9"/>
  <c r="M11" i="9"/>
  <c r="CV10" i="9"/>
  <c r="CW10" i="9" s="1"/>
  <c r="CR10" i="9"/>
  <c r="CN10" i="9"/>
  <c r="CO10" i="9" s="1"/>
  <c r="CJ10" i="9"/>
  <c r="CF10" i="9"/>
  <c r="CG10" i="9" s="1"/>
  <c r="CB10" i="9"/>
  <c r="BX10" i="9"/>
  <c r="BY10" i="9" s="1"/>
  <c r="BT10" i="9"/>
  <c r="BP10" i="9"/>
  <c r="BQ10" i="9" s="1"/>
  <c r="BL10" i="9"/>
  <c r="BH10" i="9"/>
  <c r="BI10" i="9" s="1"/>
  <c r="BD10" i="9"/>
  <c r="AZ10" i="9"/>
  <c r="BA10" i="9" s="1"/>
  <c r="AV10" i="9"/>
  <c r="AR10" i="9"/>
  <c r="AS10" i="9" s="1"/>
  <c r="AN10" i="9"/>
  <c r="AJ10" i="9"/>
  <c r="AK10" i="9" s="1"/>
  <c r="AF10" i="9"/>
  <c r="AB10" i="9"/>
  <c r="AC10" i="9" s="1"/>
  <c r="X10" i="9"/>
  <c r="M10" i="9"/>
  <c r="DE9" i="9"/>
  <c r="CV9" i="9"/>
  <c r="CW9" i="9" s="1"/>
  <c r="CR9" i="9"/>
  <c r="CN9" i="9"/>
  <c r="CO9" i="9" s="1"/>
  <c r="CJ9" i="9"/>
  <c r="CF9" i="9"/>
  <c r="CG9" i="9" s="1"/>
  <c r="CB9" i="9"/>
  <c r="BX9" i="9"/>
  <c r="BY9" i="9" s="1"/>
  <c r="BT9" i="9"/>
  <c r="BP9" i="9"/>
  <c r="BQ9" i="9" s="1"/>
  <c r="BL9" i="9"/>
  <c r="BH9" i="9"/>
  <c r="BI9" i="9" s="1"/>
  <c r="BD9" i="9"/>
  <c r="AZ9" i="9"/>
  <c r="BA9" i="9" s="1"/>
  <c r="AV9" i="9"/>
  <c r="AR9" i="9"/>
  <c r="AS9" i="9" s="1"/>
  <c r="AN9" i="9"/>
  <c r="AJ9" i="9"/>
  <c r="AK9" i="9" s="1"/>
  <c r="AF9" i="9"/>
  <c r="AB9" i="9"/>
  <c r="AC9" i="9" s="1"/>
  <c r="X9" i="9"/>
  <c r="T9" i="9"/>
  <c r="U9" i="9" s="1"/>
  <c r="M9" i="9"/>
  <c r="E9" i="9"/>
  <c r="DF9" i="9" s="1"/>
  <c r="CV8" i="9"/>
  <c r="CW8" i="9" s="1"/>
  <c r="CR8" i="9"/>
  <c r="CN8" i="9"/>
  <c r="CO8" i="9" s="1"/>
  <c r="CJ8" i="9"/>
  <c r="CF8" i="9"/>
  <c r="CG8" i="9" s="1"/>
  <c r="CB8" i="9"/>
  <c r="BX8" i="9"/>
  <c r="BY8" i="9" s="1"/>
  <c r="BT8" i="9"/>
  <c r="BP8" i="9"/>
  <c r="BQ8" i="9" s="1"/>
  <c r="BL8" i="9"/>
  <c r="BH8" i="9"/>
  <c r="BI8" i="9" s="1"/>
  <c r="BD8" i="9"/>
  <c r="AZ8" i="9"/>
  <c r="BA8" i="9" s="1"/>
  <c r="AV8" i="9"/>
  <c r="AR8" i="9"/>
  <c r="AS8" i="9" s="1"/>
  <c r="AN8" i="9"/>
  <c r="AJ8" i="9"/>
  <c r="AK8" i="9" s="1"/>
  <c r="AF8" i="9"/>
  <c r="AB8" i="9"/>
  <c r="AC8" i="9" s="1"/>
  <c r="X8" i="9"/>
  <c r="M8" i="9"/>
  <c r="DF7" i="9"/>
  <c r="DE7" i="9"/>
  <c r="CV7" i="9"/>
  <c r="CW7" i="9" s="1"/>
  <c r="CN7" i="9"/>
  <c r="CO7" i="9" s="1"/>
  <c r="CF7" i="9"/>
  <c r="CG7" i="9" s="1"/>
  <c r="BX7" i="9"/>
  <c r="BY7" i="9" s="1"/>
  <c r="BP7" i="9"/>
  <c r="BQ7" i="9" s="1"/>
  <c r="BH7" i="9"/>
  <c r="BI7" i="9" s="1"/>
  <c r="AZ7" i="9"/>
  <c r="BA7" i="9" s="1"/>
  <c r="AR7" i="9"/>
  <c r="AS7" i="9" s="1"/>
  <c r="AJ7" i="9"/>
  <c r="AK7" i="9" s="1"/>
  <c r="AB7" i="9"/>
  <c r="AC7" i="9" s="1"/>
  <c r="T7" i="9"/>
  <c r="U7" i="9" s="1"/>
  <c r="M7" i="9"/>
  <c r="DF6" i="9"/>
  <c r="DE6" i="9"/>
  <c r="CV6" i="9"/>
  <c r="CW6" i="9" s="1"/>
  <c r="CN6" i="9"/>
  <c r="CO6" i="9" s="1"/>
  <c r="CF6" i="9"/>
  <c r="CG6" i="9" s="1"/>
  <c r="BX6" i="9"/>
  <c r="BY6" i="9" s="1"/>
  <c r="BP6" i="9"/>
  <c r="BQ6" i="9" s="1"/>
  <c r="BH6" i="9"/>
  <c r="BI6" i="9" s="1"/>
  <c r="AZ6" i="9"/>
  <c r="BA6" i="9" s="1"/>
  <c r="AR6" i="9"/>
  <c r="AS6" i="9" s="1"/>
  <c r="AJ6" i="9"/>
  <c r="AK6" i="9" s="1"/>
  <c r="AB6" i="9"/>
  <c r="AC6" i="9" s="1"/>
  <c r="T6" i="9"/>
  <c r="U6" i="9" s="1"/>
  <c r="M6" i="9"/>
  <c r="CR3" i="9"/>
  <c r="CJ3" i="9"/>
  <c r="CB3" i="9"/>
  <c r="BT3" i="9"/>
  <c r="BL3" i="9"/>
  <c r="BD3" i="9"/>
  <c r="AV3" i="9"/>
  <c r="AN3" i="9"/>
  <c r="AF3" i="9"/>
  <c r="X3" i="9"/>
  <c r="CR2" i="9"/>
  <c r="CR1" i="9" s="1"/>
  <c r="AV16" i="9" l="1"/>
  <c r="AU16" i="9" s="1"/>
  <c r="AZ16" i="9" s="1"/>
  <c r="BA16" i="9" s="1"/>
  <c r="CB16" i="9"/>
  <c r="CA16" i="9" s="1"/>
  <c r="CF16" i="9" s="1"/>
  <c r="CG16" i="9" s="1"/>
  <c r="DG166" i="9"/>
  <c r="DG167" i="9"/>
  <c r="BL16" i="9"/>
  <c r="BK16" i="9" s="1"/>
  <c r="BP16" i="9" s="1"/>
  <c r="BQ16" i="9" s="1"/>
  <c r="CR16" i="9"/>
  <c r="CQ16" i="9" s="1"/>
  <c r="CV16" i="9" s="1"/>
  <c r="CW16" i="9" s="1"/>
  <c r="AF16" i="9"/>
  <c r="AE16" i="9" s="1"/>
  <c r="AJ16" i="9" s="1"/>
  <c r="AK16" i="9" s="1"/>
  <c r="X16" i="9"/>
  <c r="W16" i="9" s="1"/>
  <c r="AB16" i="9" s="1"/>
  <c r="AC16" i="9" s="1"/>
  <c r="AN16" i="9"/>
  <c r="AM16" i="9" s="1"/>
  <c r="AR16" i="9" s="1"/>
  <c r="AS16" i="9" s="1"/>
  <c r="BD16" i="9"/>
  <c r="BC16" i="9" s="1"/>
  <c r="BH16" i="9" s="1"/>
  <c r="BI16" i="9" s="1"/>
  <c r="BT16" i="9"/>
  <c r="BS16" i="9" s="1"/>
  <c r="BX16" i="9" s="1"/>
  <c r="BY16" i="9" s="1"/>
  <c r="CJ16" i="9"/>
  <c r="CI16" i="9" s="1"/>
  <c r="CN16" i="9" s="1"/>
  <c r="CO16" i="9" s="1"/>
  <c r="F155" i="9"/>
  <c r="E156" i="9"/>
  <c r="BK250" i="9"/>
  <c r="BP250" i="9" s="1"/>
  <c r="BQ250" i="9" s="1"/>
  <c r="AU250" i="9"/>
  <c r="AZ250" i="9" s="1"/>
  <c r="BA250" i="9" s="1"/>
  <c r="DG226" i="9"/>
  <c r="X219" i="9"/>
  <c r="AF219" i="9"/>
  <c r="AV172" i="9"/>
  <c r="AU172" i="9" s="1"/>
  <c r="BD172" i="9"/>
  <c r="BC172" i="9" s="1"/>
  <c r="BT172" i="9"/>
  <c r="BS172" i="9" s="1"/>
  <c r="BL246" i="9"/>
  <c r="BP246" i="9" s="1"/>
  <c r="BQ246" i="9" s="1"/>
  <c r="DG210" i="9"/>
  <c r="X156" i="9"/>
  <c r="BD156" i="9"/>
  <c r="DG206" i="9"/>
  <c r="E105" i="9"/>
  <c r="F105" i="9" s="1"/>
  <c r="DE97" i="9"/>
  <c r="DE149" i="9"/>
  <c r="DE170" i="9"/>
  <c r="DE175" i="9"/>
  <c r="DG13" i="9"/>
  <c r="DG62" i="9"/>
  <c r="DG212" i="9"/>
  <c r="DG222" i="9"/>
  <c r="F9" i="9"/>
  <c r="DG213" i="9"/>
  <c r="DG178" i="9"/>
  <c r="E92" i="9"/>
  <c r="DF92" i="9" s="1"/>
  <c r="DE104" i="9"/>
  <c r="X177" i="9"/>
  <c r="W177" i="9" s="1"/>
  <c r="BT168" i="9"/>
  <c r="AF56" i="9"/>
  <c r="F71" i="9"/>
  <c r="F102" i="9"/>
  <c r="X168" i="9"/>
  <c r="AN168" i="9"/>
  <c r="BD197" i="9"/>
  <c r="BT219" i="9"/>
  <c r="DE12" i="9"/>
  <c r="BT31" i="9"/>
  <c r="DE107" i="9"/>
  <c r="AF150" i="9"/>
  <c r="AV150" i="9"/>
  <c r="CR156" i="9"/>
  <c r="E164" i="9"/>
  <c r="DF164" i="9" s="1"/>
  <c r="DG169" i="9"/>
  <c r="E193" i="9"/>
  <c r="DF193" i="9" s="1"/>
  <c r="DG199" i="9"/>
  <c r="BD246" i="9"/>
  <c r="BH246" i="9" s="1"/>
  <c r="BI246" i="9" s="1"/>
  <c r="BT246" i="9"/>
  <c r="BX246" i="9" s="1"/>
  <c r="BY246" i="9" s="1"/>
  <c r="CR42" i="9"/>
  <c r="BD168" i="9"/>
  <c r="F250" i="9"/>
  <c r="DG74" i="9"/>
  <c r="DG82" i="9"/>
  <c r="DG98" i="9"/>
  <c r="DG103" i="9"/>
  <c r="E149" i="9"/>
  <c r="F149" i="9" s="1"/>
  <c r="AN189" i="9"/>
  <c r="BT189" i="9"/>
  <c r="BL197" i="9"/>
  <c r="DG192" i="9"/>
  <c r="F194" i="9"/>
  <c r="DG221" i="9"/>
  <c r="DG159" i="9"/>
  <c r="DG248" i="9"/>
  <c r="F14" i="9"/>
  <c r="F27" i="9"/>
  <c r="F85" i="9"/>
  <c r="CJ168" i="9"/>
  <c r="F166" i="9"/>
  <c r="X172" i="9"/>
  <c r="CR172" i="9"/>
  <c r="CQ172" i="9" s="1"/>
  <c r="CV172" i="9" s="1"/>
  <c r="CW172" i="9" s="1"/>
  <c r="CJ177" i="9"/>
  <c r="CI177" i="9" s="1"/>
  <c r="E175" i="9"/>
  <c r="F175" i="9" s="1"/>
  <c r="DF63" i="9"/>
  <c r="DG63" i="9" s="1"/>
  <c r="DG234" i="9"/>
  <c r="DF236" i="9"/>
  <c r="F26" i="9"/>
  <c r="DG29" i="9"/>
  <c r="DE31" i="9"/>
  <c r="DG32" i="9"/>
  <c r="DF46" i="9"/>
  <c r="DG46" i="9" s="1"/>
  <c r="DG57" i="9"/>
  <c r="DF58" i="9"/>
  <c r="F79" i="9"/>
  <c r="DG90" i="9"/>
  <c r="T104" i="9"/>
  <c r="U104" i="9" s="1"/>
  <c r="DE154" i="9"/>
  <c r="AV156" i="9"/>
  <c r="DF155" i="9"/>
  <c r="DG155" i="9" s="1"/>
  <c r="DG180" i="9"/>
  <c r="F208" i="9"/>
  <c r="DG7" i="9"/>
  <c r="DG18" i="9"/>
  <c r="DG34" i="9"/>
  <c r="DG35" i="9"/>
  <c r="X42" i="9"/>
  <c r="BD42" i="9"/>
  <c r="CB42" i="9"/>
  <c r="BD56" i="9"/>
  <c r="DF47" i="9"/>
  <c r="DG47" i="9" s="1"/>
  <c r="AN88" i="9"/>
  <c r="BT88" i="9"/>
  <c r="DG58" i="9"/>
  <c r="DF59" i="9"/>
  <c r="DG59" i="9" s="1"/>
  <c r="DF64" i="9"/>
  <c r="DG64" i="9" s="1"/>
  <c r="DG77" i="9"/>
  <c r="DG87" i="9"/>
  <c r="DG96" i="9"/>
  <c r="T99" i="9"/>
  <c r="U99" i="9" s="1"/>
  <c r="E107" i="9"/>
  <c r="F107" i="9" s="1"/>
  <c r="E8" i="9"/>
  <c r="F8" i="9" s="1"/>
  <c r="T8" i="9"/>
  <c r="U8" i="9" s="1"/>
  <c r="DG9" i="9"/>
  <c r="E10" i="9"/>
  <c r="F10" i="9" s="1"/>
  <c r="E11" i="9"/>
  <c r="F13" i="9"/>
  <c r="DE19" i="9"/>
  <c r="F25" i="9"/>
  <c r="F40" i="9"/>
  <c r="BL42" i="9"/>
  <c r="CB56" i="9"/>
  <c r="F48" i="9"/>
  <c r="F86" i="9"/>
  <c r="DG89" i="9"/>
  <c r="DG94" i="9"/>
  <c r="T101" i="9"/>
  <c r="U101" i="9" s="1"/>
  <c r="DE147" i="9"/>
  <c r="E147" i="9"/>
  <c r="DF147" i="9" s="1"/>
  <c r="DE8" i="9"/>
  <c r="DF65" i="9"/>
  <c r="DG65" i="9" s="1"/>
  <c r="DF76" i="9"/>
  <c r="DG76" i="9" s="1"/>
  <c r="DE101" i="9"/>
  <c r="DG106" i="9"/>
  <c r="DG151" i="9"/>
  <c r="BT156" i="9"/>
  <c r="CJ156" i="9"/>
  <c r="DG160" i="9"/>
  <c r="F167" i="9"/>
  <c r="AV177" i="9"/>
  <c r="AU177" i="9" s="1"/>
  <c r="CB177" i="9"/>
  <c r="CA177" i="9" s="1"/>
  <c r="CR177" i="9"/>
  <c r="CQ177" i="9" s="1"/>
  <c r="F179" i="9"/>
  <c r="AF189" i="9"/>
  <c r="BL189" i="9"/>
  <c r="CR189" i="9"/>
  <c r="DF187" i="9"/>
  <c r="DG187" i="9" s="1"/>
  <c r="F192" i="9"/>
  <c r="DG200" i="9"/>
  <c r="F209" i="9"/>
  <c r="AV219" i="9"/>
  <c r="BL219" i="9"/>
  <c r="DG224" i="9"/>
  <c r="DG227" i="9"/>
  <c r="DG228" i="9"/>
  <c r="DG231" i="9"/>
  <c r="AN246" i="9"/>
  <c r="AR246" i="9" s="1"/>
  <c r="AS246" i="9" s="1"/>
  <c r="DG237" i="9"/>
  <c r="DG146" i="9"/>
  <c r="AN156" i="9"/>
  <c r="CB156" i="9"/>
  <c r="DG157" i="9"/>
  <c r="AF168" i="9"/>
  <c r="AV168" i="9"/>
  <c r="BL168" i="9"/>
  <c r="CB168" i="9"/>
  <c r="CR168" i="9"/>
  <c r="E170" i="9"/>
  <c r="DF170" i="9" s="1"/>
  <c r="AF172" i="9"/>
  <c r="AE172" i="9" s="1"/>
  <c r="AN177" i="9"/>
  <c r="AM177" i="9" s="1"/>
  <c r="DF181" i="9"/>
  <c r="DG181" i="9" s="1"/>
  <c r="F191" i="9"/>
  <c r="AF197" i="9"/>
  <c r="CJ197" i="9"/>
  <c r="F203" i="9"/>
  <c r="AN219" i="9"/>
  <c r="CR219" i="9"/>
  <c r="CQ219" i="9" s="1"/>
  <c r="CV219" i="9" s="1"/>
  <c r="CW219" i="9" s="1"/>
  <c r="AF246" i="9"/>
  <c r="AJ246" i="9" s="1"/>
  <c r="AK246" i="9" s="1"/>
  <c r="DG236" i="9"/>
  <c r="DG30" i="9"/>
  <c r="DG14" i="9"/>
  <c r="DG23" i="9"/>
  <c r="AF31" i="9"/>
  <c r="BD31" i="9"/>
  <c r="CB31" i="9"/>
  <c r="DG27" i="9"/>
  <c r="F29" i="9"/>
  <c r="DG15" i="9"/>
  <c r="DG17" i="9"/>
  <c r="E19" i="9"/>
  <c r="X31" i="9"/>
  <c r="AV31" i="9"/>
  <c r="E31" i="9"/>
  <c r="DF31" i="9" s="1"/>
  <c r="DF38" i="9"/>
  <c r="DG38" i="9" s="1"/>
  <c r="F38" i="9"/>
  <c r="AF42" i="9"/>
  <c r="T12" i="9"/>
  <c r="U12" i="9" s="1"/>
  <c r="DF24" i="9"/>
  <c r="DG24" i="9" s="1"/>
  <c r="DG25" i="9"/>
  <c r="DF28" i="9"/>
  <c r="DG28" i="9" s="1"/>
  <c r="DF41" i="9"/>
  <c r="DG41" i="9" s="1"/>
  <c r="F41" i="9"/>
  <c r="DE42" i="9"/>
  <c r="DG6" i="9"/>
  <c r="AN31" i="9"/>
  <c r="CJ31" i="9"/>
  <c r="F30" i="9"/>
  <c r="F39" i="9"/>
  <c r="E42" i="9"/>
  <c r="DF42" i="9" s="1"/>
  <c r="DG42" i="9" s="1"/>
  <c r="AN42" i="9"/>
  <c r="CJ42" i="9"/>
  <c r="F37" i="9"/>
  <c r="DG40" i="9"/>
  <c r="DG43" i="9"/>
  <c r="BL56" i="9"/>
  <c r="DF45" i="9"/>
  <c r="DG45" i="9" s="1"/>
  <c r="F50" i="9"/>
  <c r="F52" i="9"/>
  <c r="F54" i="9"/>
  <c r="F60" i="9"/>
  <c r="DF61" i="9"/>
  <c r="DG61" i="9" s="1"/>
  <c r="F68" i="9"/>
  <c r="DF69" i="9"/>
  <c r="DG69" i="9" s="1"/>
  <c r="DG86" i="9"/>
  <c r="CR95" i="9"/>
  <c r="CB109" i="9"/>
  <c r="CA109" i="9" s="1"/>
  <c r="E99" i="9"/>
  <c r="DE99" i="9"/>
  <c r="DG67" i="9"/>
  <c r="DF73" i="9"/>
  <c r="DG73" i="9" s="1"/>
  <c r="E101" i="9"/>
  <c r="DF105" i="9"/>
  <c r="DG71" i="9"/>
  <c r="DG79" i="9"/>
  <c r="DG85" i="9"/>
  <c r="E91" i="9"/>
  <c r="DF91" i="9" s="1"/>
  <c r="E93" i="9"/>
  <c r="F93" i="9" s="1"/>
  <c r="AV42" i="9"/>
  <c r="DG39" i="9"/>
  <c r="F49" i="9"/>
  <c r="F53" i="9"/>
  <c r="DG60" i="9"/>
  <c r="DG68" i="9"/>
  <c r="CB88" i="9"/>
  <c r="DF70" i="9"/>
  <c r="DG70" i="9" s="1"/>
  <c r="F74" i="9"/>
  <c r="DF78" i="9"/>
  <c r="DG78" i="9" s="1"/>
  <c r="DF84" i="9"/>
  <c r="DG84" i="9" s="1"/>
  <c r="E97" i="9"/>
  <c r="BL109" i="9"/>
  <c r="T107" i="9"/>
  <c r="U107" i="9" s="1"/>
  <c r="AN150" i="9"/>
  <c r="F159" i="9"/>
  <c r="DE164" i="9"/>
  <c r="DG164" i="9" s="1"/>
  <c r="DE105" i="9"/>
  <c r="CJ150" i="9"/>
  <c r="DF154" i="9"/>
  <c r="BL156" i="9"/>
  <c r="BT150" i="9"/>
  <c r="CR150" i="9"/>
  <c r="X150" i="9"/>
  <c r="T149" i="9"/>
  <c r="U149" i="9" s="1"/>
  <c r="DF158" i="9"/>
  <c r="DG158" i="9" s="1"/>
  <c r="DG163" i="9"/>
  <c r="DG191" i="9"/>
  <c r="BD150" i="9"/>
  <c r="AF156" i="9"/>
  <c r="DF176" i="9"/>
  <c r="DG176" i="9" s="1"/>
  <c r="DG179" i="9"/>
  <c r="F183" i="9"/>
  <c r="DF186" i="9"/>
  <c r="DG186" i="9" s="1"/>
  <c r="DG201" i="9"/>
  <c r="F204" i="9"/>
  <c r="F210" i="9"/>
  <c r="DG220" i="9"/>
  <c r="DE249" i="9"/>
  <c r="DG249" i="9" s="1"/>
  <c r="BL172" i="9"/>
  <c r="BK172" i="9" s="1"/>
  <c r="BP172" i="9" s="1"/>
  <c r="BQ172" i="9" s="1"/>
  <c r="T175" i="9"/>
  <c r="U175" i="9" s="1"/>
  <c r="AF177" i="9"/>
  <c r="AE177" i="9" s="1"/>
  <c r="E188" i="9"/>
  <c r="DG190" i="9"/>
  <c r="AN172" i="9"/>
  <c r="AM172" i="9" s="1"/>
  <c r="CB172" i="9"/>
  <c r="CA172" i="9" s="1"/>
  <c r="DG173" i="9"/>
  <c r="BD177" i="9"/>
  <c r="BC177" i="9" s="1"/>
  <c r="F180" i="9"/>
  <c r="DF182" i="9"/>
  <c r="DG182" i="9" s="1"/>
  <c r="DG195" i="9"/>
  <c r="DG207" i="9"/>
  <c r="DG208" i="9"/>
  <c r="DG230" i="9"/>
  <c r="DF235" i="9"/>
  <c r="DG235" i="9" s="1"/>
  <c r="BL177" i="9"/>
  <c r="BK177" i="9" s="1"/>
  <c r="DF175" i="9"/>
  <c r="DG204" i="9"/>
  <c r="T214" i="9"/>
  <c r="U214" i="9" s="1"/>
  <c r="DG229" i="9"/>
  <c r="DG233" i="9"/>
  <c r="DF10" i="9"/>
  <c r="DE56" i="9"/>
  <c r="E44" i="9"/>
  <c r="DE44" i="9"/>
  <c r="T44" i="9"/>
  <c r="U44" i="9" s="1"/>
  <c r="DF66" i="9"/>
  <c r="DG66" i="9" s="1"/>
  <c r="F66" i="9"/>
  <c r="T16" i="9"/>
  <c r="U16" i="9" s="1"/>
  <c r="E12" i="9"/>
  <c r="E21" i="9"/>
  <c r="DE21" i="9"/>
  <c r="DG37" i="9"/>
  <c r="X56" i="9"/>
  <c r="AV56" i="9"/>
  <c r="DG48" i="9"/>
  <c r="AF88" i="9"/>
  <c r="BL88" i="9"/>
  <c r="DF80" i="9"/>
  <c r="DG80" i="9" s="1"/>
  <c r="F80" i="9"/>
  <c r="CV95" i="9"/>
  <c r="CW95" i="9" s="1"/>
  <c r="DE250" i="9"/>
  <c r="T10" i="9"/>
  <c r="U10" i="9" s="1"/>
  <c r="DE10" i="9"/>
  <c r="DE11" i="9"/>
  <c r="CR31" i="9"/>
  <c r="DE33" i="9"/>
  <c r="E33" i="9"/>
  <c r="E88" i="9"/>
  <c r="DF88" i="9" s="1"/>
  <c r="CB110" i="9"/>
  <c r="CF109" i="9"/>
  <c r="CG109" i="9" s="1"/>
  <c r="E104" i="9"/>
  <c r="E108" i="9"/>
  <c r="DE108" i="9"/>
  <c r="F18" i="9"/>
  <c r="DG22" i="9"/>
  <c r="BL31" i="9"/>
  <c r="DG26" i="9"/>
  <c r="BT42" i="9"/>
  <c r="CJ56" i="9"/>
  <c r="DF51" i="9"/>
  <c r="DG51" i="9" s="1"/>
  <c r="F51" i="9"/>
  <c r="DF55" i="9"/>
  <c r="DG55" i="9" s="1"/>
  <c r="F55" i="9"/>
  <c r="AV88" i="9"/>
  <c r="F81" i="9"/>
  <c r="DF81" i="9"/>
  <c r="DG81" i="9" s="1"/>
  <c r="DF36" i="9"/>
  <c r="DG36" i="9" s="1"/>
  <c r="DG52" i="9"/>
  <c r="DG72" i="9"/>
  <c r="DF75" i="9"/>
  <c r="DG75" i="9" s="1"/>
  <c r="DF83" i="9"/>
  <c r="DG83" i="9" s="1"/>
  <c r="DE92" i="9"/>
  <c r="T97" i="9"/>
  <c r="U97" i="9" s="1"/>
  <c r="AF109" i="9"/>
  <c r="AE109" i="9" s="1"/>
  <c r="BD109" i="9"/>
  <c r="BC109" i="9" s="1"/>
  <c r="BT109" i="9"/>
  <c r="BS109" i="9" s="1"/>
  <c r="CR109" i="9"/>
  <c r="E100" i="9"/>
  <c r="DE100" i="9"/>
  <c r="DG102" i="9"/>
  <c r="T105" i="9"/>
  <c r="U105" i="9" s="1"/>
  <c r="T148" i="9"/>
  <c r="U148" i="9" s="1"/>
  <c r="T165" i="9"/>
  <c r="AN56" i="9"/>
  <c r="BT56" i="9"/>
  <c r="DG49" i="9"/>
  <c r="DG53" i="9"/>
  <c r="X88" i="9"/>
  <c r="BD88" i="9"/>
  <c r="CJ88" i="9"/>
  <c r="DE88" i="9"/>
  <c r="F91" i="9"/>
  <c r="DE91" i="9"/>
  <c r="AV109" i="9"/>
  <c r="AU109" i="9" s="1"/>
  <c r="CR88" i="9"/>
  <c r="DG50" i="9"/>
  <c r="DG54" i="9"/>
  <c r="T92" i="9"/>
  <c r="U92" i="9" s="1"/>
  <c r="DE93" i="9"/>
  <c r="X109" i="9"/>
  <c r="W109" i="9" s="1"/>
  <c r="AN109" i="9"/>
  <c r="AM109" i="9" s="1"/>
  <c r="BL110" i="9"/>
  <c r="CJ109" i="9"/>
  <c r="CI109" i="9" s="1"/>
  <c r="F185" i="9"/>
  <c r="DF185" i="9"/>
  <c r="DG185" i="9" s="1"/>
  <c r="DE205" i="9"/>
  <c r="AR205" i="9"/>
  <c r="AS205" i="9" s="1"/>
  <c r="BL150" i="9"/>
  <c r="CB150" i="9"/>
  <c r="E148" i="9"/>
  <c r="E150" i="9" s="1"/>
  <c r="DF150" i="9" s="1"/>
  <c r="DE148" i="9"/>
  <c r="F170" i="9"/>
  <c r="AZ172" i="9"/>
  <c r="BA172" i="9" s="1"/>
  <c r="DF184" i="9"/>
  <c r="DG184" i="9" s="1"/>
  <c r="F184" i="9"/>
  <c r="F147" i="9"/>
  <c r="T150" i="9"/>
  <c r="U150" i="9" s="1"/>
  <c r="DF161" i="9"/>
  <c r="DG161" i="9" s="1"/>
  <c r="F161" i="9"/>
  <c r="DF162" i="9"/>
  <c r="DG162" i="9" s="1"/>
  <c r="F162" i="9"/>
  <c r="BX172" i="9"/>
  <c r="BY172" i="9" s="1"/>
  <c r="DF202" i="9"/>
  <c r="DG202" i="9" s="1"/>
  <c r="F202" i="9"/>
  <c r="DF211" i="9"/>
  <c r="DG211" i="9" s="1"/>
  <c r="F211" i="9"/>
  <c r="DG153" i="9"/>
  <c r="F164" i="9"/>
  <c r="T168" i="9"/>
  <c r="U168" i="9" s="1"/>
  <c r="T164" i="9"/>
  <c r="DE165" i="9"/>
  <c r="E165" i="9"/>
  <c r="AR172" i="9"/>
  <c r="AS172" i="9" s="1"/>
  <c r="BL198" i="9"/>
  <c r="CJ172" i="9"/>
  <c r="CI172" i="9" s="1"/>
  <c r="AV189" i="9"/>
  <c r="DE188" i="9"/>
  <c r="CR197" i="9"/>
  <c r="DF196" i="9"/>
  <c r="DG196" i="9" s="1"/>
  <c r="F196" i="9"/>
  <c r="DF152" i="9"/>
  <c r="DG152" i="9" s="1"/>
  <c r="F152" i="9"/>
  <c r="T156" i="9"/>
  <c r="U156" i="9" s="1"/>
  <c r="T154" i="9"/>
  <c r="U154" i="9" s="1"/>
  <c r="AJ172" i="9"/>
  <c r="AK172" i="9" s="1"/>
  <c r="BH172" i="9"/>
  <c r="BI172" i="9" s="1"/>
  <c r="CF172" i="9"/>
  <c r="CG172" i="9" s="1"/>
  <c r="E171" i="9"/>
  <c r="DE171" i="9"/>
  <c r="E174" i="9"/>
  <c r="DE174" i="9"/>
  <c r="BT177" i="9"/>
  <c r="BS177" i="9" s="1"/>
  <c r="X189" i="9"/>
  <c r="BD189" i="9"/>
  <c r="DG183" i="9"/>
  <c r="AN197" i="9"/>
  <c r="F195" i="9"/>
  <c r="T217" i="9"/>
  <c r="U217" i="9" s="1"/>
  <c r="CB189" i="9"/>
  <c r="CB197" i="9"/>
  <c r="DE193" i="9"/>
  <c r="DG203" i="9"/>
  <c r="E205" i="9"/>
  <c r="DF205" i="9" s="1"/>
  <c r="CJ219" i="9"/>
  <c r="AV246" i="9"/>
  <c r="AZ246" i="9" s="1"/>
  <c r="BA246" i="9" s="1"/>
  <c r="CJ189" i="9"/>
  <c r="X197" i="9"/>
  <c r="AV197" i="9"/>
  <c r="BT197" i="9"/>
  <c r="DG194" i="9"/>
  <c r="F201" i="9"/>
  <c r="DG209" i="9"/>
  <c r="BD219" i="9"/>
  <c r="CB219" i="9"/>
  <c r="E217" i="9"/>
  <c r="DE217" i="9"/>
  <c r="DF218" i="9"/>
  <c r="DG218" i="9" s="1"/>
  <c r="F218" i="9"/>
  <c r="DG223" i="9"/>
  <c r="CR246" i="9"/>
  <c r="CV246" i="9" s="1"/>
  <c r="CW246" i="9" s="1"/>
  <c r="X246" i="9"/>
  <c r="AB246" i="9" s="1"/>
  <c r="AC246" i="9" s="1"/>
  <c r="CJ246" i="9"/>
  <c r="CN246" i="9" s="1"/>
  <c r="CO246" i="9" s="1"/>
  <c r="T246" i="9"/>
  <c r="U246" i="9" s="1"/>
  <c r="CB246" i="9"/>
  <c r="CF246" i="9" s="1"/>
  <c r="CG246" i="9" s="1"/>
  <c r="DF238" i="9"/>
  <c r="DG238" i="9" s="1"/>
  <c r="F238" i="9"/>
  <c r="DF239" i="9"/>
  <c r="DG239" i="9" s="1"/>
  <c r="F239" i="9"/>
  <c r="DF240" i="9"/>
  <c r="DG240" i="9" s="1"/>
  <c r="F240" i="9"/>
  <c r="DF241" i="9"/>
  <c r="DG241" i="9" s="1"/>
  <c r="F241" i="9"/>
  <c r="DF242" i="9"/>
  <c r="DG242" i="9" s="1"/>
  <c r="F242" i="9"/>
  <c r="DF243" i="9"/>
  <c r="DG243" i="9" s="1"/>
  <c r="F243" i="9"/>
  <c r="DF244" i="9"/>
  <c r="DG244" i="9" s="1"/>
  <c r="F244" i="9"/>
  <c r="DF245" i="9"/>
  <c r="DG245" i="9" s="1"/>
  <c r="F245" i="9"/>
  <c r="F237" i="9"/>
  <c r="DG31" i="9" l="1"/>
  <c r="DF8" i="9"/>
  <c r="DG8" i="9" s="1"/>
  <c r="DG170" i="9"/>
  <c r="E250" i="9"/>
  <c r="DF250" i="9" s="1"/>
  <c r="DG175" i="9"/>
  <c r="DG105" i="9"/>
  <c r="DF149" i="9"/>
  <c r="DG149" i="9" s="1"/>
  <c r="DE16" i="9"/>
  <c r="F16" i="9"/>
  <c r="E16" i="9" s="1"/>
  <c r="DF16" i="9" s="1"/>
  <c r="T189" i="9"/>
  <c r="U189" i="9" s="1"/>
  <c r="BK109" i="9"/>
  <c r="BP109" i="9" s="1"/>
  <c r="BQ109" i="9" s="1"/>
  <c r="AE197" i="9"/>
  <c r="AJ197" i="9" s="1"/>
  <c r="AK197" i="9" s="1"/>
  <c r="W172" i="9"/>
  <c r="AB172" i="9" s="1"/>
  <c r="AC172" i="9" s="1"/>
  <c r="BS189" i="9"/>
  <c r="BX189" i="9" s="1"/>
  <c r="BY189" i="9" s="1"/>
  <c r="CA189" i="9"/>
  <c r="CF189" i="9" s="1"/>
  <c r="CG189" i="9" s="1"/>
  <c r="CV197" i="9"/>
  <c r="CW197" i="9" s="1"/>
  <c r="CQ197" i="9"/>
  <c r="BK110" i="9"/>
  <c r="BP110" i="9" s="1"/>
  <c r="BQ110" i="9" s="1"/>
  <c r="CQ109" i="9"/>
  <c r="CV109" i="9" s="1"/>
  <c r="CW109" i="9" s="1"/>
  <c r="CA110" i="9"/>
  <c r="CF110" i="9" s="1"/>
  <c r="CG110" i="9" s="1"/>
  <c r="CQ189" i="9"/>
  <c r="CV189" i="9" s="1"/>
  <c r="CW189" i="9" s="1"/>
  <c r="DF11" i="9"/>
  <c r="DG11" i="9" s="1"/>
  <c r="F11" i="9"/>
  <c r="AM189" i="9"/>
  <c r="AR189" i="9" s="1"/>
  <c r="AS189" i="9" s="1"/>
  <c r="BS197" i="9"/>
  <c r="BX197" i="9" s="1"/>
  <c r="BY197" i="9" s="1"/>
  <c r="BK198" i="9"/>
  <c r="BP198" i="9" s="1"/>
  <c r="BQ198" i="9" s="1"/>
  <c r="AU197" i="9"/>
  <c r="AZ197" i="9" s="1"/>
  <c r="BA197" i="9" s="1"/>
  <c r="BC189" i="9"/>
  <c r="BH189" i="9" s="1"/>
  <c r="BI189" i="9" s="1"/>
  <c r="BK189" i="9"/>
  <c r="BP189" i="9" s="1"/>
  <c r="BQ189" i="9" s="1"/>
  <c r="BC197" i="9"/>
  <c r="BH197" i="9" s="1"/>
  <c r="BI197" i="9" s="1"/>
  <c r="CI189" i="9"/>
  <c r="CN189" i="9" s="1"/>
  <c r="CO189" i="9" s="1"/>
  <c r="T197" i="9"/>
  <c r="U197" i="9" s="1"/>
  <c r="W197" i="9"/>
  <c r="AB197" i="9" s="1"/>
  <c r="AC197" i="9" s="1"/>
  <c r="CA197" i="9"/>
  <c r="CF197" i="9" s="1"/>
  <c r="CG197" i="9" s="1"/>
  <c r="AM197" i="9"/>
  <c r="AR197" i="9" s="1"/>
  <c r="AS197" i="9" s="1"/>
  <c r="W189" i="9"/>
  <c r="AB189" i="9" s="1"/>
  <c r="AC189" i="9" s="1"/>
  <c r="AU189" i="9"/>
  <c r="AZ189" i="9" s="1"/>
  <c r="BA189" i="9" s="1"/>
  <c r="CI197" i="9"/>
  <c r="CN197" i="9" s="1"/>
  <c r="CO197" i="9" s="1"/>
  <c r="AE189" i="9"/>
  <c r="AJ189" i="9" s="1"/>
  <c r="AK189" i="9" s="1"/>
  <c r="BK197" i="9"/>
  <c r="BP197" i="9" s="1"/>
  <c r="BQ197" i="9" s="1"/>
  <c r="CI219" i="9"/>
  <c r="CN219" i="9" s="1"/>
  <c r="CO219" i="9" s="1"/>
  <c r="CA219" i="9"/>
  <c r="CF219" i="9" s="1"/>
  <c r="CG219" i="9" s="1"/>
  <c r="BS219" i="9"/>
  <c r="BX219" i="9" s="1"/>
  <c r="BY219" i="9" s="1"/>
  <c r="BK219" i="9"/>
  <c r="BP219" i="9" s="1"/>
  <c r="BQ219" i="9" s="1"/>
  <c r="BC219" i="9"/>
  <c r="BH219" i="9" s="1"/>
  <c r="BI219" i="9" s="1"/>
  <c r="AU219" i="9"/>
  <c r="AZ219" i="9" s="1"/>
  <c r="BA219" i="9" s="1"/>
  <c r="AM219" i="9"/>
  <c r="AR219" i="9" s="1"/>
  <c r="AS219" i="9" s="1"/>
  <c r="AE219" i="9"/>
  <c r="AJ219" i="9" s="1"/>
  <c r="AK219" i="9" s="1"/>
  <c r="W219" i="9"/>
  <c r="AB219" i="9" s="1"/>
  <c r="AC219" i="9" s="1"/>
  <c r="F193" i="9"/>
  <c r="DG147" i="9"/>
  <c r="DF93" i="9"/>
  <c r="DG93" i="9" s="1"/>
  <c r="DG92" i="9"/>
  <c r="DG154" i="9"/>
  <c r="F92" i="9"/>
  <c r="F42" i="9"/>
  <c r="DF107" i="9"/>
  <c r="DG107" i="9" s="1"/>
  <c r="DE95" i="9"/>
  <c r="AF198" i="9"/>
  <c r="E168" i="9"/>
  <c r="DF168" i="9" s="1"/>
  <c r="DG88" i="9"/>
  <c r="F88" i="9"/>
  <c r="F31" i="9"/>
  <c r="DE197" i="9"/>
  <c r="DF97" i="9"/>
  <c r="DG97" i="9" s="1"/>
  <c r="F97" i="9"/>
  <c r="F246" i="9"/>
  <c r="E246" i="9" s="1"/>
  <c r="DF246" i="9" s="1"/>
  <c r="CR198" i="9"/>
  <c r="DE150" i="9"/>
  <c r="DG150" i="9" s="1"/>
  <c r="DG10" i="9"/>
  <c r="DF156" i="9"/>
  <c r="F154" i="9"/>
  <c r="F156" i="9" s="1"/>
  <c r="BD198" i="9"/>
  <c r="BL232" i="9"/>
  <c r="DF188" i="9"/>
  <c r="DG188" i="9" s="1"/>
  <c r="F188" i="9"/>
  <c r="F189" i="9" s="1"/>
  <c r="E189" i="9" s="1"/>
  <c r="DF189" i="9" s="1"/>
  <c r="F101" i="9"/>
  <c r="DF101" i="9"/>
  <c r="DG101" i="9" s="1"/>
  <c r="F99" i="9"/>
  <c r="DF99" i="9"/>
  <c r="DG99" i="9" s="1"/>
  <c r="F19" i="9"/>
  <c r="DF19" i="9"/>
  <c r="DG19" i="9" s="1"/>
  <c r="T172" i="9"/>
  <c r="U172" i="9" s="1"/>
  <c r="DF12" i="9"/>
  <c r="DG12" i="9" s="1"/>
  <c r="F12" i="9"/>
  <c r="F197" i="9"/>
  <c r="E197" i="9" s="1"/>
  <c r="DF197" i="9" s="1"/>
  <c r="DE246" i="9"/>
  <c r="DF174" i="9"/>
  <c r="DG174" i="9" s="1"/>
  <c r="F174" i="9"/>
  <c r="F177" i="9" s="1"/>
  <c r="E177" i="9" s="1"/>
  <c r="DF177" i="9" s="1"/>
  <c r="DF165" i="9"/>
  <c r="DG165" i="9" s="1"/>
  <c r="F165" i="9"/>
  <c r="F168" i="9" s="1"/>
  <c r="X198" i="9"/>
  <c r="CJ110" i="9"/>
  <c r="CN109" i="9"/>
  <c r="CO109" i="9" s="1"/>
  <c r="X110" i="9"/>
  <c r="AB109" i="9"/>
  <c r="AC109" i="9" s="1"/>
  <c r="BD110" i="9"/>
  <c r="BC110" i="9" s="1"/>
  <c r="BH109" i="9"/>
  <c r="BI109" i="9" s="1"/>
  <c r="DF44" i="9"/>
  <c r="DG44" i="9" s="1"/>
  <c r="E56" i="9"/>
  <c r="DF56" i="9" s="1"/>
  <c r="DG56" i="9" s="1"/>
  <c r="F44" i="9"/>
  <c r="F56" i="9" s="1"/>
  <c r="DF171" i="9"/>
  <c r="DG171" i="9" s="1"/>
  <c r="F171" i="9"/>
  <c r="F172" i="9" s="1"/>
  <c r="DF217" i="9"/>
  <c r="DG217" i="9" s="1"/>
  <c r="F217" i="9"/>
  <c r="CB198" i="9"/>
  <c r="DE189" i="9"/>
  <c r="BT198" i="9"/>
  <c r="DE168" i="9"/>
  <c r="F95" i="9"/>
  <c r="DF100" i="9"/>
  <c r="DG100" i="9" s="1"/>
  <c r="F100" i="9"/>
  <c r="AF110" i="9"/>
  <c r="AE110" i="9" s="1"/>
  <c r="AJ109" i="9"/>
  <c r="AK109" i="9" s="1"/>
  <c r="DF108" i="9"/>
  <c r="DG108" i="9" s="1"/>
  <c r="F108" i="9"/>
  <c r="AN110" i="9"/>
  <c r="AM110" i="9" s="1"/>
  <c r="AR109" i="9"/>
  <c r="AS109" i="9" s="1"/>
  <c r="AV110" i="9"/>
  <c r="AZ109" i="9"/>
  <c r="BA109" i="9" s="1"/>
  <c r="BT110" i="9"/>
  <c r="BX109" i="9"/>
  <c r="BY109" i="9" s="1"/>
  <c r="F104" i="9"/>
  <c r="DF104" i="9"/>
  <c r="DG104" i="9" s="1"/>
  <c r="F33" i="9"/>
  <c r="DF33" i="9"/>
  <c r="DG33" i="9" s="1"/>
  <c r="DG193" i="9"/>
  <c r="CJ198" i="9"/>
  <c r="CN172" i="9"/>
  <c r="CO172" i="9" s="1"/>
  <c r="AN198" i="9"/>
  <c r="AV198" i="9"/>
  <c r="DF148" i="9"/>
  <c r="DG148" i="9" s="1"/>
  <c r="F148" i="9"/>
  <c r="F150" i="9" s="1"/>
  <c r="DE156" i="9"/>
  <c r="DG205" i="9"/>
  <c r="DG91" i="9"/>
  <c r="DG250" i="9"/>
  <c r="CR110" i="9"/>
  <c r="F21" i="9"/>
  <c r="DF21" i="9"/>
  <c r="DG21" i="9" s="1"/>
  <c r="DG16" i="9" l="1"/>
  <c r="CA198" i="9"/>
  <c r="CF198" i="9" s="1"/>
  <c r="CG198" i="9" s="1"/>
  <c r="T198" i="9"/>
  <c r="U198" i="9" s="1"/>
  <c r="DE177" i="9"/>
  <c r="DG177" i="9" s="1"/>
  <c r="AM198" i="9"/>
  <c r="AR198" i="9" s="1"/>
  <c r="AS198" i="9" s="1"/>
  <c r="CI198" i="9"/>
  <c r="CN198" i="9" s="1"/>
  <c r="CO198" i="9" s="1"/>
  <c r="BS110" i="9"/>
  <c r="BX110" i="9" s="1"/>
  <c r="BY110" i="9" s="1"/>
  <c r="CI110" i="9"/>
  <c r="CN110" i="9" s="1"/>
  <c r="CO110" i="9" s="1"/>
  <c r="BL247" i="9"/>
  <c r="BK247" i="9" s="1"/>
  <c r="BK232" i="9"/>
  <c r="BP232" i="9" s="1"/>
  <c r="BQ232" i="9" s="1"/>
  <c r="AE198" i="9"/>
  <c r="AJ198" i="9" s="1"/>
  <c r="AK198" i="9" s="1"/>
  <c r="CQ110" i="9"/>
  <c r="CV110" i="9" s="1"/>
  <c r="CW110" i="9" s="1"/>
  <c r="AU198" i="9"/>
  <c r="AZ198" i="9" s="1"/>
  <c r="BA198" i="9" s="1"/>
  <c r="BS198" i="9"/>
  <c r="BX198" i="9" s="1"/>
  <c r="BY198" i="9" s="1"/>
  <c r="W198" i="9"/>
  <c r="AB198" i="9" s="1"/>
  <c r="AC198" i="9" s="1"/>
  <c r="BC198" i="9"/>
  <c r="BH198" i="9" s="1"/>
  <c r="BI198" i="9" s="1"/>
  <c r="AU110" i="9"/>
  <c r="AZ110" i="9" s="1"/>
  <c r="BA110" i="9" s="1"/>
  <c r="W110" i="9"/>
  <c r="AB110" i="9" s="1"/>
  <c r="AC110" i="9" s="1"/>
  <c r="CQ198" i="9"/>
  <c r="CV198" i="9" s="1"/>
  <c r="CW198" i="9" s="1"/>
  <c r="T219" i="9"/>
  <c r="U219" i="9" s="1"/>
  <c r="DG197" i="9"/>
  <c r="DG156" i="9"/>
  <c r="DG168" i="9"/>
  <c r="DG246" i="9"/>
  <c r="F109" i="9"/>
  <c r="E109" i="9" s="1"/>
  <c r="DF109" i="9" s="1"/>
  <c r="DG189" i="9"/>
  <c r="AV232" i="9"/>
  <c r="T109" i="9"/>
  <c r="U109" i="9" s="1"/>
  <c r="E172" i="9"/>
  <c r="DF172" i="9" s="1"/>
  <c r="F198" i="9"/>
  <c r="E198" i="9" s="1"/>
  <c r="DF198" i="9" s="1"/>
  <c r="DE172" i="9"/>
  <c r="CR232" i="9"/>
  <c r="CQ232" i="9" s="1"/>
  <c r="BT232" i="9"/>
  <c r="BS232" i="9" s="1"/>
  <c r="AR110" i="9"/>
  <c r="AS110" i="9" s="1"/>
  <c r="AN232" i="9"/>
  <c r="AM232" i="9" s="1"/>
  <c r="X232" i="9"/>
  <c r="W232" i="9" s="1"/>
  <c r="DE109" i="9"/>
  <c r="AJ110" i="9"/>
  <c r="AK110" i="9" s="1"/>
  <c r="AF232" i="9"/>
  <c r="AE232" i="9" s="1"/>
  <c r="E95" i="9"/>
  <c r="DF95" i="9" s="1"/>
  <c r="DG95" i="9" s="1"/>
  <c r="BH110" i="9"/>
  <c r="BI110" i="9" s="1"/>
  <c r="BD232" i="9"/>
  <c r="BC232" i="9" s="1"/>
  <c r="CB232" i="9"/>
  <c r="CA232" i="9" s="1"/>
  <c r="CJ232" i="9"/>
  <c r="CI232" i="9" s="1"/>
  <c r="BL2" i="9" l="1"/>
  <c r="BL1" i="9" s="1"/>
  <c r="DE198" i="9"/>
  <c r="DG198" i="9" s="1"/>
  <c r="AU232" i="9"/>
  <c r="AZ232" i="9" s="1"/>
  <c r="BA232" i="9" s="1"/>
  <c r="F110" i="9"/>
  <c r="E110" i="9" s="1"/>
  <c r="DF110" i="9" s="1"/>
  <c r="DG109" i="9"/>
  <c r="AV247" i="9"/>
  <c r="AU247" i="9" s="1"/>
  <c r="CN232" i="9"/>
  <c r="CO232" i="9" s="1"/>
  <c r="CJ247" i="9"/>
  <c r="CI247" i="9" s="1"/>
  <c r="AJ232" i="9"/>
  <c r="AK232" i="9" s="1"/>
  <c r="AF247" i="9"/>
  <c r="AE247" i="9" s="1"/>
  <c r="AR232" i="9"/>
  <c r="AS232" i="9" s="1"/>
  <c r="AN247" i="9"/>
  <c r="AM247" i="9" s="1"/>
  <c r="DG172" i="9"/>
  <c r="CF232" i="9"/>
  <c r="CG232" i="9" s="1"/>
  <c r="CB247" i="9"/>
  <c r="CA247" i="9" s="1"/>
  <c r="AB232" i="9"/>
  <c r="AC232" i="9" s="1"/>
  <c r="X247" i="9"/>
  <c r="W247" i="9" s="1"/>
  <c r="CV232" i="9"/>
  <c r="CW232" i="9" s="1"/>
  <c r="CR247" i="9"/>
  <c r="CQ247" i="9" s="1"/>
  <c r="BH232" i="9"/>
  <c r="BI232" i="9" s="1"/>
  <c r="BD247" i="9"/>
  <c r="BC247" i="9" s="1"/>
  <c r="BX232" i="9"/>
  <c r="BY232" i="9" s="1"/>
  <c r="BT247" i="9"/>
  <c r="BS247" i="9" s="1"/>
  <c r="AV2" i="9" l="1"/>
  <c r="AV1" i="9" s="1"/>
  <c r="CJ2" i="9"/>
  <c r="CJ1" i="9" s="1"/>
  <c r="BD2" i="9"/>
  <c r="BD1" i="9" s="1"/>
  <c r="X2" i="9"/>
  <c r="X1" i="9" s="1"/>
  <c r="T232" i="9"/>
  <c r="U232" i="9" s="1"/>
  <c r="T110" i="9"/>
  <c r="U110" i="9" s="1"/>
  <c r="DE110" i="9"/>
  <c r="DG110" i="9" s="1"/>
  <c r="AF2" i="9"/>
  <c r="AF1" i="9" s="1"/>
  <c r="AN2" i="9"/>
  <c r="AN1" i="9" s="1"/>
  <c r="BT2" i="9"/>
  <c r="BT1" i="9" s="1"/>
  <c r="CB2" i="9"/>
  <c r="CB1" i="9" s="1"/>
  <c r="FX354" i="36" l="1"/>
  <c r="FZ354" i="36" s="1"/>
  <c r="FW354" i="36"/>
  <c r="FY354" i="36" s="1"/>
  <c r="FX353" i="36"/>
  <c r="FK353" i="36"/>
  <c r="FP353" i="36" s="1"/>
  <c r="FQ353" i="36" s="1"/>
  <c r="FC353" i="36"/>
  <c r="FH353" i="36" s="1"/>
  <c r="FI353" i="36" s="1"/>
  <c r="EU353" i="36"/>
  <c r="EZ353" i="36" s="1"/>
  <c r="FA353" i="36" s="1"/>
  <c r="EM353" i="36"/>
  <c r="ER353" i="36" s="1"/>
  <c r="ES353" i="36" s="1"/>
  <c r="EE353" i="36"/>
  <c r="EJ353" i="36" s="1"/>
  <c r="EK353" i="36" s="1"/>
  <c r="EB353" i="36"/>
  <c r="EC353" i="36" s="1"/>
  <c r="DT353" i="36"/>
  <c r="DU353" i="36" s="1"/>
  <c r="DL353" i="36"/>
  <c r="DM353" i="36" s="1"/>
  <c r="CY353" i="36"/>
  <c r="DD353" i="36" s="1"/>
  <c r="DE353" i="36" s="1"/>
  <c r="CQ353" i="36"/>
  <c r="CV353" i="36" s="1"/>
  <c r="CW353" i="36" s="1"/>
  <c r="CI353" i="36"/>
  <c r="CN353" i="36" s="1"/>
  <c r="CO353" i="36" s="1"/>
  <c r="CA353" i="36"/>
  <c r="CF353" i="36" s="1"/>
  <c r="CG353" i="36" s="1"/>
  <c r="BS353" i="36"/>
  <c r="BX353" i="36" s="1"/>
  <c r="BY353" i="36" s="1"/>
  <c r="BK353" i="36"/>
  <c r="BP353" i="36" s="1"/>
  <c r="BQ353" i="36" s="1"/>
  <c r="BC353" i="36"/>
  <c r="BH353" i="36" s="1"/>
  <c r="BI353" i="36" s="1"/>
  <c r="AU353" i="36"/>
  <c r="AZ353" i="36" s="1"/>
  <c r="BA353" i="36" s="1"/>
  <c r="AM353" i="36"/>
  <c r="AR353" i="36" s="1"/>
  <c r="AS353" i="36" s="1"/>
  <c r="AE353" i="36"/>
  <c r="AJ353" i="36" s="1"/>
  <c r="AK353" i="36" s="1"/>
  <c r="W353" i="36"/>
  <c r="AB353" i="36" s="1"/>
  <c r="AC353" i="36" s="1"/>
  <c r="O353" i="36"/>
  <c r="T353" i="36" s="1"/>
  <c r="U353" i="36" s="1"/>
  <c r="G353" i="36"/>
  <c r="L353" i="36" s="1"/>
  <c r="M353" i="36" s="1"/>
  <c r="F353" i="36"/>
  <c r="E353" i="36" s="1"/>
  <c r="FK352" i="36"/>
  <c r="FC352" i="36"/>
  <c r="EU352" i="36"/>
  <c r="EM352" i="36"/>
  <c r="EE352" i="36"/>
  <c r="DW352" i="36"/>
  <c r="DO352" i="36"/>
  <c r="DG352" i="36"/>
  <c r="CY352" i="36"/>
  <c r="CQ352" i="36"/>
  <c r="CI352" i="36"/>
  <c r="CA352" i="36"/>
  <c r="BS352" i="36"/>
  <c r="BK352" i="36"/>
  <c r="BC352" i="36"/>
  <c r="AU352" i="36"/>
  <c r="AM352" i="36"/>
  <c r="AE352" i="36"/>
  <c r="W352" i="36"/>
  <c r="O352" i="36"/>
  <c r="G352" i="36"/>
  <c r="F352" i="36"/>
  <c r="E352" i="36" s="1"/>
  <c r="FX351" i="36"/>
  <c r="FZ351" i="36" s="1"/>
  <c r="FW351" i="36"/>
  <c r="FY351" i="36" s="1"/>
  <c r="FX349" i="36"/>
  <c r="FZ349" i="36" s="1"/>
  <c r="FW349" i="36"/>
  <c r="FY349" i="36" s="1"/>
  <c r="FW346" i="36"/>
  <c r="FP346" i="36"/>
  <c r="FQ346" i="36" s="1"/>
  <c r="FL346" i="36"/>
  <c r="FH346" i="36"/>
  <c r="FI346" i="36" s="1"/>
  <c r="FD346" i="36"/>
  <c r="EZ346" i="36"/>
  <c r="FA346" i="36" s="1"/>
  <c r="EV346" i="36"/>
  <c r="ER346" i="36"/>
  <c r="ES346" i="36" s="1"/>
  <c r="EN346" i="36"/>
  <c r="EJ346" i="36"/>
  <c r="EK346" i="36" s="1"/>
  <c r="EF346" i="36"/>
  <c r="EB346" i="36"/>
  <c r="EC346" i="36" s="1"/>
  <c r="DX346" i="36"/>
  <c r="DT346" i="36"/>
  <c r="DU346" i="36" s="1"/>
  <c r="DP346" i="36"/>
  <c r="DL346" i="36"/>
  <c r="DM346" i="36" s="1"/>
  <c r="DH346" i="36"/>
  <c r="DD346" i="36"/>
  <c r="DE346" i="36" s="1"/>
  <c r="CZ346" i="36"/>
  <c r="CV346" i="36"/>
  <c r="CW346" i="36" s="1"/>
  <c r="CR346" i="36"/>
  <c r="CN346" i="36"/>
  <c r="CO346" i="36" s="1"/>
  <c r="CJ346" i="36"/>
  <c r="CF346" i="36"/>
  <c r="CG346" i="36" s="1"/>
  <c r="CB346" i="36"/>
  <c r="BX346" i="36"/>
  <c r="BY346" i="36" s="1"/>
  <c r="BT346" i="36"/>
  <c r="BP346" i="36"/>
  <c r="BQ346" i="36" s="1"/>
  <c r="BL346" i="36"/>
  <c r="BH346" i="36"/>
  <c r="BI346" i="36" s="1"/>
  <c r="BD346" i="36"/>
  <c r="AZ346" i="36"/>
  <c r="BA346" i="36" s="1"/>
  <c r="AV346" i="36"/>
  <c r="AR346" i="36"/>
  <c r="AS346" i="36" s="1"/>
  <c r="AN346" i="36"/>
  <c r="AJ346" i="36"/>
  <c r="AK346" i="36" s="1"/>
  <c r="AF346" i="36"/>
  <c r="AB346" i="36"/>
  <c r="AC346" i="36" s="1"/>
  <c r="X346" i="36"/>
  <c r="T346" i="36"/>
  <c r="U346" i="36" s="1"/>
  <c r="P346" i="36"/>
  <c r="L346" i="36"/>
  <c r="M346" i="36" s="1"/>
  <c r="H346" i="36"/>
  <c r="E346" i="36"/>
  <c r="F346" i="36" s="1"/>
  <c r="FW345" i="36"/>
  <c r="FP345" i="36"/>
  <c r="FQ345" i="36" s="1"/>
  <c r="FL345" i="36"/>
  <c r="FH345" i="36"/>
  <c r="FI345" i="36" s="1"/>
  <c r="FD345" i="36"/>
  <c r="EZ345" i="36"/>
  <c r="FA345" i="36" s="1"/>
  <c r="EV345" i="36"/>
  <c r="ER345" i="36"/>
  <c r="ES345" i="36" s="1"/>
  <c r="EN345" i="36"/>
  <c r="EJ345" i="36"/>
  <c r="EK345" i="36" s="1"/>
  <c r="EF345" i="36"/>
  <c r="EB345" i="36"/>
  <c r="EC345" i="36" s="1"/>
  <c r="DX345" i="36"/>
  <c r="DT345" i="36"/>
  <c r="DU345" i="36" s="1"/>
  <c r="DP345" i="36"/>
  <c r="DL345" i="36"/>
  <c r="DM345" i="36" s="1"/>
  <c r="DH345" i="36"/>
  <c r="DD345" i="36"/>
  <c r="DE345" i="36" s="1"/>
  <c r="CZ345" i="36"/>
  <c r="CV345" i="36"/>
  <c r="CW345" i="36" s="1"/>
  <c r="CR345" i="36"/>
  <c r="CN345" i="36"/>
  <c r="CO345" i="36" s="1"/>
  <c r="CJ345" i="36"/>
  <c r="CF345" i="36"/>
  <c r="CG345" i="36" s="1"/>
  <c r="CB345" i="36"/>
  <c r="BX345" i="36"/>
  <c r="BY345" i="36" s="1"/>
  <c r="BT345" i="36"/>
  <c r="BP345" i="36"/>
  <c r="BQ345" i="36" s="1"/>
  <c r="BL345" i="36"/>
  <c r="BH345" i="36"/>
  <c r="BI345" i="36" s="1"/>
  <c r="BD345" i="36"/>
  <c r="AZ345" i="36"/>
  <c r="BA345" i="36" s="1"/>
  <c r="AV345" i="36"/>
  <c r="AR345" i="36"/>
  <c r="AS345" i="36" s="1"/>
  <c r="AN345" i="36"/>
  <c r="AJ345" i="36"/>
  <c r="AK345" i="36" s="1"/>
  <c r="AF345" i="36"/>
  <c r="AB345" i="36"/>
  <c r="AC345" i="36" s="1"/>
  <c r="X345" i="36"/>
  <c r="T345" i="36"/>
  <c r="U345" i="36" s="1"/>
  <c r="P345" i="36"/>
  <c r="L345" i="36"/>
  <c r="M345" i="36" s="1"/>
  <c r="H345" i="36"/>
  <c r="E345" i="36"/>
  <c r="F345" i="36" s="1"/>
  <c r="FW344" i="36"/>
  <c r="FP344" i="36"/>
  <c r="FQ344" i="36" s="1"/>
  <c r="FL344" i="36"/>
  <c r="FH344" i="36"/>
  <c r="FI344" i="36" s="1"/>
  <c r="FD344" i="36"/>
  <c r="EZ344" i="36"/>
  <c r="FA344" i="36" s="1"/>
  <c r="EV344" i="36"/>
  <c r="ER344" i="36"/>
  <c r="ES344" i="36" s="1"/>
  <c r="EN344" i="36"/>
  <c r="EJ344" i="36"/>
  <c r="EK344" i="36" s="1"/>
  <c r="EF344" i="36"/>
  <c r="EB344" i="36"/>
  <c r="EC344" i="36" s="1"/>
  <c r="DX344" i="36"/>
  <c r="DT344" i="36"/>
  <c r="DU344" i="36" s="1"/>
  <c r="DP344" i="36"/>
  <c r="DL344" i="36"/>
  <c r="DM344" i="36" s="1"/>
  <c r="DH344" i="36"/>
  <c r="DD344" i="36"/>
  <c r="DE344" i="36" s="1"/>
  <c r="CZ344" i="36"/>
  <c r="CV344" i="36"/>
  <c r="CW344" i="36" s="1"/>
  <c r="CR344" i="36"/>
  <c r="CN344" i="36"/>
  <c r="CO344" i="36" s="1"/>
  <c r="CJ344" i="36"/>
  <c r="CF344" i="36"/>
  <c r="CG344" i="36" s="1"/>
  <c r="CB344" i="36"/>
  <c r="BX344" i="36"/>
  <c r="BY344" i="36" s="1"/>
  <c r="BT344" i="36"/>
  <c r="BP344" i="36"/>
  <c r="BQ344" i="36" s="1"/>
  <c r="BL344" i="36"/>
  <c r="BH344" i="36"/>
  <c r="BI344" i="36" s="1"/>
  <c r="BD344" i="36"/>
  <c r="AZ344" i="36"/>
  <c r="BA344" i="36" s="1"/>
  <c r="AV344" i="36"/>
  <c r="AR344" i="36"/>
  <c r="AS344" i="36" s="1"/>
  <c r="AN344" i="36"/>
  <c r="AJ344" i="36"/>
  <c r="AK344" i="36" s="1"/>
  <c r="AF344" i="36"/>
  <c r="AB344" i="36"/>
  <c r="AC344" i="36" s="1"/>
  <c r="X344" i="36"/>
  <c r="T344" i="36"/>
  <c r="U344" i="36" s="1"/>
  <c r="P344" i="36"/>
  <c r="L344" i="36"/>
  <c r="M344" i="36" s="1"/>
  <c r="H344" i="36"/>
  <c r="E344" i="36"/>
  <c r="F344" i="36" s="1"/>
  <c r="FW343" i="36"/>
  <c r="FP343" i="36"/>
  <c r="FQ343" i="36" s="1"/>
  <c r="FL343" i="36"/>
  <c r="FH343" i="36"/>
  <c r="FI343" i="36" s="1"/>
  <c r="FD343" i="36"/>
  <c r="EZ343" i="36"/>
  <c r="FA343" i="36" s="1"/>
  <c r="EV343" i="36"/>
  <c r="ER343" i="36"/>
  <c r="ES343" i="36" s="1"/>
  <c r="EN343" i="36"/>
  <c r="EJ343" i="36"/>
  <c r="EK343" i="36" s="1"/>
  <c r="EF343" i="36"/>
  <c r="EB343" i="36"/>
  <c r="EC343" i="36" s="1"/>
  <c r="DX343" i="36"/>
  <c r="DT343" i="36"/>
  <c r="DU343" i="36" s="1"/>
  <c r="DP343" i="36"/>
  <c r="DL343" i="36"/>
  <c r="DM343" i="36" s="1"/>
  <c r="DH343" i="36"/>
  <c r="DD343" i="36"/>
  <c r="DE343" i="36" s="1"/>
  <c r="CZ343" i="36"/>
  <c r="CV343" i="36"/>
  <c r="CW343" i="36" s="1"/>
  <c r="CR343" i="36"/>
  <c r="CN343" i="36"/>
  <c r="CO343" i="36" s="1"/>
  <c r="CJ343" i="36"/>
  <c r="CF343" i="36"/>
  <c r="CG343" i="36" s="1"/>
  <c r="CB343" i="36"/>
  <c r="BX343" i="36"/>
  <c r="BY343" i="36" s="1"/>
  <c r="BT343" i="36"/>
  <c r="BP343" i="36"/>
  <c r="BQ343" i="36" s="1"/>
  <c r="BL343" i="36"/>
  <c r="BH343" i="36"/>
  <c r="BI343" i="36" s="1"/>
  <c r="BD343" i="36"/>
  <c r="AZ343" i="36"/>
  <c r="BA343" i="36" s="1"/>
  <c r="AV343" i="36"/>
  <c r="AR343" i="36"/>
  <c r="AS343" i="36" s="1"/>
  <c r="AN343" i="36"/>
  <c r="AJ343" i="36"/>
  <c r="AK343" i="36" s="1"/>
  <c r="AF343" i="36"/>
  <c r="AB343" i="36"/>
  <c r="AC343" i="36" s="1"/>
  <c r="X343" i="36"/>
  <c r="T343" i="36"/>
  <c r="U343" i="36" s="1"/>
  <c r="P343" i="36"/>
  <c r="L343" i="36"/>
  <c r="M343" i="36" s="1"/>
  <c r="H343" i="36"/>
  <c r="E343" i="36"/>
  <c r="FW342" i="36"/>
  <c r="FP342" i="36"/>
  <c r="FQ342" i="36" s="1"/>
  <c r="FL342" i="36"/>
  <c r="FH342" i="36"/>
  <c r="FI342" i="36" s="1"/>
  <c r="FD342" i="36"/>
  <c r="EZ342" i="36"/>
  <c r="FA342" i="36" s="1"/>
  <c r="EV342" i="36"/>
  <c r="ER342" i="36"/>
  <c r="ES342" i="36" s="1"/>
  <c r="EN342" i="36"/>
  <c r="EJ342" i="36"/>
  <c r="EK342" i="36" s="1"/>
  <c r="EF342" i="36"/>
  <c r="EB342" i="36"/>
  <c r="EC342" i="36" s="1"/>
  <c r="DX342" i="36"/>
  <c r="DT342" i="36"/>
  <c r="DU342" i="36" s="1"/>
  <c r="DP342" i="36"/>
  <c r="DL342" i="36"/>
  <c r="DM342" i="36" s="1"/>
  <c r="DH342" i="36"/>
  <c r="DD342" i="36"/>
  <c r="DE342" i="36" s="1"/>
  <c r="CZ342" i="36"/>
  <c r="CV342" i="36"/>
  <c r="CW342" i="36" s="1"/>
  <c r="CR342" i="36"/>
  <c r="CN342" i="36"/>
  <c r="CO342" i="36" s="1"/>
  <c r="CJ342" i="36"/>
  <c r="CF342" i="36"/>
  <c r="CG342" i="36" s="1"/>
  <c r="CB342" i="36"/>
  <c r="BX342" i="36"/>
  <c r="BY342" i="36" s="1"/>
  <c r="BT342" i="36"/>
  <c r="BP342" i="36"/>
  <c r="BQ342" i="36" s="1"/>
  <c r="BL342" i="36"/>
  <c r="BH342" i="36"/>
  <c r="BI342" i="36" s="1"/>
  <c r="BD342" i="36"/>
  <c r="AZ342" i="36"/>
  <c r="BA342" i="36" s="1"/>
  <c r="AV342" i="36"/>
  <c r="AR342" i="36"/>
  <c r="AS342" i="36" s="1"/>
  <c r="AN342" i="36"/>
  <c r="AJ342" i="36"/>
  <c r="AK342" i="36" s="1"/>
  <c r="AF342" i="36"/>
  <c r="AB342" i="36"/>
  <c r="AC342" i="36" s="1"/>
  <c r="X342" i="36"/>
  <c r="T342" i="36"/>
  <c r="U342" i="36" s="1"/>
  <c r="P342" i="36"/>
  <c r="L342" i="36"/>
  <c r="M342" i="36" s="1"/>
  <c r="H342" i="36"/>
  <c r="E342" i="36"/>
  <c r="F342" i="36" s="1"/>
  <c r="FW341" i="36"/>
  <c r="FP341" i="36"/>
  <c r="FQ341" i="36" s="1"/>
  <c r="FL341" i="36"/>
  <c r="FH341" i="36"/>
  <c r="FI341" i="36" s="1"/>
  <c r="FD341" i="36"/>
  <c r="EZ341" i="36"/>
  <c r="FA341" i="36" s="1"/>
  <c r="EV341" i="36"/>
  <c r="ER341" i="36"/>
  <c r="ES341" i="36" s="1"/>
  <c r="EN341" i="36"/>
  <c r="EJ341" i="36"/>
  <c r="EK341" i="36" s="1"/>
  <c r="EF341" i="36"/>
  <c r="EB341" i="36"/>
  <c r="EC341" i="36" s="1"/>
  <c r="DX341" i="36"/>
  <c r="DT341" i="36"/>
  <c r="DU341" i="36" s="1"/>
  <c r="DP341" i="36"/>
  <c r="DL341" i="36"/>
  <c r="DM341" i="36" s="1"/>
  <c r="DH341" i="36"/>
  <c r="DD341" i="36"/>
  <c r="DE341" i="36" s="1"/>
  <c r="CZ341" i="36"/>
  <c r="CV341" i="36"/>
  <c r="CW341" i="36" s="1"/>
  <c r="CR341" i="36"/>
  <c r="CN341" i="36"/>
  <c r="CO341" i="36" s="1"/>
  <c r="CJ341" i="36"/>
  <c r="CF341" i="36"/>
  <c r="CG341" i="36" s="1"/>
  <c r="CB341" i="36"/>
  <c r="BX341" i="36"/>
  <c r="BY341" i="36" s="1"/>
  <c r="BT341" i="36"/>
  <c r="BP341" i="36"/>
  <c r="BQ341" i="36" s="1"/>
  <c r="BL341" i="36"/>
  <c r="BH341" i="36"/>
  <c r="BI341" i="36" s="1"/>
  <c r="BD341" i="36"/>
  <c r="AZ341" i="36"/>
  <c r="BA341" i="36" s="1"/>
  <c r="AV341" i="36"/>
  <c r="AR341" i="36"/>
  <c r="AS341" i="36" s="1"/>
  <c r="AN341" i="36"/>
  <c r="AJ341" i="36"/>
  <c r="AK341" i="36" s="1"/>
  <c r="AF341" i="36"/>
  <c r="AB341" i="36"/>
  <c r="AC341" i="36" s="1"/>
  <c r="X341" i="36"/>
  <c r="T341" i="36"/>
  <c r="U341" i="36" s="1"/>
  <c r="P341" i="36"/>
  <c r="L341" i="36"/>
  <c r="M341" i="36" s="1"/>
  <c r="H341" i="36"/>
  <c r="E341" i="36"/>
  <c r="F341" i="36" s="1"/>
  <c r="FW340" i="36"/>
  <c r="FP340" i="36"/>
  <c r="FQ340" i="36" s="1"/>
  <c r="FL340" i="36"/>
  <c r="FH340" i="36"/>
  <c r="FI340" i="36" s="1"/>
  <c r="FD340" i="36"/>
  <c r="EZ340" i="36"/>
  <c r="FA340" i="36" s="1"/>
  <c r="EV340" i="36"/>
  <c r="ER340" i="36"/>
  <c r="ES340" i="36" s="1"/>
  <c r="EN340" i="36"/>
  <c r="EJ340" i="36"/>
  <c r="EK340" i="36" s="1"/>
  <c r="EF340" i="36"/>
  <c r="EB340" i="36"/>
  <c r="EC340" i="36" s="1"/>
  <c r="DX340" i="36"/>
  <c r="DT340" i="36"/>
  <c r="DU340" i="36" s="1"/>
  <c r="DP340" i="36"/>
  <c r="DL340" i="36"/>
  <c r="DM340" i="36" s="1"/>
  <c r="DH340" i="36"/>
  <c r="DD340" i="36"/>
  <c r="DE340" i="36" s="1"/>
  <c r="CZ340" i="36"/>
  <c r="CV340" i="36"/>
  <c r="CW340" i="36" s="1"/>
  <c r="CR340" i="36"/>
  <c r="CN340" i="36"/>
  <c r="CO340" i="36" s="1"/>
  <c r="CJ340" i="36"/>
  <c r="CF340" i="36"/>
  <c r="CG340" i="36" s="1"/>
  <c r="CB340" i="36"/>
  <c r="BX340" i="36"/>
  <c r="BY340" i="36" s="1"/>
  <c r="BT340" i="36"/>
  <c r="BP340" i="36"/>
  <c r="BQ340" i="36" s="1"/>
  <c r="BL340" i="36"/>
  <c r="BH340" i="36"/>
  <c r="BI340" i="36" s="1"/>
  <c r="BD340" i="36"/>
  <c r="AZ340" i="36"/>
  <c r="BA340" i="36" s="1"/>
  <c r="AV340" i="36"/>
  <c r="AR340" i="36"/>
  <c r="AS340" i="36" s="1"/>
  <c r="AN340" i="36"/>
  <c r="AJ340" i="36"/>
  <c r="AK340" i="36" s="1"/>
  <c r="AF340" i="36"/>
  <c r="AB340" i="36"/>
  <c r="AC340" i="36" s="1"/>
  <c r="X340" i="36"/>
  <c r="T340" i="36"/>
  <c r="U340" i="36" s="1"/>
  <c r="P340" i="36"/>
  <c r="L340" i="36"/>
  <c r="M340" i="36" s="1"/>
  <c r="H340" i="36"/>
  <c r="E340" i="36"/>
  <c r="F340" i="36" s="1"/>
  <c r="FW339" i="36"/>
  <c r="FP339" i="36"/>
  <c r="FQ339" i="36" s="1"/>
  <c r="FL339" i="36"/>
  <c r="FH339" i="36"/>
  <c r="FI339" i="36" s="1"/>
  <c r="FD339" i="36"/>
  <c r="EZ339" i="36"/>
  <c r="FA339" i="36" s="1"/>
  <c r="EV339" i="36"/>
  <c r="ER339" i="36"/>
  <c r="ES339" i="36" s="1"/>
  <c r="EN339" i="36"/>
  <c r="EJ339" i="36"/>
  <c r="EK339" i="36" s="1"/>
  <c r="EF339" i="36"/>
  <c r="EB339" i="36"/>
  <c r="EC339" i="36" s="1"/>
  <c r="DX339" i="36"/>
  <c r="DT339" i="36"/>
  <c r="DU339" i="36" s="1"/>
  <c r="DP339" i="36"/>
  <c r="DL339" i="36"/>
  <c r="DM339" i="36" s="1"/>
  <c r="DH339" i="36"/>
  <c r="DD339" i="36"/>
  <c r="DE339" i="36" s="1"/>
  <c r="CZ339" i="36"/>
  <c r="CV339" i="36"/>
  <c r="CW339" i="36" s="1"/>
  <c r="CR339" i="36"/>
  <c r="CN339" i="36"/>
  <c r="CO339" i="36" s="1"/>
  <c r="CJ339" i="36"/>
  <c r="CF339" i="36"/>
  <c r="CG339" i="36" s="1"/>
  <c r="CB339" i="36"/>
  <c r="BX339" i="36"/>
  <c r="BY339" i="36" s="1"/>
  <c r="BT339" i="36"/>
  <c r="BP339" i="36"/>
  <c r="BQ339" i="36" s="1"/>
  <c r="BL339" i="36"/>
  <c r="BH339" i="36"/>
  <c r="BI339" i="36" s="1"/>
  <c r="BD339" i="36"/>
  <c r="AZ339" i="36"/>
  <c r="BA339" i="36" s="1"/>
  <c r="AV339" i="36"/>
  <c r="AR339" i="36"/>
  <c r="AS339" i="36" s="1"/>
  <c r="AN339" i="36"/>
  <c r="AJ339" i="36"/>
  <c r="AK339" i="36" s="1"/>
  <c r="AF339" i="36"/>
  <c r="AB339" i="36"/>
  <c r="AC339" i="36" s="1"/>
  <c r="X339" i="36"/>
  <c r="T339" i="36"/>
  <c r="U339" i="36" s="1"/>
  <c r="P339" i="36"/>
  <c r="L339" i="36"/>
  <c r="M339" i="36" s="1"/>
  <c r="H339" i="36"/>
  <c r="E339" i="36"/>
  <c r="F339" i="36" s="1"/>
  <c r="FW338" i="36"/>
  <c r="FP338" i="36"/>
  <c r="FQ338" i="36" s="1"/>
  <c r="FL338" i="36"/>
  <c r="FH338" i="36"/>
  <c r="FI338" i="36" s="1"/>
  <c r="FD338" i="36"/>
  <c r="EZ338" i="36"/>
  <c r="FA338" i="36" s="1"/>
  <c r="EV338" i="36"/>
  <c r="ER338" i="36"/>
  <c r="ES338" i="36" s="1"/>
  <c r="EN338" i="36"/>
  <c r="EJ338" i="36"/>
  <c r="EK338" i="36" s="1"/>
  <c r="EF338" i="36"/>
  <c r="EB338" i="36"/>
  <c r="EC338" i="36" s="1"/>
  <c r="DX338" i="36"/>
  <c r="DT338" i="36"/>
  <c r="DU338" i="36" s="1"/>
  <c r="DP338" i="36"/>
  <c r="DL338" i="36"/>
  <c r="DM338" i="36" s="1"/>
  <c r="DH338" i="36"/>
  <c r="DD338" i="36"/>
  <c r="DE338" i="36" s="1"/>
  <c r="CZ338" i="36"/>
  <c r="CV338" i="36"/>
  <c r="CW338" i="36" s="1"/>
  <c r="CR338" i="36"/>
  <c r="CN338" i="36"/>
  <c r="CO338" i="36" s="1"/>
  <c r="CJ338" i="36"/>
  <c r="CF338" i="36"/>
  <c r="CG338" i="36" s="1"/>
  <c r="CB338" i="36"/>
  <c r="BX338" i="36"/>
  <c r="BY338" i="36" s="1"/>
  <c r="BT338" i="36"/>
  <c r="BP338" i="36"/>
  <c r="BQ338" i="36" s="1"/>
  <c r="BL338" i="36"/>
  <c r="BH338" i="36"/>
  <c r="BI338" i="36" s="1"/>
  <c r="BD338" i="36"/>
  <c r="AZ338" i="36"/>
  <c r="BA338" i="36" s="1"/>
  <c r="AV338" i="36"/>
  <c r="AR338" i="36"/>
  <c r="AS338" i="36" s="1"/>
  <c r="AN338" i="36"/>
  <c r="AJ338" i="36"/>
  <c r="AK338" i="36" s="1"/>
  <c r="AF338" i="36"/>
  <c r="AB338" i="36"/>
  <c r="AC338" i="36" s="1"/>
  <c r="X338" i="36"/>
  <c r="T338" i="36"/>
  <c r="U338" i="36" s="1"/>
  <c r="P338" i="36"/>
  <c r="L338" i="36"/>
  <c r="M338" i="36" s="1"/>
  <c r="H338" i="36"/>
  <c r="E338" i="36"/>
  <c r="F338" i="36" s="1"/>
  <c r="FW337" i="36"/>
  <c r="FP337" i="36"/>
  <c r="FQ337" i="36" s="1"/>
  <c r="FL337" i="36"/>
  <c r="FH337" i="36"/>
  <c r="FI337" i="36" s="1"/>
  <c r="FD337" i="36"/>
  <c r="EZ337" i="36"/>
  <c r="FA337" i="36" s="1"/>
  <c r="EV337" i="36"/>
  <c r="ER337" i="36"/>
  <c r="ES337" i="36" s="1"/>
  <c r="EN337" i="36"/>
  <c r="EJ337" i="36"/>
  <c r="EK337" i="36" s="1"/>
  <c r="EF337" i="36"/>
  <c r="EB337" i="36"/>
  <c r="EC337" i="36" s="1"/>
  <c r="DX337" i="36"/>
  <c r="DT337" i="36"/>
  <c r="DU337" i="36" s="1"/>
  <c r="DP337" i="36"/>
  <c r="DL337" i="36"/>
  <c r="DM337" i="36" s="1"/>
  <c r="DH337" i="36"/>
  <c r="DD337" i="36"/>
  <c r="DE337" i="36" s="1"/>
  <c r="CZ337" i="36"/>
  <c r="CV337" i="36"/>
  <c r="CW337" i="36" s="1"/>
  <c r="CR337" i="36"/>
  <c r="CN337" i="36"/>
  <c r="CO337" i="36" s="1"/>
  <c r="CJ337" i="36"/>
  <c r="CF337" i="36"/>
  <c r="CG337" i="36" s="1"/>
  <c r="CB337" i="36"/>
  <c r="BX337" i="36"/>
  <c r="BY337" i="36" s="1"/>
  <c r="BT337" i="36"/>
  <c r="BP337" i="36"/>
  <c r="BQ337" i="36" s="1"/>
  <c r="BL337" i="36"/>
  <c r="BH337" i="36"/>
  <c r="BI337" i="36" s="1"/>
  <c r="BD337" i="36"/>
  <c r="AZ337" i="36"/>
  <c r="BA337" i="36" s="1"/>
  <c r="AV337" i="36"/>
  <c r="AR337" i="36"/>
  <c r="AS337" i="36" s="1"/>
  <c r="AN337" i="36"/>
  <c r="AJ337" i="36"/>
  <c r="AK337" i="36" s="1"/>
  <c r="AF337" i="36"/>
  <c r="AB337" i="36"/>
  <c r="AC337" i="36" s="1"/>
  <c r="X337" i="36"/>
  <c r="T337" i="36"/>
  <c r="U337" i="36" s="1"/>
  <c r="P337" i="36"/>
  <c r="L337" i="36"/>
  <c r="M337" i="36" s="1"/>
  <c r="H337" i="36"/>
  <c r="E337" i="36"/>
  <c r="F337" i="36" s="1"/>
  <c r="FX336" i="36"/>
  <c r="FZ336" i="36" s="1"/>
  <c r="FW336" i="36"/>
  <c r="FY336" i="36" s="1"/>
  <c r="FP336" i="36"/>
  <c r="FQ336" i="36" s="1"/>
  <c r="FH336" i="36"/>
  <c r="FI336" i="36" s="1"/>
  <c r="EZ336" i="36"/>
  <c r="FA336" i="36" s="1"/>
  <c r="ER336" i="36"/>
  <c r="ES336" i="36" s="1"/>
  <c r="EJ336" i="36"/>
  <c r="EK336" i="36" s="1"/>
  <c r="EB336" i="36"/>
  <c r="EC336" i="36" s="1"/>
  <c r="DT336" i="36"/>
  <c r="DU336" i="36" s="1"/>
  <c r="DL336" i="36"/>
  <c r="DM336" i="36" s="1"/>
  <c r="DD336" i="36"/>
  <c r="DE336" i="36" s="1"/>
  <c r="CV336" i="36"/>
  <c r="CW336" i="36" s="1"/>
  <c r="CN336" i="36"/>
  <c r="CO336" i="36" s="1"/>
  <c r="CF336" i="36"/>
  <c r="CG336" i="36" s="1"/>
  <c r="BX336" i="36"/>
  <c r="BY336" i="36" s="1"/>
  <c r="BP336" i="36"/>
  <c r="BQ336" i="36" s="1"/>
  <c r="BH336" i="36"/>
  <c r="BI336" i="36" s="1"/>
  <c r="AZ336" i="36"/>
  <c r="BA336" i="36" s="1"/>
  <c r="AR336" i="36"/>
  <c r="AS336" i="36" s="1"/>
  <c r="AJ336" i="36"/>
  <c r="AK336" i="36" s="1"/>
  <c r="AB336" i="36"/>
  <c r="AC336" i="36" s="1"/>
  <c r="T336" i="36"/>
  <c r="U336" i="36" s="1"/>
  <c r="L336" i="36"/>
  <c r="M336" i="36" s="1"/>
  <c r="FX335" i="36"/>
  <c r="FZ335" i="36" s="1"/>
  <c r="FW335" i="36"/>
  <c r="FY335" i="36" s="1"/>
  <c r="FP335" i="36"/>
  <c r="FQ335" i="36" s="1"/>
  <c r="FH335" i="36"/>
  <c r="FI335" i="36" s="1"/>
  <c r="EZ335" i="36"/>
  <c r="FA335" i="36" s="1"/>
  <c r="ER335" i="36"/>
  <c r="ES335" i="36" s="1"/>
  <c r="EJ335" i="36"/>
  <c r="EK335" i="36" s="1"/>
  <c r="EB335" i="36"/>
  <c r="EC335" i="36" s="1"/>
  <c r="DT335" i="36"/>
  <c r="DU335" i="36" s="1"/>
  <c r="DL335" i="36"/>
  <c r="DM335" i="36" s="1"/>
  <c r="DD335" i="36"/>
  <c r="DE335" i="36" s="1"/>
  <c r="CV335" i="36"/>
  <c r="CW335" i="36" s="1"/>
  <c r="CN335" i="36"/>
  <c r="CO335" i="36" s="1"/>
  <c r="CF335" i="36"/>
  <c r="CG335" i="36" s="1"/>
  <c r="BX335" i="36"/>
  <c r="BY335" i="36" s="1"/>
  <c r="BP335" i="36"/>
  <c r="BQ335" i="36" s="1"/>
  <c r="BH335" i="36"/>
  <c r="BI335" i="36" s="1"/>
  <c r="AZ335" i="36"/>
  <c r="BA335" i="36" s="1"/>
  <c r="AR335" i="36"/>
  <c r="AS335" i="36" s="1"/>
  <c r="AJ335" i="36"/>
  <c r="AK335" i="36" s="1"/>
  <c r="AB335" i="36"/>
  <c r="AC335" i="36" s="1"/>
  <c r="T335" i="36"/>
  <c r="U335" i="36" s="1"/>
  <c r="L335" i="36"/>
  <c r="M335" i="36" s="1"/>
  <c r="FX333" i="36"/>
  <c r="FZ333" i="36" s="1"/>
  <c r="FW333" i="36"/>
  <c r="FY333" i="36" s="1"/>
  <c r="FP333" i="36"/>
  <c r="FQ333" i="36" s="1"/>
  <c r="FH333" i="36"/>
  <c r="FI333" i="36" s="1"/>
  <c r="EZ333" i="36"/>
  <c r="FA333" i="36" s="1"/>
  <c r="ER333" i="36"/>
  <c r="ES333" i="36" s="1"/>
  <c r="EJ333" i="36"/>
  <c r="EK333" i="36" s="1"/>
  <c r="EB333" i="36"/>
  <c r="EC333" i="36" s="1"/>
  <c r="DT333" i="36"/>
  <c r="DU333" i="36" s="1"/>
  <c r="DL333" i="36"/>
  <c r="DM333" i="36" s="1"/>
  <c r="DD333" i="36"/>
  <c r="DE333" i="36" s="1"/>
  <c r="CV333" i="36"/>
  <c r="CW333" i="36" s="1"/>
  <c r="CN333" i="36"/>
  <c r="CO333" i="36" s="1"/>
  <c r="CF333" i="36"/>
  <c r="CG333" i="36" s="1"/>
  <c r="BX333" i="36"/>
  <c r="BY333" i="36" s="1"/>
  <c r="BP333" i="36"/>
  <c r="BQ333" i="36" s="1"/>
  <c r="BH333" i="36"/>
  <c r="BI333" i="36" s="1"/>
  <c r="AZ333" i="36"/>
  <c r="BA333" i="36" s="1"/>
  <c r="AR333" i="36"/>
  <c r="AS333" i="36" s="1"/>
  <c r="AJ333" i="36"/>
  <c r="AK333" i="36" s="1"/>
  <c r="AB333" i="36"/>
  <c r="AC333" i="36" s="1"/>
  <c r="T333" i="36"/>
  <c r="U333" i="36" s="1"/>
  <c r="L333" i="36"/>
  <c r="M333" i="36" s="1"/>
  <c r="FX332" i="36"/>
  <c r="FZ332" i="36" s="1"/>
  <c r="FW332" i="36"/>
  <c r="FY332" i="36" s="1"/>
  <c r="FP332" i="36"/>
  <c r="FQ332" i="36" s="1"/>
  <c r="FH332" i="36"/>
  <c r="FI332" i="36" s="1"/>
  <c r="EZ332" i="36"/>
  <c r="FA332" i="36" s="1"/>
  <c r="ER332" i="36"/>
  <c r="ES332" i="36" s="1"/>
  <c r="EJ332" i="36"/>
  <c r="EK332" i="36" s="1"/>
  <c r="EB332" i="36"/>
  <c r="EC332" i="36" s="1"/>
  <c r="DT332" i="36"/>
  <c r="DU332" i="36" s="1"/>
  <c r="DL332" i="36"/>
  <c r="DM332" i="36" s="1"/>
  <c r="DD332" i="36"/>
  <c r="DE332" i="36" s="1"/>
  <c r="CV332" i="36"/>
  <c r="CW332" i="36" s="1"/>
  <c r="CN332" i="36"/>
  <c r="CO332" i="36" s="1"/>
  <c r="CF332" i="36"/>
  <c r="CG332" i="36" s="1"/>
  <c r="BX332" i="36"/>
  <c r="BY332" i="36" s="1"/>
  <c r="BP332" i="36"/>
  <c r="BQ332" i="36" s="1"/>
  <c r="BH332" i="36"/>
  <c r="BI332" i="36" s="1"/>
  <c r="AZ332" i="36"/>
  <c r="BA332" i="36" s="1"/>
  <c r="AR332" i="36"/>
  <c r="AS332" i="36" s="1"/>
  <c r="AJ332" i="36"/>
  <c r="AK332" i="36" s="1"/>
  <c r="AB332" i="36"/>
  <c r="AC332" i="36" s="1"/>
  <c r="T332" i="36"/>
  <c r="U332" i="36" s="1"/>
  <c r="L332" i="36"/>
  <c r="M332" i="36" s="1"/>
  <c r="FX331" i="36"/>
  <c r="FZ331" i="36" s="1"/>
  <c r="FW331" i="36"/>
  <c r="FY331" i="36" s="1"/>
  <c r="FP331" i="36"/>
  <c r="FQ331" i="36" s="1"/>
  <c r="FH331" i="36"/>
  <c r="FI331" i="36" s="1"/>
  <c r="EZ331" i="36"/>
  <c r="FA331" i="36" s="1"/>
  <c r="ER331" i="36"/>
  <c r="ES331" i="36" s="1"/>
  <c r="EJ331" i="36"/>
  <c r="EK331" i="36" s="1"/>
  <c r="EB331" i="36"/>
  <c r="EC331" i="36" s="1"/>
  <c r="DT331" i="36"/>
  <c r="DU331" i="36" s="1"/>
  <c r="DL331" i="36"/>
  <c r="DM331" i="36" s="1"/>
  <c r="DD331" i="36"/>
  <c r="DE331" i="36" s="1"/>
  <c r="CV331" i="36"/>
  <c r="CW331" i="36" s="1"/>
  <c r="CN331" i="36"/>
  <c r="CO331" i="36" s="1"/>
  <c r="CF331" i="36"/>
  <c r="CG331" i="36" s="1"/>
  <c r="BX331" i="36"/>
  <c r="BY331" i="36" s="1"/>
  <c r="BP331" i="36"/>
  <c r="BQ331" i="36" s="1"/>
  <c r="BH331" i="36"/>
  <c r="BI331" i="36" s="1"/>
  <c r="AZ331" i="36"/>
  <c r="BA331" i="36" s="1"/>
  <c r="AR331" i="36"/>
  <c r="AS331" i="36" s="1"/>
  <c r="AJ331" i="36"/>
  <c r="AK331" i="36" s="1"/>
  <c r="AB331" i="36"/>
  <c r="AC331" i="36" s="1"/>
  <c r="T331" i="36"/>
  <c r="U331" i="36" s="1"/>
  <c r="L331" i="36"/>
  <c r="M331" i="36" s="1"/>
  <c r="FX330" i="36"/>
  <c r="FZ330" i="36" s="1"/>
  <c r="FW330" i="36"/>
  <c r="FY330" i="36" s="1"/>
  <c r="FP330" i="36"/>
  <c r="FQ330" i="36" s="1"/>
  <c r="FH330" i="36"/>
  <c r="FI330" i="36" s="1"/>
  <c r="EZ330" i="36"/>
  <c r="FA330" i="36" s="1"/>
  <c r="ER330" i="36"/>
  <c r="ES330" i="36" s="1"/>
  <c r="EJ330" i="36"/>
  <c r="EK330" i="36" s="1"/>
  <c r="EB330" i="36"/>
  <c r="EC330" i="36" s="1"/>
  <c r="DT330" i="36"/>
  <c r="DU330" i="36" s="1"/>
  <c r="DL330" i="36"/>
  <c r="DM330" i="36" s="1"/>
  <c r="DD330" i="36"/>
  <c r="DE330" i="36" s="1"/>
  <c r="CV330" i="36"/>
  <c r="CW330" i="36" s="1"/>
  <c r="CN330" i="36"/>
  <c r="CO330" i="36" s="1"/>
  <c r="CF330" i="36"/>
  <c r="CG330" i="36" s="1"/>
  <c r="BX330" i="36"/>
  <c r="BY330" i="36" s="1"/>
  <c r="BP330" i="36"/>
  <c r="BQ330" i="36" s="1"/>
  <c r="BH330" i="36"/>
  <c r="BI330" i="36" s="1"/>
  <c r="AZ330" i="36"/>
  <c r="BA330" i="36" s="1"/>
  <c r="AR330" i="36"/>
  <c r="AS330" i="36" s="1"/>
  <c r="AJ330" i="36"/>
  <c r="AK330" i="36" s="1"/>
  <c r="AB330" i="36"/>
  <c r="AC330" i="36" s="1"/>
  <c r="T330" i="36"/>
  <c r="U330" i="36" s="1"/>
  <c r="L330" i="36"/>
  <c r="M330" i="36" s="1"/>
  <c r="FX329" i="36"/>
  <c r="FZ329" i="36" s="1"/>
  <c r="FW329" i="36"/>
  <c r="FY329" i="36" s="1"/>
  <c r="FP329" i="36"/>
  <c r="FQ329" i="36" s="1"/>
  <c r="FH329" i="36"/>
  <c r="FI329" i="36" s="1"/>
  <c r="EZ329" i="36"/>
  <c r="FA329" i="36" s="1"/>
  <c r="ER329" i="36"/>
  <c r="ES329" i="36" s="1"/>
  <c r="EJ329" i="36"/>
  <c r="EK329" i="36" s="1"/>
  <c r="EB329" i="36"/>
  <c r="EC329" i="36" s="1"/>
  <c r="DT329" i="36"/>
  <c r="DU329" i="36" s="1"/>
  <c r="DL329" i="36"/>
  <c r="DM329" i="36" s="1"/>
  <c r="DD329" i="36"/>
  <c r="DE329" i="36" s="1"/>
  <c r="CV329" i="36"/>
  <c r="CW329" i="36" s="1"/>
  <c r="CN329" i="36"/>
  <c r="CO329" i="36" s="1"/>
  <c r="CF329" i="36"/>
  <c r="CG329" i="36" s="1"/>
  <c r="BX329" i="36"/>
  <c r="BY329" i="36" s="1"/>
  <c r="BP329" i="36"/>
  <c r="BQ329" i="36" s="1"/>
  <c r="BH329" i="36"/>
  <c r="BI329" i="36" s="1"/>
  <c r="AZ329" i="36"/>
  <c r="BA329" i="36" s="1"/>
  <c r="AR329" i="36"/>
  <c r="AS329" i="36" s="1"/>
  <c r="AJ329" i="36"/>
  <c r="AK329" i="36" s="1"/>
  <c r="AB329" i="36"/>
  <c r="AC329" i="36" s="1"/>
  <c r="T329" i="36"/>
  <c r="U329" i="36" s="1"/>
  <c r="L329" i="36"/>
  <c r="M329" i="36" s="1"/>
  <c r="FX328" i="36"/>
  <c r="FZ328" i="36" s="1"/>
  <c r="FW328" i="36"/>
  <c r="FY328" i="36" s="1"/>
  <c r="FP328" i="36"/>
  <c r="FQ328" i="36" s="1"/>
  <c r="FH328" i="36"/>
  <c r="FI328" i="36" s="1"/>
  <c r="EZ328" i="36"/>
  <c r="FA328" i="36" s="1"/>
  <c r="ER328" i="36"/>
  <c r="ES328" i="36" s="1"/>
  <c r="EJ328" i="36"/>
  <c r="EK328" i="36" s="1"/>
  <c r="EB328" i="36"/>
  <c r="EC328" i="36" s="1"/>
  <c r="DT328" i="36"/>
  <c r="DU328" i="36" s="1"/>
  <c r="DL328" i="36"/>
  <c r="DM328" i="36" s="1"/>
  <c r="DD328" i="36"/>
  <c r="DE328" i="36" s="1"/>
  <c r="CV328" i="36"/>
  <c r="CW328" i="36" s="1"/>
  <c r="CN328" i="36"/>
  <c r="CO328" i="36" s="1"/>
  <c r="CF328" i="36"/>
  <c r="CG328" i="36" s="1"/>
  <c r="BX328" i="36"/>
  <c r="BY328" i="36" s="1"/>
  <c r="BP328" i="36"/>
  <c r="BQ328" i="36" s="1"/>
  <c r="BH328" i="36"/>
  <c r="BI328" i="36" s="1"/>
  <c r="AZ328" i="36"/>
  <c r="BA328" i="36" s="1"/>
  <c r="AR328" i="36"/>
  <c r="AS328" i="36" s="1"/>
  <c r="AJ328" i="36"/>
  <c r="AK328" i="36" s="1"/>
  <c r="AB328" i="36"/>
  <c r="AC328" i="36" s="1"/>
  <c r="T328" i="36"/>
  <c r="U328" i="36" s="1"/>
  <c r="L328" i="36"/>
  <c r="M328" i="36" s="1"/>
  <c r="FX327" i="36"/>
  <c r="FW327" i="36"/>
  <c r="FP327" i="36"/>
  <c r="FQ327" i="36" s="1"/>
  <c r="FH327" i="36"/>
  <c r="FI327" i="36" s="1"/>
  <c r="EZ327" i="36"/>
  <c r="FA327" i="36" s="1"/>
  <c r="ER327" i="36"/>
  <c r="ES327" i="36" s="1"/>
  <c r="EJ327" i="36"/>
  <c r="EK327" i="36" s="1"/>
  <c r="EB327" i="36"/>
  <c r="EC327" i="36" s="1"/>
  <c r="DT327" i="36"/>
  <c r="DU327" i="36" s="1"/>
  <c r="DL327" i="36"/>
  <c r="DM327" i="36" s="1"/>
  <c r="DD327" i="36"/>
  <c r="DE327" i="36" s="1"/>
  <c r="CV327" i="36"/>
  <c r="CW327" i="36" s="1"/>
  <c r="CN327" i="36"/>
  <c r="CO327" i="36" s="1"/>
  <c r="CF327" i="36"/>
  <c r="CG327" i="36" s="1"/>
  <c r="BX327" i="36"/>
  <c r="BY327" i="36" s="1"/>
  <c r="BP327" i="36"/>
  <c r="BQ327" i="36" s="1"/>
  <c r="BH327" i="36"/>
  <c r="BI327" i="36" s="1"/>
  <c r="AZ327" i="36"/>
  <c r="BA327" i="36" s="1"/>
  <c r="AR327" i="36"/>
  <c r="AS327" i="36" s="1"/>
  <c r="AJ327" i="36"/>
  <c r="AK327" i="36" s="1"/>
  <c r="AB327" i="36"/>
  <c r="AC327" i="36" s="1"/>
  <c r="T327" i="36"/>
  <c r="U327" i="36" s="1"/>
  <c r="L327" i="36"/>
  <c r="M327" i="36" s="1"/>
  <c r="FX326" i="36"/>
  <c r="FW326" i="36"/>
  <c r="FY326" i="36" s="1"/>
  <c r="FP326" i="36"/>
  <c r="FQ326" i="36" s="1"/>
  <c r="FH326" i="36"/>
  <c r="FI326" i="36" s="1"/>
  <c r="EZ326" i="36"/>
  <c r="FA326" i="36" s="1"/>
  <c r="ER326" i="36"/>
  <c r="ES326" i="36" s="1"/>
  <c r="EJ326" i="36"/>
  <c r="EK326" i="36" s="1"/>
  <c r="EB326" i="36"/>
  <c r="EC326" i="36" s="1"/>
  <c r="DT326" i="36"/>
  <c r="DU326" i="36" s="1"/>
  <c r="DL326" i="36"/>
  <c r="DM326" i="36" s="1"/>
  <c r="DD326" i="36"/>
  <c r="DE326" i="36" s="1"/>
  <c r="CV326" i="36"/>
  <c r="CW326" i="36" s="1"/>
  <c r="CN326" i="36"/>
  <c r="CO326" i="36" s="1"/>
  <c r="CF326" i="36"/>
  <c r="CG326" i="36" s="1"/>
  <c r="BX326" i="36"/>
  <c r="BY326" i="36" s="1"/>
  <c r="BP326" i="36"/>
  <c r="BQ326" i="36" s="1"/>
  <c r="BH326" i="36"/>
  <c r="BI326" i="36" s="1"/>
  <c r="AZ326" i="36"/>
  <c r="BA326" i="36" s="1"/>
  <c r="AR326" i="36"/>
  <c r="AS326" i="36" s="1"/>
  <c r="AJ326" i="36"/>
  <c r="AK326" i="36" s="1"/>
  <c r="AB326" i="36"/>
  <c r="AC326" i="36" s="1"/>
  <c r="T326" i="36"/>
  <c r="U326" i="36" s="1"/>
  <c r="L326" i="36"/>
  <c r="M326" i="36" s="1"/>
  <c r="F326" i="36"/>
  <c r="FX325" i="36"/>
  <c r="FW325" i="36"/>
  <c r="FY325" i="36" s="1"/>
  <c r="FP325" i="36"/>
  <c r="FQ325" i="36" s="1"/>
  <c r="FH325" i="36"/>
  <c r="FI325" i="36" s="1"/>
  <c r="EZ325" i="36"/>
  <c r="FA325" i="36" s="1"/>
  <c r="ER325" i="36"/>
  <c r="ES325" i="36" s="1"/>
  <c r="EJ325" i="36"/>
  <c r="EK325" i="36" s="1"/>
  <c r="EB325" i="36"/>
  <c r="EC325" i="36" s="1"/>
  <c r="DT325" i="36"/>
  <c r="DU325" i="36" s="1"/>
  <c r="DL325" i="36"/>
  <c r="DM325" i="36" s="1"/>
  <c r="DD325" i="36"/>
  <c r="DE325" i="36" s="1"/>
  <c r="CV325" i="36"/>
  <c r="CW325" i="36" s="1"/>
  <c r="CN325" i="36"/>
  <c r="CO325" i="36" s="1"/>
  <c r="CF325" i="36"/>
  <c r="CG325" i="36" s="1"/>
  <c r="BX325" i="36"/>
  <c r="BY325" i="36" s="1"/>
  <c r="BP325" i="36"/>
  <c r="BQ325" i="36" s="1"/>
  <c r="BH325" i="36"/>
  <c r="BI325" i="36" s="1"/>
  <c r="AZ325" i="36"/>
  <c r="BA325" i="36" s="1"/>
  <c r="AR325" i="36"/>
  <c r="AS325" i="36" s="1"/>
  <c r="AJ325" i="36"/>
  <c r="AK325" i="36" s="1"/>
  <c r="AB325" i="36"/>
  <c r="AC325" i="36" s="1"/>
  <c r="T325" i="36"/>
  <c r="U325" i="36" s="1"/>
  <c r="L325" i="36"/>
  <c r="M325" i="36" s="1"/>
  <c r="F325" i="36"/>
  <c r="FX324" i="36"/>
  <c r="FW324" i="36"/>
  <c r="FY324" i="36" s="1"/>
  <c r="FP324" i="36"/>
  <c r="FQ324" i="36" s="1"/>
  <c r="FH324" i="36"/>
  <c r="FI324" i="36" s="1"/>
  <c r="EZ324" i="36"/>
  <c r="FA324" i="36" s="1"/>
  <c r="ER324" i="36"/>
  <c r="ES324" i="36" s="1"/>
  <c r="EJ324" i="36"/>
  <c r="EK324" i="36" s="1"/>
  <c r="EB324" i="36"/>
  <c r="EC324" i="36" s="1"/>
  <c r="DT324" i="36"/>
  <c r="DU324" i="36" s="1"/>
  <c r="DL324" i="36"/>
  <c r="DM324" i="36" s="1"/>
  <c r="DD324" i="36"/>
  <c r="DE324" i="36" s="1"/>
  <c r="CV324" i="36"/>
  <c r="CW324" i="36" s="1"/>
  <c r="CN324" i="36"/>
  <c r="CO324" i="36" s="1"/>
  <c r="CF324" i="36"/>
  <c r="CG324" i="36" s="1"/>
  <c r="BX324" i="36"/>
  <c r="BY324" i="36" s="1"/>
  <c r="BP324" i="36"/>
  <c r="BQ324" i="36" s="1"/>
  <c r="BH324" i="36"/>
  <c r="BI324" i="36" s="1"/>
  <c r="AZ324" i="36"/>
  <c r="BA324" i="36" s="1"/>
  <c r="AR324" i="36"/>
  <c r="AS324" i="36" s="1"/>
  <c r="AJ324" i="36"/>
  <c r="AK324" i="36" s="1"/>
  <c r="AB324" i="36"/>
  <c r="AC324" i="36" s="1"/>
  <c r="T324" i="36"/>
  <c r="U324" i="36" s="1"/>
  <c r="L324" i="36"/>
  <c r="M324" i="36" s="1"/>
  <c r="F324" i="36"/>
  <c r="FX323" i="36"/>
  <c r="FW323" i="36"/>
  <c r="FY323" i="36" s="1"/>
  <c r="FP323" i="36"/>
  <c r="FQ323" i="36" s="1"/>
  <c r="FH323" i="36"/>
  <c r="FI323" i="36" s="1"/>
  <c r="EZ323" i="36"/>
  <c r="FA323" i="36" s="1"/>
  <c r="ER323" i="36"/>
  <c r="ES323" i="36" s="1"/>
  <c r="EJ323" i="36"/>
  <c r="EK323" i="36" s="1"/>
  <c r="EB323" i="36"/>
  <c r="EC323" i="36" s="1"/>
  <c r="DT323" i="36"/>
  <c r="DU323" i="36" s="1"/>
  <c r="DL323" i="36"/>
  <c r="DM323" i="36" s="1"/>
  <c r="DD323" i="36"/>
  <c r="DE323" i="36" s="1"/>
  <c r="CV323" i="36"/>
  <c r="CW323" i="36" s="1"/>
  <c r="CN323" i="36"/>
  <c r="CO323" i="36" s="1"/>
  <c r="CF323" i="36"/>
  <c r="CG323" i="36" s="1"/>
  <c r="BX323" i="36"/>
  <c r="BY323" i="36" s="1"/>
  <c r="BP323" i="36"/>
  <c r="BQ323" i="36" s="1"/>
  <c r="BH323" i="36"/>
  <c r="BI323" i="36" s="1"/>
  <c r="AZ323" i="36"/>
  <c r="BA323" i="36" s="1"/>
  <c r="AR323" i="36"/>
  <c r="AS323" i="36" s="1"/>
  <c r="AJ323" i="36"/>
  <c r="AK323" i="36" s="1"/>
  <c r="AB323" i="36"/>
  <c r="AC323" i="36" s="1"/>
  <c r="T323" i="36"/>
  <c r="U323" i="36" s="1"/>
  <c r="L323" i="36"/>
  <c r="M323" i="36" s="1"/>
  <c r="F323" i="36"/>
  <c r="FX322" i="36"/>
  <c r="FW322" i="36"/>
  <c r="FY322" i="36" s="1"/>
  <c r="FP322" i="36"/>
  <c r="FQ322" i="36" s="1"/>
  <c r="FH322" i="36"/>
  <c r="FI322" i="36" s="1"/>
  <c r="EZ322" i="36"/>
  <c r="FA322" i="36" s="1"/>
  <c r="ER322" i="36"/>
  <c r="ES322" i="36" s="1"/>
  <c r="EJ322" i="36"/>
  <c r="EK322" i="36" s="1"/>
  <c r="EB322" i="36"/>
  <c r="EC322" i="36" s="1"/>
  <c r="DT322" i="36"/>
  <c r="DU322" i="36" s="1"/>
  <c r="DL322" i="36"/>
  <c r="DM322" i="36" s="1"/>
  <c r="DD322" i="36"/>
  <c r="DE322" i="36" s="1"/>
  <c r="CV322" i="36"/>
  <c r="CW322" i="36" s="1"/>
  <c r="CN322" i="36"/>
  <c r="CO322" i="36" s="1"/>
  <c r="CF322" i="36"/>
  <c r="CG322" i="36" s="1"/>
  <c r="BX322" i="36"/>
  <c r="BY322" i="36" s="1"/>
  <c r="BP322" i="36"/>
  <c r="BQ322" i="36" s="1"/>
  <c r="BH322" i="36"/>
  <c r="BI322" i="36" s="1"/>
  <c r="AZ322" i="36"/>
  <c r="BA322" i="36" s="1"/>
  <c r="AR322" i="36"/>
  <c r="AS322" i="36" s="1"/>
  <c r="AJ322" i="36"/>
  <c r="AK322" i="36" s="1"/>
  <c r="AB322" i="36"/>
  <c r="AC322" i="36" s="1"/>
  <c r="T322" i="36"/>
  <c r="U322" i="36" s="1"/>
  <c r="L322" i="36"/>
  <c r="M322" i="36" s="1"/>
  <c r="F322" i="36"/>
  <c r="FX321" i="36"/>
  <c r="FW321" i="36"/>
  <c r="FY321" i="36" s="1"/>
  <c r="FP321" i="36"/>
  <c r="FQ321" i="36" s="1"/>
  <c r="FH321" i="36"/>
  <c r="FI321" i="36" s="1"/>
  <c r="EZ321" i="36"/>
  <c r="FA321" i="36" s="1"/>
  <c r="ER321" i="36"/>
  <c r="ES321" i="36" s="1"/>
  <c r="EJ321" i="36"/>
  <c r="EK321" i="36" s="1"/>
  <c r="EB321" i="36"/>
  <c r="EC321" i="36" s="1"/>
  <c r="DT321" i="36"/>
  <c r="DU321" i="36" s="1"/>
  <c r="DL321" i="36"/>
  <c r="DM321" i="36" s="1"/>
  <c r="DD321" i="36"/>
  <c r="DE321" i="36" s="1"/>
  <c r="CV321" i="36"/>
  <c r="CW321" i="36" s="1"/>
  <c r="CN321" i="36"/>
  <c r="CO321" i="36" s="1"/>
  <c r="CF321" i="36"/>
  <c r="CG321" i="36" s="1"/>
  <c r="BX321" i="36"/>
  <c r="BY321" i="36" s="1"/>
  <c r="BP321" i="36"/>
  <c r="BQ321" i="36" s="1"/>
  <c r="BH321" i="36"/>
  <c r="BI321" i="36" s="1"/>
  <c r="AZ321" i="36"/>
  <c r="BA321" i="36" s="1"/>
  <c r="AR321" i="36"/>
  <c r="AS321" i="36" s="1"/>
  <c r="AJ321" i="36"/>
  <c r="AK321" i="36" s="1"/>
  <c r="AB321" i="36"/>
  <c r="AC321" i="36" s="1"/>
  <c r="T321" i="36"/>
  <c r="U321" i="36" s="1"/>
  <c r="L321" i="36"/>
  <c r="M321" i="36" s="1"/>
  <c r="F321" i="36"/>
  <c r="FX320" i="36"/>
  <c r="FW320" i="36"/>
  <c r="FY320" i="36" s="1"/>
  <c r="FP320" i="36"/>
  <c r="FQ320" i="36" s="1"/>
  <c r="FH320" i="36"/>
  <c r="FI320" i="36" s="1"/>
  <c r="EZ320" i="36"/>
  <c r="FA320" i="36" s="1"/>
  <c r="ER320" i="36"/>
  <c r="ES320" i="36" s="1"/>
  <c r="EJ320" i="36"/>
  <c r="EK320" i="36" s="1"/>
  <c r="EB320" i="36"/>
  <c r="EC320" i="36" s="1"/>
  <c r="DT320" i="36"/>
  <c r="DU320" i="36" s="1"/>
  <c r="DL320" i="36"/>
  <c r="DM320" i="36" s="1"/>
  <c r="DD320" i="36"/>
  <c r="DE320" i="36" s="1"/>
  <c r="CV320" i="36"/>
  <c r="CW320" i="36" s="1"/>
  <c r="CN320" i="36"/>
  <c r="CO320" i="36" s="1"/>
  <c r="CF320" i="36"/>
  <c r="CG320" i="36" s="1"/>
  <c r="BX320" i="36"/>
  <c r="BY320" i="36" s="1"/>
  <c r="BP320" i="36"/>
  <c r="BQ320" i="36" s="1"/>
  <c r="BH320" i="36"/>
  <c r="BI320" i="36" s="1"/>
  <c r="AZ320" i="36"/>
  <c r="BA320" i="36" s="1"/>
  <c r="AR320" i="36"/>
  <c r="AS320" i="36" s="1"/>
  <c r="AJ320" i="36"/>
  <c r="AK320" i="36" s="1"/>
  <c r="AB320" i="36"/>
  <c r="AC320" i="36" s="1"/>
  <c r="T320" i="36"/>
  <c r="U320" i="36" s="1"/>
  <c r="L320" i="36"/>
  <c r="M320" i="36" s="1"/>
  <c r="F320" i="36"/>
  <c r="FX319" i="36"/>
  <c r="FW319" i="36"/>
  <c r="FY319" i="36" s="1"/>
  <c r="FP319" i="36"/>
  <c r="FQ319" i="36" s="1"/>
  <c r="FH319" i="36"/>
  <c r="FI319" i="36" s="1"/>
  <c r="EZ319" i="36"/>
  <c r="FA319" i="36" s="1"/>
  <c r="ER319" i="36"/>
  <c r="ES319" i="36" s="1"/>
  <c r="EJ319" i="36"/>
  <c r="EK319" i="36" s="1"/>
  <c r="EB319" i="36"/>
  <c r="EC319" i="36" s="1"/>
  <c r="DT319" i="36"/>
  <c r="DU319" i="36" s="1"/>
  <c r="DL319" i="36"/>
  <c r="DM319" i="36" s="1"/>
  <c r="DD319" i="36"/>
  <c r="DE319" i="36" s="1"/>
  <c r="CV319" i="36"/>
  <c r="CW319" i="36" s="1"/>
  <c r="CN319" i="36"/>
  <c r="CO319" i="36" s="1"/>
  <c r="CF319" i="36"/>
  <c r="CG319" i="36" s="1"/>
  <c r="BX319" i="36"/>
  <c r="BY319" i="36" s="1"/>
  <c r="BP319" i="36"/>
  <c r="BQ319" i="36" s="1"/>
  <c r="BH319" i="36"/>
  <c r="BI319" i="36" s="1"/>
  <c r="AZ319" i="36"/>
  <c r="BA319" i="36" s="1"/>
  <c r="AR319" i="36"/>
  <c r="AS319" i="36" s="1"/>
  <c r="AJ319" i="36"/>
  <c r="AK319" i="36" s="1"/>
  <c r="AB319" i="36"/>
  <c r="AC319" i="36" s="1"/>
  <c r="T319" i="36"/>
  <c r="U319" i="36" s="1"/>
  <c r="L319" i="36"/>
  <c r="M319" i="36" s="1"/>
  <c r="F319" i="36"/>
  <c r="FX318" i="36"/>
  <c r="FW318" i="36"/>
  <c r="FY318" i="36" s="1"/>
  <c r="FP318" i="36"/>
  <c r="FQ318" i="36" s="1"/>
  <c r="FH318" i="36"/>
  <c r="FI318" i="36" s="1"/>
  <c r="EZ318" i="36"/>
  <c r="FA318" i="36" s="1"/>
  <c r="ER318" i="36"/>
  <c r="ES318" i="36" s="1"/>
  <c r="EJ318" i="36"/>
  <c r="EK318" i="36" s="1"/>
  <c r="EB318" i="36"/>
  <c r="EC318" i="36" s="1"/>
  <c r="DT318" i="36"/>
  <c r="DU318" i="36" s="1"/>
  <c r="DL318" i="36"/>
  <c r="DM318" i="36" s="1"/>
  <c r="DD318" i="36"/>
  <c r="DE318" i="36" s="1"/>
  <c r="CV318" i="36"/>
  <c r="CW318" i="36" s="1"/>
  <c r="CN318" i="36"/>
  <c r="CO318" i="36" s="1"/>
  <c r="CF318" i="36"/>
  <c r="CG318" i="36" s="1"/>
  <c r="BX318" i="36"/>
  <c r="BY318" i="36" s="1"/>
  <c r="BP318" i="36"/>
  <c r="BQ318" i="36" s="1"/>
  <c r="BH318" i="36"/>
  <c r="BI318" i="36" s="1"/>
  <c r="AZ318" i="36"/>
  <c r="BA318" i="36" s="1"/>
  <c r="AR318" i="36"/>
  <c r="AS318" i="36" s="1"/>
  <c r="AJ318" i="36"/>
  <c r="AK318" i="36" s="1"/>
  <c r="AB318" i="36"/>
  <c r="AC318" i="36" s="1"/>
  <c r="T318" i="36"/>
  <c r="U318" i="36" s="1"/>
  <c r="L318" i="36"/>
  <c r="M318" i="36" s="1"/>
  <c r="F318" i="36"/>
  <c r="FW317" i="36"/>
  <c r="FY317" i="36" s="1"/>
  <c r="FP317" i="36"/>
  <c r="FQ317" i="36" s="1"/>
  <c r="FL317" i="36"/>
  <c r="FH317" i="36"/>
  <c r="FI317" i="36" s="1"/>
  <c r="FD317" i="36"/>
  <c r="EZ317" i="36"/>
  <c r="FA317" i="36" s="1"/>
  <c r="EV317" i="36"/>
  <c r="ER317" i="36"/>
  <c r="ES317" i="36" s="1"/>
  <c r="EN317" i="36"/>
  <c r="EJ317" i="36"/>
  <c r="EK317" i="36" s="1"/>
  <c r="EF317" i="36"/>
  <c r="EB317" i="36"/>
  <c r="EC317" i="36" s="1"/>
  <c r="DX317" i="36"/>
  <c r="DT317" i="36"/>
  <c r="DU317" i="36" s="1"/>
  <c r="DP317" i="36"/>
  <c r="DL317" i="36"/>
  <c r="DM317" i="36" s="1"/>
  <c r="DH317" i="36"/>
  <c r="DD317" i="36"/>
  <c r="DE317" i="36" s="1"/>
  <c r="CZ317" i="36"/>
  <c r="CV317" i="36"/>
  <c r="CW317" i="36" s="1"/>
  <c r="CR317" i="36"/>
  <c r="CN317" i="36"/>
  <c r="CO317" i="36" s="1"/>
  <c r="CJ317" i="36"/>
  <c r="CF317" i="36"/>
  <c r="CG317" i="36" s="1"/>
  <c r="CB317" i="36"/>
  <c r="BX317" i="36"/>
  <c r="BY317" i="36" s="1"/>
  <c r="BT317" i="36"/>
  <c r="BP317" i="36"/>
  <c r="BQ317" i="36" s="1"/>
  <c r="BL317" i="36"/>
  <c r="BH317" i="36"/>
  <c r="BI317" i="36" s="1"/>
  <c r="BD317" i="36"/>
  <c r="AZ317" i="36"/>
  <c r="BA317" i="36" s="1"/>
  <c r="AV317" i="36"/>
  <c r="AR317" i="36"/>
  <c r="AS317" i="36" s="1"/>
  <c r="AN317" i="36"/>
  <c r="AJ317" i="36"/>
  <c r="AK317" i="36" s="1"/>
  <c r="AF317" i="36"/>
  <c r="AB317" i="36"/>
  <c r="AC317" i="36" s="1"/>
  <c r="X317" i="36"/>
  <c r="T317" i="36"/>
  <c r="U317" i="36" s="1"/>
  <c r="P317" i="36"/>
  <c r="L317" i="36"/>
  <c r="M317" i="36" s="1"/>
  <c r="H317" i="36"/>
  <c r="F317" i="36"/>
  <c r="FW316" i="36"/>
  <c r="FY316" i="36" s="1"/>
  <c r="FP316" i="36"/>
  <c r="FQ316" i="36" s="1"/>
  <c r="FL316" i="36"/>
  <c r="FH316" i="36"/>
  <c r="FI316" i="36" s="1"/>
  <c r="FD316" i="36"/>
  <c r="EZ316" i="36"/>
  <c r="FA316" i="36" s="1"/>
  <c r="EV316" i="36"/>
  <c r="ER316" i="36"/>
  <c r="ES316" i="36" s="1"/>
  <c r="EN316" i="36"/>
  <c r="EJ316" i="36"/>
  <c r="EK316" i="36" s="1"/>
  <c r="EF316" i="36"/>
  <c r="EB316" i="36"/>
  <c r="EC316" i="36" s="1"/>
  <c r="DX316" i="36"/>
  <c r="DT316" i="36"/>
  <c r="DU316" i="36" s="1"/>
  <c r="DP316" i="36"/>
  <c r="DL316" i="36"/>
  <c r="DM316" i="36" s="1"/>
  <c r="DH316" i="36"/>
  <c r="DD316" i="36"/>
  <c r="DE316" i="36" s="1"/>
  <c r="CZ316" i="36"/>
  <c r="CV316" i="36"/>
  <c r="CW316" i="36" s="1"/>
  <c r="CR316" i="36"/>
  <c r="CN316" i="36"/>
  <c r="CO316" i="36" s="1"/>
  <c r="CJ316" i="36"/>
  <c r="CF316" i="36"/>
  <c r="CG316" i="36" s="1"/>
  <c r="CB316" i="36"/>
  <c r="BX316" i="36"/>
  <c r="BY316" i="36" s="1"/>
  <c r="BT316" i="36"/>
  <c r="BP316" i="36"/>
  <c r="BQ316" i="36" s="1"/>
  <c r="BL316" i="36"/>
  <c r="BH316" i="36"/>
  <c r="BI316" i="36" s="1"/>
  <c r="BD316" i="36"/>
  <c r="AZ316" i="36"/>
  <c r="BA316" i="36" s="1"/>
  <c r="AV316" i="36"/>
  <c r="AR316" i="36"/>
  <c r="AS316" i="36" s="1"/>
  <c r="AN316" i="36"/>
  <c r="AJ316" i="36"/>
  <c r="AK316" i="36" s="1"/>
  <c r="AF316" i="36"/>
  <c r="AB316" i="36"/>
  <c r="AC316" i="36" s="1"/>
  <c r="X316" i="36"/>
  <c r="T316" i="36"/>
  <c r="U316" i="36" s="1"/>
  <c r="P316" i="36"/>
  <c r="L316" i="36"/>
  <c r="M316" i="36" s="1"/>
  <c r="H316" i="36"/>
  <c r="F316" i="36"/>
  <c r="FX315" i="36"/>
  <c r="FZ315" i="36" s="1"/>
  <c r="FW315" i="36"/>
  <c r="FY315" i="36" s="1"/>
  <c r="FP315" i="36"/>
  <c r="FQ315" i="36" s="1"/>
  <c r="FH315" i="36"/>
  <c r="FI315" i="36" s="1"/>
  <c r="EZ315" i="36"/>
  <c r="FA315" i="36" s="1"/>
  <c r="ER315" i="36"/>
  <c r="ES315" i="36" s="1"/>
  <c r="EJ315" i="36"/>
  <c r="EK315" i="36" s="1"/>
  <c r="EB315" i="36"/>
  <c r="EC315" i="36" s="1"/>
  <c r="DT315" i="36"/>
  <c r="DU315" i="36" s="1"/>
  <c r="DL315" i="36"/>
  <c r="DM315" i="36" s="1"/>
  <c r="DD315" i="36"/>
  <c r="DE315" i="36" s="1"/>
  <c r="CV315" i="36"/>
  <c r="CW315" i="36" s="1"/>
  <c r="CN315" i="36"/>
  <c r="CO315" i="36" s="1"/>
  <c r="CF315" i="36"/>
  <c r="CG315" i="36" s="1"/>
  <c r="BX315" i="36"/>
  <c r="BY315" i="36" s="1"/>
  <c r="BP315" i="36"/>
  <c r="BQ315" i="36" s="1"/>
  <c r="BH315" i="36"/>
  <c r="BI315" i="36" s="1"/>
  <c r="AZ315" i="36"/>
  <c r="BA315" i="36" s="1"/>
  <c r="AR315" i="36"/>
  <c r="AS315" i="36" s="1"/>
  <c r="AJ315" i="36"/>
  <c r="AK315" i="36" s="1"/>
  <c r="AB315" i="36"/>
  <c r="AC315" i="36" s="1"/>
  <c r="T315" i="36"/>
  <c r="U315" i="36" s="1"/>
  <c r="L315" i="36"/>
  <c r="M315" i="36" s="1"/>
  <c r="FW314" i="36"/>
  <c r="FP314" i="36"/>
  <c r="FQ314" i="36" s="1"/>
  <c r="FL314" i="36"/>
  <c r="FH314" i="36"/>
  <c r="FI314" i="36" s="1"/>
  <c r="FD314" i="36"/>
  <c r="EZ314" i="36"/>
  <c r="FA314" i="36" s="1"/>
  <c r="EV314" i="36"/>
  <c r="ER314" i="36"/>
  <c r="ES314" i="36" s="1"/>
  <c r="EN314" i="36"/>
  <c r="EJ314" i="36"/>
  <c r="EK314" i="36" s="1"/>
  <c r="EF314" i="36"/>
  <c r="EB314" i="36"/>
  <c r="EC314" i="36" s="1"/>
  <c r="DX314" i="36"/>
  <c r="DT314" i="36"/>
  <c r="DU314" i="36" s="1"/>
  <c r="DP314" i="36"/>
  <c r="DL314" i="36"/>
  <c r="DM314" i="36" s="1"/>
  <c r="DH314" i="36"/>
  <c r="DD314" i="36"/>
  <c r="DE314" i="36" s="1"/>
  <c r="CZ314" i="36"/>
  <c r="CV314" i="36"/>
  <c r="CW314" i="36" s="1"/>
  <c r="CR314" i="36"/>
  <c r="CN314" i="36"/>
  <c r="CO314" i="36" s="1"/>
  <c r="CJ314" i="36"/>
  <c r="CF314" i="36"/>
  <c r="CG314" i="36" s="1"/>
  <c r="CB314" i="36"/>
  <c r="BX314" i="36"/>
  <c r="BY314" i="36" s="1"/>
  <c r="BT314" i="36"/>
  <c r="BP314" i="36"/>
  <c r="BQ314" i="36" s="1"/>
  <c r="BL314" i="36"/>
  <c r="BH314" i="36"/>
  <c r="BI314" i="36" s="1"/>
  <c r="BD314" i="36"/>
  <c r="AZ314" i="36"/>
  <c r="BA314" i="36" s="1"/>
  <c r="AV314" i="36"/>
  <c r="AR314" i="36"/>
  <c r="AS314" i="36" s="1"/>
  <c r="AN314" i="36"/>
  <c r="AJ314" i="36"/>
  <c r="AK314" i="36" s="1"/>
  <c r="AF314" i="36"/>
  <c r="AB314" i="36"/>
  <c r="AC314" i="36" s="1"/>
  <c r="X314" i="36"/>
  <c r="T314" i="36"/>
  <c r="U314" i="36" s="1"/>
  <c r="P314" i="36"/>
  <c r="L314" i="36"/>
  <c r="M314" i="36" s="1"/>
  <c r="H314" i="36"/>
  <c r="E314" i="36"/>
  <c r="F314" i="36" s="1"/>
  <c r="FW313" i="36"/>
  <c r="FP313" i="36"/>
  <c r="FQ313" i="36" s="1"/>
  <c r="FL313" i="36"/>
  <c r="FH313" i="36"/>
  <c r="FI313" i="36" s="1"/>
  <c r="FD313" i="36"/>
  <c r="EZ313" i="36"/>
  <c r="FA313" i="36" s="1"/>
  <c r="EV313" i="36"/>
  <c r="ER313" i="36"/>
  <c r="ES313" i="36" s="1"/>
  <c r="EN313" i="36"/>
  <c r="EJ313" i="36"/>
  <c r="EK313" i="36" s="1"/>
  <c r="EF313" i="36"/>
  <c r="EB313" i="36"/>
  <c r="EC313" i="36" s="1"/>
  <c r="DX313" i="36"/>
  <c r="DT313" i="36"/>
  <c r="DU313" i="36" s="1"/>
  <c r="DP313" i="36"/>
  <c r="DL313" i="36"/>
  <c r="DM313" i="36" s="1"/>
  <c r="DH313" i="36"/>
  <c r="DD313" i="36"/>
  <c r="DE313" i="36" s="1"/>
  <c r="CZ313" i="36"/>
  <c r="CV313" i="36"/>
  <c r="CW313" i="36" s="1"/>
  <c r="CR313" i="36"/>
  <c r="CN313" i="36"/>
  <c r="CO313" i="36" s="1"/>
  <c r="CJ313" i="36"/>
  <c r="CF313" i="36"/>
  <c r="CG313" i="36" s="1"/>
  <c r="CB313" i="36"/>
  <c r="BX313" i="36"/>
  <c r="BY313" i="36" s="1"/>
  <c r="BT313" i="36"/>
  <c r="BP313" i="36"/>
  <c r="BQ313" i="36" s="1"/>
  <c r="BL313" i="36"/>
  <c r="BH313" i="36"/>
  <c r="BI313" i="36" s="1"/>
  <c r="BD313" i="36"/>
  <c r="AZ313" i="36"/>
  <c r="BA313" i="36" s="1"/>
  <c r="AV313" i="36"/>
  <c r="AR313" i="36"/>
  <c r="AS313" i="36" s="1"/>
  <c r="AN313" i="36"/>
  <c r="AJ313" i="36"/>
  <c r="AK313" i="36" s="1"/>
  <c r="AF313" i="36"/>
  <c r="AB313" i="36"/>
  <c r="AC313" i="36" s="1"/>
  <c r="X313" i="36"/>
  <c r="T313" i="36"/>
  <c r="U313" i="36" s="1"/>
  <c r="P313" i="36"/>
  <c r="L313" i="36"/>
  <c r="M313" i="36" s="1"/>
  <c r="H313" i="36"/>
  <c r="E313" i="36"/>
  <c r="F313" i="36" s="1"/>
  <c r="FX312" i="36"/>
  <c r="FZ312" i="36" s="1"/>
  <c r="FW312" i="36"/>
  <c r="FY312" i="36" s="1"/>
  <c r="FP312" i="36"/>
  <c r="FQ312" i="36" s="1"/>
  <c r="FH312" i="36"/>
  <c r="FI312" i="36" s="1"/>
  <c r="EZ312" i="36"/>
  <c r="FA312" i="36" s="1"/>
  <c r="ER312" i="36"/>
  <c r="ES312" i="36" s="1"/>
  <c r="EJ312" i="36"/>
  <c r="EK312" i="36" s="1"/>
  <c r="EB312" i="36"/>
  <c r="EC312" i="36" s="1"/>
  <c r="DT312" i="36"/>
  <c r="DU312" i="36" s="1"/>
  <c r="DL312" i="36"/>
  <c r="DM312" i="36" s="1"/>
  <c r="DD312" i="36"/>
  <c r="DE312" i="36" s="1"/>
  <c r="CV312" i="36"/>
  <c r="CW312" i="36" s="1"/>
  <c r="CN312" i="36"/>
  <c r="CO312" i="36" s="1"/>
  <c r="CF312" i="36"/>
  <c r="CG312" i="36" s="1"/>
  <c r="BX312" i="36"/>
  <c r="BY312" i="36" s="1"/>
  <c r="BP312" i="36"/>
  <c r="BQ312" i="36" s="1"/>
  <c r="BH312" i="36"/>
  <c r="BI312" i="36" s="1"/>
  <c r="AZ312" i="36"/>
  <c r="BA312" i="36" s="1"/>
  <c r="AR312" i="36"/>
  <c r="AS312" i="36" s="1"/>
  <c r="AJ312" i="36"/>
  <c r="AK312" i="36" s="1"/>
  <c r="AB312" i="36"/>
  <c r="AC312" i="36" s="1"/>
  <c r="T312" i="36"/>
  <c r="U312" i="36" s="1"/>
  <c r="L312" i="36"/>
  <c r="M312" i="36" s="1"/>
  <c r="FX311" i="36"/>
  <c r="FZ311" i="36" s="1"/>
  <c r="FW311" i="36"/>
  <c r="FY311" i="36" s="1"/>
  <c r="FP311" i="36"/>
  <c r="FQ311" i="36" s="1"/>
  <c r="FH311" i="36"/>
  <c r="FI311" i="36" s="1"/>
  <c r="EZ311" i="36"/>
  <c r="FA311" i="36" s="1"/>
  <c r="ER311" i="36"/>
  <c r="ES311" i="36" s="1"/>
  <c r="EJ311" i="36"/>
  <c r="EK311" i="36" s="1"/>
  <c r="EB311" i="36"/>
  <c r="EC311" i="36" s="1"/>
  <c r="DT311" i="36"/>
  <c r="DU311" i="36" s="1"/>
  <c r="DL311" i="36"/>
  <c r="DM311" i="36" s="1"/>
  <c r="DD311" i="36"/>
  <c r="DE311" i="36" s="1"/>
  <c r="CV311" i="36"/>
  <c r="CW311" i="36" s="1"/>
  <c r="CN311" i="36"/>
  <c r="CO311" i="36" s="1"/>
  <c r="CF311" i="36"/>
  <c r="CG311" i="36" s="1"/>
  <c r="BX311" i="36"/>
  <c r="BY311" i="36" s="1"/>
  <c r="BP311" i="36"/>
  <c r="BQ311" i="36" s="1"/>
  <c r="BH311" i="36"/>
  <c r="BI311" i="36" s="1"/>
  <c r="AZ311" i="36"/>
  <c r="BA311" i="36" s="1"/>
  <c r="AR311" i="36"/>
  <c r="AS311" i="36" s="1"/>
  <c r="AJ311" i="36"/>
  <c r="AK311" i="36" s="1"/>
  <c r="AB311" i="36"/>
  <c r="AC311" i="36" s="1"/>
  <c r="T311" i="36"/>
  <c r="U311" i="36" s="1"/>
  <c r="L311" i="36"/>
  <c r="M311" i="36" s="1"/>
  <c r="FX310" i="36"/>
  <c r="FZ310" i="36" s="1"/>
  <c r="FK310" i="36"/>
  <c r="FP310" i="36" s="1"/>
  <c r="FQ310" i="36" s="1"/>
  <c r="FC310" i="36"/>
  <c r="FH310" i="36" s="1"/>
  <c r="FI310" i="36" s="1"/>
  <c r="EU310" i="36"/>
  <c r="EZ310" i="36" s="1"/>
  <c r="FA310" i="36" s="1"/>
  <c r="EM310" i="36"/>
  <c r="ER310" i="36" s="1"/>
  <c r="ES310" i="36" s="1"/>
  <c r="EE310" i="36"/>
  <c r="EJ310" i="36" s="1"/>
  <c r="EK310" i="36" s="1"/>
  <c r="DW310" i="36"/>
  <c r="EB310" i="36" s="1"/>
  <c r="EC310" i="36" s="1"/>
  <c r="DO310" i="36"/>
  <c r="DT310" i="36" s="1"/>
  <c r="DU310" i="36" s="1"/>
  <c r="DG310" i="36"/>
  <c r="DL310" i="36" s="1"/>
  <c r="DM310" i="36" s="1"/>
  <c r="CY310" i="36"/>
  <c r="DD310" i="36" s="1"/>
  <c r="DE310" i="36" s="1"/>
  <c r="CQ310" i="36"/>
  <c r="CV310" i="36" s="1"/>
  <c r="CW310" i="36" s="1"/>
  <c r="CI310" i="36"/>
  <c r="CN310" i="36" s="1"/>
  <c r="CO310" i="36" s="1"/>
  <c r="CA310" i="36"/>
  <c r="CF310" i="36" s="1"/>
  <c r="CG310" i="36" s="1"/>
  <c r="BS310" i="36"/>
  <c r="BX310" i="36" s="1"/>
  <c r="BY310" i="36" s="1"/>
  <c r="BK310" i="36"/>
  <c r="BP310" i="36" s="1"/>
  <c r="BQ310" i="36" s="1"/>
  <c r="BC310" i="36"/>
  <c r="BH310" i="36" s="1"/>
  <c r="BI310" i="36" s="1"/>
  <c r="AU310" i="36"/>
  <c r="AZ310" i="36" s="1"/>
  <c r="BA310" i="36" s="1"/>
  <c r="AM310" i="36"/>
  <c r="AR310" i="36" s="1"/>
  <c r="AS310" i="36" s="1"/>
  <c r="AE310" i="36"/>
  <c r="AJ310" i="36" s="1"/>
  <c r="AK310" i="36" s="1"/>
  <c r="W310" i="36"/>
  <c r="AB310" i="36" s="1"/>
  <c r="AC310" i="36" s="1"/>
  <c r="O310" i="36"/>
  <c r="T310" i="36" s="1"/>
  <c r="U310" i="36" s="1"/>
  <c r="G310" i="36"/>
  <c r="L310" i="36" s="1"/>
  <c r="M310" i="36" s="1"/>
  <c r="FW309" i="36"/>
  <c r="FP309" i="36"/>
  <c r="FQ309" i="36" s="1"/>
  <c r="FL309" i="36"/>
  <c r="FH309" i="36"/>
  <c r="FI309" i="36" s="1"/>
  <c r="FD309" i="36"/>
  <c r="EZ309" i="36"/>
  <c r="FA309" i="36" s="1"/>
  <c r="EV309" i="36"/>
  <c r="ER309" i="36"/>
  <c r="ES309" i="36" s="1"/>
  <c r="EN309" i="36"/>
  <c r="EJ309" i="36"/>
  <c r="EK309" i="36" s="1"/>
  <c r="EF309" i="36"/>
  <c r="EB309" i="36"/>
  <c r="EC309" i="36" s="1"/>
  <c r="DX309" i="36"/>
  <c r="DT309" i="36"/>
  <c r="DU309" i="36" s="1"/>
  <c r="DP309" i="36"/>
  <c r="DL309" i="36"/>
  <c r="DM309" i="36" s="1"/>
  <c r="DH309" i="36"/>
  <c r="DD309" i="36"/>
  <c r="DE309" i="36" s="1"/>
  <c r="CZ309" i="36"/>
  <c r="CV309" i="36"/>
  <c r="CW309" i="36" s="1"/>
  <c r="CR309" i="36"/>
  <c r="CN309" i="36"/>
  <c r="CO309" i="36" s="1"/>
  <c r="CJ309" i="36"/>
  <c r="CF309" i="36"/>
  <c r="CG309" i="36" s="1"/>
  <c r="CB309" i="36"/>
  <c r="BX309" i="36"/>
  <c r="BY309" i="36" s="1"/>
  <c r="BT309" i="36"/>
  <c r="BP309" i="36"/>
  <c r="BQ309" i="36" s="1"/>
  <c r="BL309" i="36"/>
  <c r="BH309" i="36"/>
  <c r="BI309" i="36" s="1"/>
  <c r="BD309" i="36"/>
  <c r="AZ309" i="36"/>
  <c r="BA309" i="36" s="1"/>
  <c r="AV309" i="36"/>
  <c r="AR309" i="36"/>
  <c r="AS309" i="36" s="1"/>
  <c r="AN309" i="36"/>
  <c r="AJ309" i="36"/>
  <c r="AK309" i="36" s="1"/>
  <c r="AF309" i="36"/>
  <c r="AB309" i="36"/>
  <c r="AC309" i="36" s="1"/>
  <c r="X309" i="36"/>
  <c r="T309" i="36"/>
  <c r="U309" i="36" s="1"/>
  <c r="P309" i="36"/>
  <c r="L309" i="36"/>
  <c r="M309" i="36" s="1"/>
  <c r="H309" i="36"/>
  <c r="E309" i="36"/>
  <c r="F309" i="36" s="1"/>
  <c r="FW308" i="36"/>
  <c r="FP308" i="36"/>
  <c r="FQ308" i="36" s="1"/>
  <c r="FL308" i="36"/>
  <c r="FH308" i="36"/>
  <c r="FI308" i="36" s="1"/>
  <c r="FD308" i="36"/>
  <c r="EZ308" i="36"/>
  <c r="FA308" i="36" s="1"/>
  <c r="EV308" i="36"/>
  <c r="ER308" i="36"/>
  <c r="ES308" i="36" s="1"/>
  <c r="EN308" i="36"/>
  <c r="EJ308" i="36"/>
  <c r="EK308" i="36" s="1"/>
  <c r="EF308" i="36"/>
  <c r="EB308" i="36"/>
  <c r="EC308" i="36" s="1"/>
  <c r="DX308" i="36"/>
  <c r="DT308" i="36"/>
  <c r="DU308" i="36" s="1"/>
  <c r="DP308" i="36"/>
  <c r="DL308" i="36"/>
  <c r="DM308" i="36" s="1"/>
  <c r="DH308" i="36"/>
  <c r="DD308" i="36"/>
  <c r="DE308" i="36" s="1"/>
  <c r="CZ308" i="36"/>
  <c r="CV308" i="36"/>
  <c r="CW308" i="36" s="1"/>
  <c r="CR308" i="36"/>
  <c r="CN308" i="36"/>
  <c r="CO308" i="36" s="1"/>
  <c r="CJ308" i="36"/>
  <c r="CF308" i="36"/>
  <c r="CG308" i="36" s="1"/>
  <c r="CB308" i="36"/>
  <c r="BX308" i="36"/>
  <c r="BY308" i="36" s="1"/>
  <c r="BT308" i="36"/>
  <c r="BP308" i="36"/>
  <c r="BQ308" i="36" s="1"/>
  <c r="BL308" i="36"/>
  <c r="BH308" i="36"/>
  <c r="BI308" i="36" s="1"/>
  <c r="BD308" i="36"/>
  <c r="AZ308" i="36"/>
  <c r="BA308" i="36" s="1"/>
  <c r="AV308" i="36"/>
  <c r="AR308" i="36"/>
  <c r="AS308" i="36" s="1"/>
  <c r="AN308" i="36"/>
  <c r="AJ308" i="36"/>
  <c r="AK308" i="36" s="1"/>
  <c r="AF308" i="36"/>
  <c r="AB308" i="36"/>
  <c r="AC308" i="36" s="1"/>
  <c r="X308" i="36"/>
  <c r="T308" i="36"/>
  <c r="U308" i="36" s="1"/>
  <c r="P308" i="36"/>
  <c r="L308" i="36"/>
  <c r="M308" i="36" s="1"/>
  <c r="H308" i="36"/>
  <c r="E308" i="36"/>
  <c r="FW307" i="36"/>
  <c r="FP307" i="36"/>
  <c r="FQ307" i="36" s="1"/>
  <c r="FL307" i="36"/>
  <c r="FH307" i="36"/>
  <c r="FI307" i="36" s="1"/>
  <c r="FD307" i="36"/>
  <c r="EZ307" i="36"/>
  <c r="FA307" i="36" s="1"/>
  <c r="EV307" i="36"/>
  <c r="ER307" i="36"/>
  <c r="ES307" i="36" s="1"/>
  <c r="EN307" i="36"/>
  <c r="EJ307" i="36"/>
  <c r="EK307" i="36" s="1"/>
  <c r="EF307" i="36"/>
  <c r="EB307" i="36"/>
  <c r="EC307" i="36" s="1"/>
  <c r="DX307" i="36"/>
  <c r="DT307" i="36"/>
  <c r="DU307" i="36" s="1"/>
  <c r="DP307" i="36"/>
  <c r="DL307" i="36"/>
  <c r="DM307" i="36" s="1"/>
  <c r="DH307" i="36"/>
  <c r="DD307" i="36"/>
  <c r="DE307" i="36" s="1"/>
  <c r="CZ307" i="36"/>
  <c r="CV307" i="36"/>
  <c r="CW307" i="36" s="1"/>
  <c r="CR307" i="36"/>
  <c r="CN307" i="36"/>
  <c r="CO307" i="36" s="1"/>
  <c r="CJ307" i="36"/>
  <c r="CF307" i="36"/>
  <c r="CG307" i="36" s="1"/>
  <c r="CB307" i="36"/>
  <c r="BX307" i="36"/>
  <c r="BY307" i="36" s="1"/>
  <c r="BT307" i="36"/>
  <c r="BP307" i="36"/>
  <c r="BQ307" i="36" s="1"/>
  <c r="BL307" i="36"/>
  <c r="BH307" i="36"/>
  <c r="BI307" i="36" s="1"/>
  <c r="BD307" i="36"/>
  <c r="AZ307" i="36"/>
  <c r="BA307" i="36" s="1"/>
  <c r="AV307" i="36"/>
  <c r="AR307" i="36"/>
  <c r="AS307" i="36" s="1"/>
  <c r="AN307" i="36"/>
  <c r="AJ307" i="36"/>
  <c r="AK307" i="36" s="1"/>
  <c r="AF307" i="36"/>
  <c r="AB307" i="36"/>
  <c r="AC307" i="36" s="1"/>
  <c r="X307" i="36"/>
  <c r="T307" i="36"/>
  <c r="U307" i="36" s="1"/>
  <c r="P307" i="36"/>
  <c r="L307" i="36"/>
  <c r="M307" i="36" s="1"/>
  <c r="H307" i="36"/>
  <c r="E307" i="36"/>
  <c r="FW306" i="36"/>
  <c r="FP306" i="36"/>
  <c r="FQ306" i="36" s="1"/>
  <c r="FL306" i="36"/>
  <c r="FH306" i="36"/>
  <c r="FI306" i="36" s="1"/>
  <c r="FD306" i="36"/>
  <c r="EZ306" i="36"/>
  <c r="FA306" i="36" s="1"/>
  <c r="EV306" i="36"/>
  <c r="ER306" i="36"/>
  <c r="ES306" i="36" s="1"/>
  <c r="EN306" i="36"/>
  <c r="EJ306" i="36"/>
  <c r="EK306" i="36" s="1"/>
  <c r="EF306" i="36"/>
  <c r="EB306" i="36"/>
  <c r="EC306" i="36" s="1"/>
  <c r="DX306" i="36"/>
  <c r="DT306" i="36"/>
  <c r="DU306" i="36" s="1"/>
  <c r="DP306" i="36"/>
  <c r="DL306" i="36"/>
  <c r="DM306" i="36" s="1"/>
  <c r="DH306" i="36"/>
  <c r="DD306" i="36"/>
  <c r="DE306" i="36" s="1"/>
  <c r="CZ306" i="36"/>
  <c r="CV306" i="36"/>
  <c r="CW306" i="36" s="1"/>
  <c r="CR306" i="36"/>
  <c r="CN306" i="36"/>
  <c r="CO306" i="36" s="1"/>
  <c r="CJ306" i="36"/>
  <c r="CF306" i="36"/>
  <c r="CG306" i="36" s="1"/>
  <c r="CB306" i="36"/>
  <c r="BX306" i="36"/>
  <c r="BY306" i="36" s="1"/>
  <c r="BT306" i="36"/>
  <c r="BP306" i="36"/>
  <c r="BQ306" i="36" s="1"/>
  <c r="BL306" i="36"/>
  <c r="BH306" i="36"/>
  <c r="BI306" i="36" s="1"/>
  <c r="BD306" i="36"/>
  <c r="AZ306" i="36"/>
  <c r="BA306" i="36" s="1"/>
  <c r="AV306" i="36"/>
  <c r="AR306" i="36"/>
  <c r="AS306" i="36" s="1"/>
  <c r="AN306" i="36"/>
  <c r="AJ306" i="36"/>
  <c r="AK306" i="36" s="1"/>
  <c r="AF306" i="36"/>
  <c r="AB306" i="36"/>
  <c r="AC306" i="36" s="1"/>
  <c r="X306" i="36"/>
  <c r="T306" i="36"/>
  <c r="U306" i="36" s="1"/>
  <c r="P306" i="36"/>
  <c r="L306" i="36"/>
  <c r="M306" i="36" s="1"/>
  <c r="H306" i="36"/>
  <c r="E306" i="36"/>
  <c r="F306" i="36" s="1"/>
  <c r="FX305" i="36"/>
  <c r="FZ305" i="36" s="1"/>
  <c r="FW305" i="36"/>
  <c r="FY305" i="36" s="1"/>
  <c r="FP305" i="36"/>
  <c r="FQ305" i="36" s="1"/>
  <c r="FH305" i="36"/>
  <c r="FI305" i="36" s="1"/>
  <c r="EZ305" i="36"/>
  <c r="FA305" i="36" s="1"/>
  <c r="ER305" i="36"/>
  <c r="ES305" i="36" s="1"/>
  <c r="EJ305" i="36"/>
  <c r="EK305" i="36" s="1"/>
  <c r="EB305" i="36"/>
  <c r="EC305" i="36" s="1"/>
  <c r="DT305" i="36"/>
  <c r="DU305" i="36" s="1"/>
  <c r="DL305" i="36"/>
  <c r="DM305" i="36" s="1"/>
  <c r="DD305" i="36"/>
  <c r="DE305" i="36" s="1"/>
  <c r="CV305" i="36"/>
  <c r="CW305" i="36" s="1"/>
  <c r="CN305" i="36"/>
  <c r="CO305" i="36" s="1"/>
  <c r="CF305" i="36"/>
  <c r="CG305" i="36" s="1"/>
  <c r="BX305" i="36"/>
  <c r="BY305" i="36" s="1"/>
  <c r="BP305" i="36"/>
  <c r="BQ305" i="36" s="1"/>
  <c r="BH305" i="36"/>
  <c r="BI305" i="36" s="1"/>
  <c r="AZ305" i="36"/>
  <c r="BA305" i="36" s="1"/>
  <c r="AR305" i="36"/>
  <c r="AS305" i="36" s="1"/>
  <c r="AJ305" i="36"/>
  <c r="AK305" i="36" s="1"/>
  <c r="AB305" i="36"/>
  <c r="AC305" i="36" s="1"/>
  <c r="T305" i="36"/>
  <c r="U305" i="36" s="1"/>
  <c r="L305" i="36"/>
  <c r="M305" i="36" s="1"/>
  <c r="FX304" i="36"/>
  <c r="FZ304" i="36" s="1"/>
  <c r="FW304" i="36"/>
  <c r="FY304" i="36" s="1"/>
  <c r="FP304" i="36"/>
  <c r="FQ304" i="36" s="1"/>
  <c r="FH304" i="36"/>
  <c r="FI304" i="36" s="1"/>
  <c r="EZ304" i="36"/>
  <c r="FA304" i="36" s="1"/>
  <c r="ER304" i="36"/>
  <c r="ES304" i="36" s="1"/>
  <c r="EJ304" i="36"/>
  <c r="EK304" i="36" s="1"/>
  <c r="EB304" i="36"/>
  <c r="EC304" i="36" s="1"/>
  <c r="DT304" i="36"/>
  <c r="DU304" i="36" s="1"/>
  <c r="DL304" i="36"/>
  <c r="DM304" i="36" s="1"/>
  <c r="DD304" i="36"/>
  <c r="DE304" i="36" s="1"/>
  <c r="CV304" i="36"/>
  <c r="CW304" i="36" s="1"/>
  <c r="CN304" i="36"/>
  <c r="CO304" i="36" s="1"/>
  <c r="CF304" i="36"/>
  <c r="CG304" i="36" s="1"/>
  <c r="BX304" i="36"/>
  <c r="BY304" i="36" s="1"/>
  <c r="BP304" i="36"/>
  <c r="BQ304" i="36" s="1"/>
  <c r="BH304" i="36"/>
  <c r="BI304" i="36" s="1"/>
  <c r="AZ304" i="36"/>
  <c r="BA304" i="36" s="1"/>
  <c r="AR304" i="36"/>
  <c r="AS304" i="36" s="1"/>
  <c r="AJ304" i="36"/>
  <c r="AK304" i="36" s="1"/>
  <c r="AB304" i="36"/>
  <c r="AC304" i="36" s="1"/>
  <c r="T304" i="36"/>
  <c r="U304" i="36" s="1"/>
  <c r="L304" i="36"/>
  <c r="M304" i="36" s="1"/>
  <c r="FP303" i="36"/>
  <c r="FQ303" i="36" s="1"/>
  <c r="FH303" i="36"/>
  <c r="FI303" i="36" s="1"/>
  <c r="EZ303" i="36"/>
  <c r="FA303" i="36" s="1"/>
  <c r="ER303" i="36"/>
  <c r="ES303" i="36" s="1"/>
  <c r="EJ303" i="36"/>
  <c r="EK303" i="36" s="1"/>
  <c r="EB303" i="36"/>
  <c r="EC303" i="36" s="1"/>
  <c r="DT303" i="36"/>
  <c r="DU303" i="36" s="1"/>
  <c r="DL303" i="36"/>
  <c r="DM303" i="36" s="1"/>
  <c r="FP302" i="36"/>
  <c r="FQ302" i="36" s="1"/>
  <c r="FH302" i="36"/>
  <c r="FI302" i="36" s="1"/>
  <c r="EZ302" i="36"/>
  <c r="FA302" i="36" s="1"/>
  <c r="ER302" i="36"/>
  <c r="ES302" i="36" s="1"/>
  <c r="EJ302" i="36"/>
  <c r="EK302" i="36" s="1"/>
  <c r="EB302" i="36"/>
  <c r="EC302" i="36" s="1"/>
  <c r="DT302" i="36"/>
  <c r="DU302" i="36" s="1"/>
  <c r="DL302" i="36"/>
  <c r="DM302" i="36" s="1"/>
  <c r="FW301" i="36"/>
  <c r="FP301" i="36"/>
  <c r="FQ301" i="36" s="1"/>
  <c r="FL301" i="36"/>
  <c r="FH301" i="36"/>
  <c r="FI301" i="36" s="1"/>
  <c r="FD301" i="36"/>
  <c r="EZ301" i="36"/>
  <c r="FA301" i="36" s="1"/>
  <c r="EV301" i="36"/>
  <c r="ER301" i="36"/>
  <c r="ES301" i="36" s="1"/>
  <c r="EN301" i="36"/>
  <c r="EJ301" i="36"/>
  <c r="EK301" i="36" s="1"/>
  <c r="EF301" i="36"/>
  <c r="EB301" i="36"/>
  <c r="EC301" i="36" s="1"/>
  <c r="DX301" i="36"/>
  <c r="DT301" i="36"/>
  <c r="DU301" i="36" s="1"/>
  <c r="DP301" i="36"/>
  <c r="DL301" i="36"/>
  <c r="DM301" i="36" s="1"/>
  <c r="DH301" i="36"/>
  <c r="DD301" i="36"/>
  <c r="DE301" i="36" s="1"/>
  <c r="CZ301" i="36"/>
  <c r="CV301" i="36"/>
  <c r="CW301" i="36" s="1"/>
  <c r="CR301" i="36"/>
  <c r="CN301" i="36"/>
  <c r="CO301" i="36" s="1"/>
  <c r="CJ301" i="36"/>
  <c r="CF301" i="36"/>
  <c r="CG301" i="36" s="1"/>
  <c r="CB301" i="36"/>
  <c r="BX301" i="36"/>
  <c r="BY301" i="36" s="1"/>
  <c r="BT301" i="36"/>
  <c r="BP301" i="36"/>
  <c r="BQ301" i="36" s="1"/>
  <c r="BL301" i="36"/>
  <c r="BH301" i="36"/>
  <c r="BI301" i="36" s="1"/>
  <c r="BD301" i="36"/>
  <c r="AZ301" i="36"/>
  <c r="BA301" i="36" s="1"/>
  <c r="AV301" i="36"/>
  <c r="AR301" i="36"/>
  <c r="AS301" i="36" s="1"/>
  <c r="AN301" i="36"/>
  <c r="AJ301" i="36"/>
  <c r="AK301" i="36" s="1"/>
  <c r="AF301" i="36"/>
  <c r="AB301" i="36"/>
  <c r="AC301" i="36" s="1"/>
  <c r="X301" i="36"/>
  <c r="T301" i="36"/>
  <c r="U301" i="36" s="1"/>
  <c r="P301" i="36"/>
  <c r="L301" i="36"/>
  <c r="M301" i="36" s="1"/>
  <c r="H301" i="36"/>
  <c r="E301" i="36"/>
  <c r="F301" i="36" s="1"/>
  <c r="FW300" i="36"/>
  <c r="FP300" i="36"/>
  <c r="FQ300" i="36" s="1"/>
  <c r="FL300" i="36"/>
  <c r="FH300" i="36"/>
  <c r="FI300" i="36" s="1"/>
  <c r="FD300" i="36"/>
  <c r="EZ300" i="36"/>
  <c r="FA300" i="36" s="1"/>
  <c r="EV300" i="36"/>
  <c r="ER300" i="36"/>
  <c r="ES300" i="36" s="1"/>
  <c r="EN300" i="36"/>
  <c r="EJ300" i="36"/>
  <c r="EK300" i="36" s="1"/>
  <c r="EF300" i="36"/>
  <c r="EB300" i="36"/>
  <c r="EC300" i="36" s="1"/>
  <c r="DX300" i="36"/>
  <c r="DT300" i="36"/>
  <c r="DU300" i="36" s="1"/>
  <c r="DP300" i="36"/>
  <c r="DL300" i="36"/>
  <c r="DM300" i="36" s="1"/>
  <c r="DH300" i="36"/>
  <c r="DD300" i="36"/>
  <c r="DE300" i="36" s="1"/>
  <c r="CZ300" i="36"/>
  <c r="CV300" i="36"/>
  <c r="CW300" i="36" s="1"/>
  <c r="CR300" i="36"/>
  <c r="CN300" i="36"/>
  <c r="CO300" i="36" s="1"/>
  <c r="CJ300" i="36"/>
  <c r="CF300" i="36"/>
  <c r="CG300" i="36" s="1"/>
  <c r="CB300" i="36"/>
  <c r="BX300" i="36"/>
  <c r="BY300" i="36" s="1"/>
  <c r="BT300" i="36"/>
  <c r="BP300" i="36"/>
  <c r="BQ300" i="36" s="1"/>
  <c r="BL300" i="36"/>
  <c r="BH300" i="36"/>
  <c r="BI300" i="36" s="1"/>
  <c r="BD300" i="36"/>
  <c r="AZ300" i="36"/>
  <c r="BA300" i="36" s="1"/>
  <c r="AV300" i="36"/>
  <c r="AR300" i="36"/>
  <c r="AS300" i="36" s="1"/>
  <c r="AN300" i="36"/>
  <c r="AJ300" i="36"/>
  <c r="AK300" i="36" s="1"/>
  <c r="AF300" i="36"/>
  <c r="AB300" i="36"/>
  <c r="AC300" i="36" s="1"/>
  <c r="X300" i="36"/>
  <c r="T300" i="36"/>
  <c r="U300" i="36" s="1"/>
  <c r="P300" i="36"/>
  <c r="L300" i="36"/>
  <c r="M300" i="36" s="1"/>
  <c r="H300" i="36"/>
  <c r="E300" i="36"/>
  <c r="F300" i="36" s="1"/>
  <c r="FW299" i="36"/>
  <c r="FP299" i="36"/>
  <c r="FQ299" i="36" s="1"/>
  <c r="FL299" i="36"/>
  <c r="FH299" i="36"/>
  <c r="FI299" i="36" s="1"/>
  <c r="FD299" i="36"/>
  <c r="EZ299" i="36"/>
  <c r="FA299" i="36" s="1"/>
  <c r="EV299" i="36"/>
  <c r="ER299" i="36"/>
  <c r="ES299" i="36" s="1"/>
  <c r="EN299" i="36"/>
  <c r="EJ299" i="36"/>
  <c r="EK299" i="36" s="1"/>
  <c r="EF299" i="36"/>
  <c r="EB299" i="36"/>
  <c r="EC299" i="36" s="1"/>
  <c r="DX299" i="36"/>
  <c r="DT299" i="36"/>
  <c r="DU299" i="36" s="1"/>
  <c r="DP299" i="36"/>
  <c r="DL299" i="36"/>
  <c r="DM299" i="36" s="1"/>
  <c r="DH299" i="36"/>
  <c r="DD299" i="36"/>
  <c r="DE299" i="36" s="1"/>
  <c r="CZ299" i="36"/>
  <c r="CV299" i="36"/>
  <c r="CW299" i="36" s="1"/>
  <c r="CR299" i="36"/>
  <c r="CN299" i="36"/>
  <c r="CO299" i="36" s="1"/>
  <c r="CJ299" i="36"/>
  <c r="CF299" i="36"/>
  <c r="CG299" i="36" s="1"/>
  <c r="CB299" i="36"/>
  <c r="BX299" i="36"/>
  <c r="BY299" i="36" s="1"/>
  <c r="BT299" i="36"/>
  <c r="BP299" i="36"/>
  <c r="BQ299" i="36" s="1"/>
  <c r="BL299" i="36"/>
  <c r="BH299" i="36"/>
  <c r="BI299" i="36" s="1"/>
  <c r="BD299" i="36"/>
  <c r="AZ299" i="36"/>
  <c r="BA299" i="36" s="1"/>
  <c r="AV299" i="36"/>
  <c r="AR299" i="36"/>
  <c r="AS299" i="36" s="1"/>
  <c r="AN299" i="36"/>
  <c r="AJ299" i="36"/>
  <c r="AK299" i="36" s="1"/>
  <c r="AF299" i="36"/>
  <c r="AB299" i="36"/>
  <c r="AC299" i="36" s="1"/>
  <c r="X299" i="36"/>
  <c r="T299" i="36"/>
  <c r="U299" i="36" s="1"/>
  <c r="P299" i="36"/>
  <c r="L299" i="36"/>
  <c r="M299" i="36" s="1"/>
  <c r="H299" i="36"/>
  <c r="E299" i="36"/>
  <c r="F299" i="36" s="1"/>
  <c r="FW298" i="36"/>
  <c r="FP298" i="36"/>
  <c r="FQ298" i="36" s="1"/>
  <c r="FL298" i="36"/>
  <c r="FH298" i="36"/>
  <c r="FI298" i="36" s="1"/>
  <c r="FD298" i="36"/>
  <c r="EZ298" i="36"/>
  <c r="FA298" i="36" s="1"/>
  <c r="EV298" i="36"/>
  <c r="ER298" i="36"/>
  <c r="ES298" i="36" s="1"/>
  <c r="EN298" i="36"/>
  <c r="EJ298" i="36"/>
  <c r="EK298" i="36" s="1"/>
  <c r="EF298" i="36"/>
  <c r="EB298" i="36"/>
  <c r="EC298" i="36" s="1"/>
  <c r="DX298" i="36"/>
  <c r="DT298" i="36"/>
  <c r="DU298" i="36" s="1"/>
  <c r="DP298" i="36"/>
  <c r="DL298" i="36"/>
  <c r="DM298" i="36" s="1"/>
  <c r="DH298" i="36"/>
  <c r="DD298" i="36"/>
  <c r="DE298" i="36" s="1"/>
  <c r="CZ298" i="36"/>
  <c r="CV298" i="36"/>
  <c r="CW298" i="36" s="1"/>
  <c r="CR298" i="36"/>
  <c r="CN298" i="36"/>
  <c r="CO298" i="36" s="1"/>
  <c r="CJ298" i="36"/>
  <c r="CF298" i="36"/>
  <c r="CG298" i="36" s="1"/>
  <c r="CB298" i="36"/>
  <c r="BX298" i="36"/>
  <c r="BY298" i="36" s="1"/>
  <c r="BT298" i="36"/>
  <c r="BP298" i="36"/>
  <c r="BQ298" i="36" s="1"/>
  <c r="BL298" i="36"/>
  <c r="BH298" i="36"/>
  <c r="BI298" i="36" s="1"/>
  <c r="BD298" i="36"/>
  <c r="AZ298" i="36"/>
  <c r="BA298" i="36" s="1"/>
  <c r="AV298" i="36"/>
  <c r="AR298" i="36"/>
  <c r="AS298" i="36" s="1"/>
  <c r="AN298" i="36"/>
  <c r="AJ298" i="36"/>
  <c r="AK298" i="36" s="1"/>
  <c r="AF298" i="36"/>
  <c r="AB298" i="36"/>
  <c r="AC298" i="36" s="1"/>
  <c r="X298" i="36"/>
  <c r="T298" i="36"/>
  <c r="U298" i="36" s="1"/>
  <c r="P298" i="36"/>
  <c r="L298" i="36"/>
  <c r="M298" i="36" s="1"/>
  <c r="H298" i="36"/>
  <c r="E298" i="36"/>
  <c r="F298" i="36" s="1"/>
  <c r="FW297" i="36"/>
  <c r="FP297" i="36"/>
  <c r="FQ297" i="36" s="1"/>
  <c r="FL297" i="36"/>
  <c r="FH297" i="36"/>
  <c r="FI297" i="36" s="1"/>
  <c r="FD297" i="36"/>
  <c r="EZ297" i="36"/>
  <c r="FA297" i="36" s="1"/>
  <c r="EV297" i="36"/>
  <c r="ER297" i="36"/>
  <c r="ES297" i="36" s="1"/>
  <c r="EN297" i="36"/>
  <c r="EJ297" i="36"/>
  <c r="EK297" i="36" s="1"/>
  <c r="EF297" i="36"/>
  <c r="EB297" i="36"/>
  <c r="EC297" i="36" s="1"/>
  <c r="DX297" i="36"/>
  <c r="DT297" i="36"/>
  <c r="DU297" i="36" s="1"/>
  <c r="DP297" i="36"/>
  <c r="DL297" i="36"/>
  <c r="DM297" i="36" s="1"/>
  <c r="DH297" i="36"/>
  <c r="DD297" i="36"/>
  <c r="DE297" i="36" s="1"/>
  <c r="CZ297" i="36"/>
  <c r="CV297" i="36"/>
  <c r="CW297" i="36" s="1"/>
  <c r="CR297" i="36"/>
  <c r="CN297" i="36"/>
  <c r="CO297" i="36" s="1"/>
  <c r="CJ297" i="36"/>
  <c r="CF297" i="36"/>
  <c r="CG297" i="36" s="1"/>
  <c r="CB297" i="36"/>
  <c r="BX297" i="36"/>
  <c r="BY297" i="36" s="1"/>
  <c r="BT297" i="36"/>
  <c r="BP297" i="36"/>
  <c r="BQ297" i="36" s="1"/>
  <c r="BL297" i="36"/>
  <c r="BH297" i="36"/>
  <c r="BI297" i="36" s="1"/>
  <c r="BD297" i="36"/>
  <c r="AZ297" i="36"/>
  <c r="BA297" i="36" s="1"/>
  <c r="AV297" i="36"/>
  <c r="AR297" i="36"/>
  <c r="AS297" i="36" s="1"/>
  <c r="AN297" i="36"/>
  <c r="AJ297" i="36"/>
  <c r="AK297" i="36" s="1"/>
  <c r="AF297" i="36"/>
  <c r="AB297" i="36"/>
  <c r="AC297" i="36" s="1"/>
  <c r="X297" i="36"/>
  <c r="T297" i="36"/>
  <c r="U297" i="36" s="1"/>
  <c r="P297" i="36"/>
  <c r="L297" i="36"/>
  <c r="M297" i="36" s="1"/>
  <c r="H297" i="36"/>
  <c r="E297" i="36"/>
  <c r="F297" i="36" s="1"/>
  <c r="FW296" i="36"/>
  <c r="FP296" i="36"/>
  <c r="FQ296" i="36" s="1"/>
  <c r="FL296" i="36"/>
  <c r="FH296" i="36"/>
  <c r="FI296" i="36" s="1"/>
  <c r="FD296" i="36"/>
  <c r="EZ296" i="36"/>
  <c r="FA296" i="36" s="1"/>
  <c r="EV296" i="36"/>
  <c r="ER296" i="36"/>
  <c r="ES296" i="36" s="1"/>
  <c r="EN296" i="36"/>
  <c r="EJ296" i="36"/>
  <c r="EK296" i="36" s="1"/>
  <c r="EF296" i="36"/>
  <c r="EB296" i="36"/>
  <c r="EC296" i="36" s="1"/>
  <c r="DX296" i="36"/>
  <c r="DT296" i="36"/>
  <c r="DU296" i="36" s="1"/>
  <c r="DP296" i="36"/>
  <c r="DL296" i="36"/>
  <c r="DM296" i="36" s="1"/>
  <c r="DH296" i="36"/>
  <c r="DD296" i="36"/>
  <c r="DE296" i="36" s="1"/>
  <c r="CZ296" i="36"/>
  <c r="CV296" i="36"/>
  <c r="CW296" i="36" s="1"/>
  <c r="CR296" i="36"/>
  <c r="CN296" i="36"/>
  <c r="CO296" i="36" s="1"/>
  <c r="CJ296" i="36"/>
  <c r="CF296" i="36"/>
  <c r="CG296" i="36" s="1"/>
  <c r="CB296" i="36"/>
  <c r="BX296" i="36"/>
  <c r="BY296" i="36" s="1"/>
  <c r="BT296" i="36"/>
  <c r="BP296" i="36"/>
  <c r="BQ296" i="36" s="1"/>
  <c r="BL296" i="36"/>
  <c r="BH296" i="36"/>
  <c r="BI296" i="36" s="1"/>
  <c r="BD296" i="36"/>
  <c r="AZ296" i="36"/>
  <c r="BA296" i="36" s="1"/>
  <c r="AV296" i="36"/>
  <c r="AR296" i="36"/>
  <c r="AS296" i="36" s="1"/>
  <c r="AN296" i="36"/>
  <c r="AJ296" i="36"/>
  <c r="AK296" i="36" s="1"/>
  <c r="AF296" i="36"/>
  <c r="AB296" i="36"/>
  <c r="AC296" i="36" s="1"/>
  <c r="X296" i="36"/>
  <c r="T296" i="36"/>
  <c r="U296" i="36" s="1"/>
  <c r="P296" i="36"/>
  <c r="L296" i="36"/>
  <c r="M296" i="36" s="1"/>
  <c r="H296" i="36"/>
  <c r="E296" i="36"/>
  <c r="F296" i="36" s="1"/>
  <c r="FX295" i="36"/>
  <c r="FZ295" i="36" s="1"/>
  <c r="FW295" i="36"/>
  <c r="FY295" i="36" s="1"/>
  <c r="FP295" i="36"/>
  <c r="FQ295" i="36" s="1"/>
  <c r="FH295" i="36"/>
  <c r="FI295" i="36" s="1"/>
  <c r="EZ295" i="36"/>
  <c r="FA295" i="36" s="1"/>
  <c r="ER295" i="36"/>
  <c r="ES295" i="36" s="1"/>
  <c r="EJ295" i="36"/>
  <c r="EK295" i="36" s="1"/>
  <c r="EB295" i="36"/>
  <c r="EC295" i="36" s="1"/>
  <c r="DT295" i="36"/>
  <c r="DU295" i="36" s="1"/>
  <c r="DL295" i="36"/>
  <c r="DM295" i="36" s="1"/>
  <c r="DD295" i="36"/>
  <c r="DE295" i="36" s="1"/>
  <c r="CV295" i="36"/>
  <c r="CW295" i="36" s="1"/>
  <c r="CN295" i="36"/>
  <c r="CO295" i="36" s="1"/>
  <c r="CF295" i="36"/>
  <c r="CG295" i="36" s="1"/>
  <c r="BX295" i="36"/>
  <c r="BY295" i="36" s="1"/>
  <c r="BP295" i="36"/>
  <c r="BQ295" i="36" s="1"/>
  <c r="BH295" i="36"/>
  <c r="BI295" i="36" s="1"/>
  <c r="AZ295" i="36"/>
  <c r="BA295" i="36" s="1"/>
  <c r="AR295" i="36"/>
  <c r="AS295" i="36" s="1"/>
  <c r="AJ295" i="36"/>
  <c r="AK295" i="36" s="1"/>
  <c r="AB295" i="36"/>
  <c r="AC295" i="36" s="1"/>
  <c r="T295" i="36"/>
  <c r="U295" i="36" s="1"/>
  <c r="L295" i="36"/>
  <c r="M295" i="36" s="1"/>
  <c r="FP294" i="36"/>
  <c r="FQ294" i="36" s="1"/>
  <c r="FH294" i="36"/>
  <c r="FI294" i="36" s="1"/>
  <c r="EZ294" i="36"/>
  <c r="FA294" i="36" s="1"/>
  <c r="ER294" i="36"/>
  <c r="ES294" i="36" s="1"/>
  <c r="EJ294" i="36"/>
  <c r="EK294" i="36" s="1"/>
  <c r="EB294" i="36"/>
  <c r="EC294" i="36" s="1"/>
  <c r="DT294" i="36"/>
  <c r="DU294" i="36" s="1"/>
  <c r="FW293" i="36"/>
  <c r="FP293" i="36"/>
  <c r="FQ293" i="36" s="1"/>
  <c r="FL293" i="36"/>
  <c r="FH293" i="36"/>
  <c r="FI293" i="36" s="1"/>
  <c r="FD293" i="36"/>
  <c r="EZ293" i="36"/>
  <c r="FA293" i="36" s="1"/>
  <c r="EV293" i="36"/>
  <c r="ER293" i="36"/>
  <c r="ES293" i="36" s="1"/>
  <c r="EN293" i="36"/>
  <c r="EJ293" i="36"/>
  <c r="EK293" i="36" s="1"/>
  <c r="EF293" i="36"/>
  <c r="EB293" i="36"/>
  <c r="EC293" i="36" s="1"/>
  <c r="DX293" i="36"/>
  <c r="DT293" i="36"/>
  <c r="DU293" i="36" s="1"/>
  <c r="DP293" i="36"/>
  <c r="DL293" i="36"/>
  <c r="DM293" i="36" s="1"/>
  <c r="DH293" i="36"/>
  <c r="DD293" i="36"/>
  <c r="DE293" i="36" s="1"/>
  <c r="CZ293" i="36"/>
  <c r="CV293" i="36"/>
  <c r="CW293" i="36" s="1"/>
  <c r="CR293" i="36"/>
  <c r="CN293" i="36"/>
  <c r="CO293" i="36" s="1"/>
  <c r="CJ293" i="36"/>
  <c r="CF293" i="36"/>
  <c r="CG293" i="36" s="1"/>
  <c r="CB293" i="36"/>
  <c r="BX293" i="36"/>
  <c r="BY293" i="36" s="1"/>
  <c r="BT293" i="36"/>
  <c r="BP293" i="36"/>
  <c r="BQ293" i="36" s="1"/>
  <c r="BL293" i="36"/>
  <c r="BH293" i="36"/>
  <c r="BI293" i="36" s="1"/>
  <c r="BD293" i="36"/>
  <c r="AZ293" i="36"/>
  <c r="BA293" i="36" s="1"/>
  <c r="AV293" i="36"/>
  <c r="AR293" i="36"/>
  <c r="AS293" i="36" s="1"/>
  <c r="AN293" i="36"/>
  <c r="AJ293" i="36"/>
  <c r="AK293" i="36" s="1"/>
  <c r="AF293" i="36"/>
  <c r="AB293" i="36"/>
  <c r="AC293" i="36" s="1"/>
  <c r="X293" i="36"/>
  <c r="T293" i="36"/>
  <c r="U293" i="36" s="1"/>
  <c r="P293" i="36"/>
  <c r="L293" i="36"/>
  <c r="M293" i="36" s="1"/>
  <c r="H293" i="36"/>
  <c r="E293" i="36"/>
  <c r="F293" i="36" s="1"/>
  <c r="FW292" i="36"/>
  <c r="FP292" i="36"/>
  <c r="FQ292" i="36" s="1"/>
  <c r="FL292" i="36"/>
  <c r="FH292" i="36"/>
  <c r="FI292" i="36" s="1"/>
  <c r="FD292" i="36"/>
  <c r="EZ292" i="36"/>
  <c r="FA292" i="36" s="1"/>
  <c r="EV292" i="36"/>
  <c r="ER292" i="36"/>
  <c r="ES292" i="36" s="1"/>
  <c r="EN292" i="36"/>
  <c r="EJ292" i="36"/>
  <c r="EK292" i="36" s="1"/>
  <c r="EF292" i="36"/>
  <c r="EB292" i="36"/>
  <c r="EC292" i="36" s="1"/>
  <c r="DX292" i="36"/>
  <c r="DT292" i="36"/>
  <c r="DU292" i="36" s="1"/>
  <c r="DP292" i="36"/>
  <c r="DL292" i="36"/>
  <c r="DM292" i="36" s="1"/>
  <c r="DH292" i="36"/>
  <c r="DD292" i="36"/>
  <c r="DE292" i="36" s="1"/>
  <c r="CZ292" i="36"/>
  <c r="CV292" i="36"/>
  <c r="CW292" i="36" s="1"/>
  <c r="CR292" i="36"/>
  <c r="CN292" i="36"/>
  <c r="CO292" i="36" s="1"/>
  <c r="CJ292" i="36"/>
  <c r="CF292" i="36"/>
  <c r="CG292" i="36" s="1"/>
  <c r="CB292" i="36"/>
  <c r="BX292" i="36"/>
  <c r="BY292" i="36" s="1"/>
  <c r="BT292" i="36"/>
  <c r="BP292" i="36"/>
  <c r="BQ292" i="36" s="1"/>
  <c r="BL292" i="36"/>
  <c r="BH292" i="36"/>
  <c r="BI292" i="36" s="1"/>
  <c r="BD292" i="36"/>
  <c r="AZ292" i="36"/>
  <c r="BA292" i="36" s="1"/>
  <c r="AV292" i="36"/>
  <c r="AR292" i="36"/>
  <c r="AS292" i="36" s="1"/>
  <c r="AN292" i="36"/>
  <c r="AJ292" i="36"/>
  <c r="AK292" i="36" s="1"/>
  <c r="AF292" i="36"/>
  <c r="AB292" i="36"/>
  <c r="AC292" i="36" s="1"/>
  <c r="X292" i="36"/>
  <c r="T292" i="36"/>
  <c r="U292" i="36" s="1"/>
  <c r="P292" i="36"/>
  <c r="L292" i="36"/>
  <c r="M292" i="36" s="1"/>
  <c r="H292" i="36"/>
  <c r="E292" i="36"/>
  <c r="F292" i="36" s="1"/>
  <c r="FW291" i="36"/>
  <c r="FP291" i="36"/>
  <c r="FQ291" i="36" s="1"/>
  <c r="FL291" i="36"/>
  <c r="FH291" i="36"/>
  <c r="FI291" i="36" s="1"/>
  <c r="FD291" i="36"/>
  <c r="EZ291" i="36"/>
  <c r="FA291" i="36" s="1"/>
  <c r="EV291" i="36"/>
  <c r="ER291" i="36"/>
  <c r="ES291" i="36" s="1"/>
  <c r="EN291" i="36"/>
  <c r="EJ291" i="36"/>
  <c r="EK291" i="36" s="1"/>
  <c r="EF291" i="36"/>
  <c r="EB291" i="36"/>
  <c r="EC291" i="36" s="1"/>
  <c r="DX291" i="36"/>
  <c r="DT291" i="36"/>
  <c r="DU291" i="36" s="1"/>
  <c r="DP291" i="36"/>
  <c r="DL291" i="36"/>
  <c r="DM291" i="36" s="1"/>
  <c r="DH291" i="36"/>
  <c r="DD291" i="36"/>
  <c r="DE291" i="36" s="1"/>
  <c r="CZ291" i="36"/>
  <c r="CV291" i="36"/>
  <c r="CW291" i="36" s="1"/>
  <c r="CR291" i="36"/>
  <c r="CN291" i="36"/>
  <c r="CO291" i="36" s="1"/>
  <c r="CJ291" i="36"/>
  <c r="CF291" i="36"/>
  <c r="CG291" i="36" s="1"/>
  <c r="CB291" i="36"/>
  <c r="BX291" i="36"/>
  <c r="BY291" i="36" s="1"/>
  <c r="BT291" i="36"/>
  <c r="BP291" i="36"/>
  <c r="BQ291" i="36" s="1"/>
  <c r="BL291" i="36"/>
  <c r="BH291" i="36"/>
  <c r="BI291" i="36" s="1"/>
  <c r="BD291" i="36"/>
  <c r="AZ291" i="36"/>
  <c r="BA291" i="36" s="1"/>
  <c r="AV291" i="36"/>
  <c r="AR291" i="36"/>
  <c r="AS291" i="36" s="1"/>
  <c r="AN291" i="36"/>
  <c r="AJ291" i="36"/>
  <c r="AK291" i="36" s="1"/>
  <c r="AF291" i="36"/>
  <c r="AB291" i="36"/>
  <c r="AC291" i="36" s="1"/>
  <c r="X291" i="36"/>
  <c r="T291" i="36"/>
  <c r="U291" i="36" s="1"/>
  <c r="P291" i="36"/>
  <c r="L291" i="36"/>
  <c r="M291" i="36" s="1"/>
  <c r="H291" i="36"/>
  <c r="E291" i="36"/>
  <c r="F291" i="36" s="1"/>
  <c r="FX290" i="36"/>
  <c r="FZ290" i="36" s="1"/>
  <c r="FW290" i="36"/>
  <c r="FY290" i="36" s="1"/>
  <c r="FP290" i="36"/>
  <c r="FQ290" i="36" s="1"/>
  <c r="FH290" i="36"/>
  <c r="FI290" i="36" s="1"/>
  <c r="EZ290" i="36"/>
  <c r="FA290" i="36" s="1"/>
  <c r="ER290" i="36"/>
  <c r="ES290" i="36" s="1"/>
  <c r="EJ290" i="36"/>
  <c r="EK290" i="36" s="1"/>
  <c r="EB290" i="36"/>
  <c r="EC290" i="36" s="1"/>
  <c r="DT290" i="36"/>
  <c r="DU290" i="36" s="1"/>
  <c r="DL290" i="36"/>
  <c r="DM290" i="36" s="1"/>
  <c r="DD290" i="36"/>
  <c r="DE290" i="36" s="1"/>
  <c r="CV290" i="36"/>
  <c r="CW290" i="36" s="1"/>
  <c r="CN290" i="36"/>
  <c r="CO290" i="36" s="1"/>
  <c r="CF290" i="36"/>
  <c r="CG290" i="36" s="1"/>
  <c r="BX290" i="36"/>
  <c r="BY290" i="36" s="1"/>
  <c r="BP290" i="36"/>
  <c r="BQ290" i="36" s="1"/>
  <c r="BH290" i="36"/>
  <c r="BI290" i="36" s="1"/>
  <c r="AZ290" i="36"/>
  <c r="BA290" i="36" s="1"/>
  <c r="AR290" i="36"/>
  <c r="AS290" i="36" s="1"/>
  <c r="AJ290" i="36"/>
  <c r="AK290" i="36" s="1"/>
  <c r="AB290" i="36"/>
  <c r="AC290" i="36" s="1"/>
  <c r="T290" i="36"/>
  <c r="U290" i="36" s="1"/>
  <c r="L290" i="36"/>
  <c r="M290" i="36" s="1"/>
  <c r="FP289" i="36"/>
  <c r="FQ289" i="36" s="1"/>
  <c r="FH289" i="36"/>
  <c r="FI289" i="36" s="1"/>
  <c r="EZ289" i="36"/>
  <c r="FA289" i="36" s="1"/>
  <c r="ER289" i="36"/>
  <c r="ES289" i="36" s="1"/>
  <c r="EJ289" i="36"/>
  <c r="EK289" i="36" s="1"/>
  <c r="DT289" i="36"/>
  <c r="DU289" i="36" s="1"/>
  <c r="FW288" i="36"/>
  <c r="FP288" i="36"/>
  <c r="FQ288" i="36" s="1"/>
  <c r="FL288" i="36"/>
  <c r="FH288" i="36"/>
  <c r="FI288" i="36" s="1"/>
  <c r="FD288" i="36"/>
  <c r="EZ288" i="36"/>
  <c r="FA288" i="36" s="1"/>
  <c r="EV288" i="36"/>
  <c r="ER288" i="36"/>
  <c r="ES288" i="36" s="1"/>
  <c r="EN288" i="36"/>
  <c r="EJ288" i="36"/>
  <c r="EK288" i="36" s="1"/>
  <c r="EF288" i="36"/>
  <c r="EB288" i="36"/>
  <c r="EC288" i="36" s="1"/>
  <c r="DX288" i="36"/>
  <c r="DT288" i="36"/>
  <c r="DU288" i="36" s="1"/>
  <c r="DP288" i="36"/>
  <c r="DL288" i="36"/>
  <c r="DM288" i="36" s="1"/>
  <c r="DH288" i="36"/>
  <c r="DD288" i="36"/>
  <c r="DE288" i="36" s="1"/>
  <c r="CZ288" i="36"/>
  <c r="CV288" i="36"/>
  <c r="CW288" i="36" s="1"/>
  <c r="CR288" i="36"/>
  <c r="CN288" i="36"/>
  <c r="CO288" i="36" s="1"/>
  <c r="CJ288" i="36"/>
  <c r="CF288" i="36"/>
  <c r="CG288" i="36" s="1"/>
  <c r="CB288" i="36"/>
  <c r="BX288" i="36"/>
  <c r="BY288" i="36" s="1"/>
  <c r="BT288" i="36"/>
  <c r="BP288" i="36"/>
  <c r="BQ288" i="36" s="1"/>
  <c r="BL288" i="36"/>
  <c r="BH288" i="36"/>
  <c r="BI288" i="36" s="1"/>
  <c r="BD288" i="36"/>
  <c r="AZ288" i="36"/>
  <c r="BA288" i="36" s="1"/>
  <c r="AV288" i="36"/>
  <c r="AR288" i="36"/>
  <c r="AS288" i="36" s="1"/>
  <c r="AN288" i="36"/>
  <c r="AJ288" i="36"/>
  <c r="AK288" i="36" s="1"/>
  <c r="AF288" i="36"/>
  <c r="AB288" i="36"/>
  <c r="AC288" i="36" s="1"/>
  <c r="X288" i="36"/>
  <c r="T288" i="36"/>
  <c r="U288" i="36" s="1"/>
  <c r="P288" i="36"/>
  <c r="L288" i="36"/>
  <c r="M288" i="36" s="1"/>
  <c r="H288" i="36"/>
  <c r="E288" i="36"/>
  <c r="FW287" i="36"/>
  <c r="FP287" i="36"/>
  <c r="FQ287" i="36" s="1"/>
  <c r="FL287" i="36"/>
  <c r="FH287" i="36"/>
  <c r="FI287" i="36" s="1"/>
  <c r="FD287" i="36"/>
  <c r="EZ287" i="36"/>
  <c r="FA287" i="36" s="1"/>
  <c r="EV287" i="36"/>
  <c r="ER287" i="36"/>
  <c r="ES287" i="36" s="1"/>
  <c r="EN287" i="36"/>
  <c r="EJ287" i="36"/>
  <c r="EK287" i="36" s="1"/>
  <c r="EF287" i="36"/>
  <c r="EB287" i="36"/>
  <c r="EC287" i="36" s="1"/>
  <c r="DX287" i="36"/>
  <c r="DT287" i="36"/>
  <c r="DU287" i="36" s="1"/>
  <c r="DP287" i="36"/>
  <c r="DL287" i="36"/>
  <c r="DM287" i="36" s="1"/>
  <c r="DH287" i="36"/>
  <c r="DD287" i="36"/>
  <c r="DE287" i="36" s="1"/>
  <c r="CZ287" i="36"/>
  <c r="CV287" i="36"/>
  <c r="CW287" i="36" s="1"/>
  <c r="CR287" i="36"/>
  <c r="CN287" i="36"/>
  <c r="CO287" i="36" s="1"/>
  <c r="CJ287" i="36"/>
  <c r="CF287" i="36"/>
  <c r="CG287" i="36" s="1"/>
  <c r="CB287" i="36"/>
  <c r="BX287" i="36"/>
  <c r="BY287" i="36" s="1"/>
  <c r="BT287" i="36"/>
  <c r="BP287" i="36"/>
  <c r="BQ287" i="36" s="1"/>
  <c r="BL287" i="36"/>
  <c r="BH287" i="36"/>
  <c r="BI287" i="36" s="1"/>
  <c r="BD287" i="36"/>
  <c r="AZ287" i="36"/>
  <c r="BA287" i="36" s="1"/>
  <c r="AV287" i="36"/>
  <c r="AR287" i="36"/>
  <c r="AS287" i="36" s="1"/>
  <c r="AN287" i="36"/>
  <c r="AJ287" i="36"/>
  <c r="AK287" i="36" s="1"/>
  <c r="AF287" i="36"/>
  <c r="AB287" i="36"/>
  <c r="AC287" i="36" s="1"/>
  <c r="X287" i="36"/>
  <c r="T287" i="36"/>
  <c r="U287" i="36" s="1"/>
  <c r="P287" i="36"/>
  <c r="L287" i="36"/>
  <c r="M287" i="36" s="1"/>
  <c r="H287" i="36"/>
  <c r="E287" i="36"/>
  <c r="F287" i="36" s="1"/>
  <c r="FX286" i="36"/>
  <c r="FZ286" i="36" s="1"/>
  <c r="FW286" i="36"/>
  <c r="FY286" i="36" s="1"/>
  <c r="FP286" i="36"/>
  <c r="FQ286" i="36" s="1"/>
  <c r="FH286" i="36"/>
  <c r="FI286" i="36" s="1"/>
  <c r="EZ286" i="36"/>
  <c r="FA286" i="36" s="1"/>
  <c r="ER286" i="36"/>
  <c r="ES286" i="36" s="1"/>
  <c r="EJ286" i="36"/>
  <c r="EK286" i="36" s="1"/>
  <c r="EB286" i="36"/>
  <c r="EC286" i="36" s="1"/>
  <c r="DT286" i="36"/>
  <c r="DU286" i="36" s="1"/>
  <c r="DL286" i="36"/>
  <c r="DM286" i="36" s="1"/>
  <c r="DD286" i="36"/>
  <c r="DE286" i="36" s="1"/>
  <c r="CV286" i="36"/>
  <c r="CW286" i="36" s="1"/>
  <c r="CN286" i="36"/>
  <c r="CO286" i="36" s="1"/>
  <c r="CF286" i="36"/>
  <c r="CG286" i="36" s="1"/>
  <c r="BX286" i="36"/>
  <c r="BY286" i="36" s="1"/>
  <c r="BP286" i="36"/>
  <c r="BQ286" i="36" s="1"/>
  <c r="BH286" i="36"/>
  <c r="BI286" i="36" s="1"/>
  <c r="AZ286" i="36"/>
  <c r="BA286" i="36" s="1"/>
  <c r="AR286" i="36"/>
  <c r="AS286" i="36" s="1"/>
  <c r="AJ286" i="36"/>
  <c r="AK286" i="36" s="1"/>
  <c r="AB286" i="36"/>
  <c r="AC286" i="36" s="1"/>
  <c r="T286" i="36"/>
  <c r="U286" i="36" s="1"/>
  <c r="L286" i="36"/>
  <c r="M286" i="36" s="1"/>
  <c r="FK285" i="36"/>
  <c r="FP285" i="36" s="1"/>
  <c r="FQ285" i="36" s="1"/>
  <c r="FC285" i="36"/>
  <c r="FH285" i="36" s="1"/>
  <c r="FI285" i="36" s="1"/>
  <c r="EU285" i="36"/>
  <c r="EZ285" i="36" s="1"/>
  <c r="FA285" i="36" s="1"/>
  <c r="EM285" i="36"/>
  <c r="ER285" i="36" s="1"/>
  <c r="ES285" i="36" s="1"/>
  <c r="EE285" i="36"/>
  <c r="EJ285" i="36" s="1"/>
  <c r="EK285" i="36" s="1"/>
  <c r="DW285" i="36"/>
  <c r="EB285" i="36" s="1"/>
  <c r="EC285" i="36" s="1"/>
  <c r="DO285" i="36"/>
  <c r="DT285" i="36" s="1"/>
  <c r="DU285" i="36" s="1"/>
  <c r="DG285" i="36"/>
  <c r="DL285" i="36" s="1"/>
  <c r="DM285" i="36" s="1"/>
  <c r="CY285" i="36"/>
  <c r="DD285" i="36" s="1"/>
  <c r="DE285" i="36" s="1"/>
  <c r="CQ285" i="36"/>
  <c r="CV285" i="36" s="1"/>
  <c r="CW285" i="36" s="1"/>
  <c r="CI285" i="36"/>
  <c r="CN285" i="36" s="1"/>
  <c r="CO285" i="36" s="1"/>
  <c r="CA285" i="36"/>
  <c r="CF285" i="36" s="1"/>
  <c r="CG285" i="36" s="1"/>
  <c r="BS285" i="36"/>
  <c r="BX285" i="36" s="1"/>
  <c r="BY285" i="36" s="1"/>
  <c r="BK285" i="36"/>
  <c r="BP285" i="36" s="1"/>
  <c r="BQ285" i="36" s="1"/>
  <c r="BC285" i="36"/>
  <c r="BH285" i="36" s="1"/>
  <c r="BI285" i="36" s="1"/>
  <c r="AU285" i="36"/>
  <c r="AZ285" i="36" s="1"/>
  <c r="BA285" i="36" s="1"/>
  <c r="AM285" i="36"/>
  <c r="AR285" i="36" s="1"/>
  <c r="AS285" i="36" s="1"/>
  <c r="AE285" i="36"/>
  <c r="AJ285" i="36" s="1"/>
  <c r="AK285" i="36" s="1"/>
  <c r="W285" i="36"/>
  <c r="AB285" i="36" s="1"/>
  <c r="AC285" i="36" s="1"/>
  <c r="O285" i="36"/>
  <c r="T285" i="36" s="1"/>
  <c r="U285" i="36" s="1"/>
  <c r="G285" i="36"/>
  <c r="FW284" i="36"/>
  <c r="FP284" i="36"/>
  <c r="FQ284" i="36" s="1"/>
  <c r="FL284" i="36"/>
  <c r="FH284" i="36"/>
  <c r="FI284" i="36" s="1"/>
  <c r="FD284" i="36"/>
  <c r="EZ284" i="36"/>
  <c r="FA284" i="36" s="1"/>
  <c r="EV284" i="36"/>
  <c r="ER284" i="36"/>
  <c r="ES284" i="36" s="1"/>
  <c r="EN284" i="36"/>
  <c r="EJ284" i="36"/>
  <c r="EK284" i="36" s="1"/>
  <c r="EF284" i="36"/>
  <c r="EB284" i="36"/>
  <c r="EC284" i="36" s="1"/>
  <c r="DX284" i="36"/>
  <c r="DT284" i="36"/>
  <c r="DU284" i="36" s="1"/>
  <c r="DP284" i="36"/>
  <c r="DL284" i="36"/>
  <c r="DM284" i="36" s="1"/>
  <c r="DH284" i="36"/>
  <c r="DD284" i="36"/>
  <c r="DE284" i="36" s="1"/>
  <c r="CZ284" i="36"/>
  <c r="CV284" i="36"/>
  <c r="CW284" i="36" s="1"/>
  <c r="CR284" i="36"/>
  <c r="CN284" i="36"/>
  <c r="CO284" i="36" s="1"/>
  <c r="CJ284" i="36"/>
  <c r="CF284" i="36"/>
  <c r="CG284" i="36" s="1"/>
  <c r="CB284" i="36"/>
  <c r="BX284" i="36"/>
  <c r="BY284" i="36" s="1"/>
  <c r="BT284" i="36"/>
  <c r="BP284" i="36"/>
  <c r="BQ284" i="36" s="1"/>
  <c r="BL284" i="36"/>
  <c r="BH284" i="36"/>
  <c r="BI284" i="36" s="1"/>
  <c r="BD284" i="36"/>
  <c r="AZ284" i="36"/>
  <c r="BA284" i="36" s="1"/>
  <c r="AV284" i="36"/>
  <c r="AR284" i="36"/>
  <c r="AS284" i="36" s="1"/>
  <c r="AN284" i="36"/>
  <c r="AJ284" i="36"/>
  <c r="AK284" i="36" s="1"/>
  <c r="AF284" i="36"/>
  <c r="AB284" i="36"/>
  <c r="AC284" i="36" s="1"/>
  <c r="X284" i="36"/>
  <c r="T284" i="36"/>
  <c r="U284" i="36" s="1"/>
  <c r="P284" i="36"/>
  <c r="L284" i="36"/>
  <c r="M284" i="36" s="1"/>
  <c r="H284" i="36"/>
  <c r="E284" i="36"/>
  <c r="F284" i="36" s="1"/>
  <c r="FW283" i="36"/>
  <c r="FP283" i="36"/>
  <c r="FQ283" i="36" s="1"/>
  <c r="FL283" i="36"/>
  <c r="FH283" i="36"/>
  <c r="FI283" i="36" s="1"/>
  <c r="FD283" i="36"/>
  <c r="EZ283" i="36"/>
  <c r="FA283" i="36" s="1"/>
  <c r="EV283" i="36"/>
  <c r="ER283" i="36"/>
  <c r="ES283" i="36" s="1"/>
  <c r="EN283" i="36"/>
  <c r="EJ283" i="36"/>
  <c r="EK283" i="36" s="1"/>
  <c r="EF283" i="36"/>
  <c r="EB283" i="36"/>
  <c r="EC283" i="36" s="1"/>
  <c r="DX283" i="36"/>
  <c r="DT283" i="36"/>
  <c r="DU283" i="36" s="1"/>
  <c r="DP283" i="36"/>
  <c r="DL283" i="36"/>
  <c r="DM283" i="36" s="1"/>
  <c r="DH283" i="36"/>
  <c r="DD283" i="36"/>
  <c r="DE283" i="36" s="1"/>
  <c r="CZ283" i="36"/>
  <c r="CV283" i="36"/>
  <c r="CW283" i="36" s="1"/>
  <c r="CR283" i="36"/>
  <c r="CN283" i="36"/>
  <c r="CO283" i="36" s="1"/>
  <c r="CJ283" i="36"/>
  <c r="CF283" i="36"/>
  <c r="CG283" i="36" s="1"/>
  <c r="CB283" i="36"/>
  <c r="BX283" i="36"/>
  <c r="BY283" i="36" s="1"/>
  <c r="BT283" i="36"/>
  <c r="BP283" i="36"/>
  <c r="BQ283" i="36" s="1"/>
  <c r="BL283" i="36"/>
  <c r="BH283" i="36"/>
  <c r="BI283" i="36" s="1"/>
  <c r="BD283" i="36"/>
  <c r="AZ283" i="36"/>
  <c r="BA283" i="36" s="1"/>
  <c r="AV283" i="36"/>
  <c r="AR283" i="36"/>
  <c r="AS283" i="36" s="1"/>
  <c r="AN283" i="36"/>
  <c r="AJ283" i="36"/>
  <c r="AK283" i="36" s="1"/>
  <c r="AF283" i="36"/>
  <c r="AB283" i="36"/>
  <c r="AC283" i="36" s="1"/>
  <c r="X283" i="36"/>
  <c r="T283" i="36"/>
  <c r="U283" i="36" s="1"/>
  <c r="P283" i="36"/>
  <c r="L283" i="36"/>
  <c r="M283" i="36" s="1"/>
  <c r="H283" i="36"/>
  <c r="E283" i="36"/>
  <c r="F283" i="36" s="1"/>
  <c r="FW282" i="36"/>
  <c r="FP282" i="36"/>
  <c r="FQ282" i="36" s="1"/>
  <c r="FL282" i="36"/>
  <c r="FH282" i="36"/>
  <c r="FI282" i="36" s="1"/>
  <c r="FD282" i="36"/>
  <c r="EZ282" i="36"/>
  <c r="FA282" i="36" s="1"/>
  <c r="EV282" i="36"/>
  <c r="ER282" i="36"/>
  <c r="ES282" i="36" s="1"/>
  <c r="EN282" i="36"/>
  <c r="EJ282" i="36"/>
  <c r="EK282" i="36" s="1"/>
  <c r="EF282" i="36"/>
  <c r="EB282" i="36"/>
  <c r="EC282" i="36" s="1"/>
  <c r="DX282" i="36"/>
  <c r="DT282" i="36"/>
  <c r="DU282" i="36" s="1"/>
  <c r="DP282" i="36"/>
  <c r="DL282" i="36"/>
  <c r="DM282" i="36" s="1"/>
  <c r="DH282" i="36"/>
  <c r="DD282" i="36"/>
  <c r="DE282" i="36" s="1"/>
  <c r="CZ282" i="36"/>
  <c r="CV282" i="36"/>
  <c r="CW282" i="36" s="1"/>
  <c r="CR282" i="36"/>
  <c r="CN282" i="36"/>
  <c r="CO282" i="36" s="1"/>
  <c r="CJ282" i="36"/>
  <c r="CF282" i="36"/>
  <c r="CG282" i="36" s="1"/>
  <c r="CB282" i="36"/>
  <c r="BX282" i="36"/>
  <c r="BY282" i="36" s="1"/>
  <c r="BT282" i="36"/>
  <c r="BP282" i="36"/>
  <c r="BQ282" i="36" s="1"/>
  <c r="BL282" i="36"/>
  <c r="BH282" i="36"/>
  <c r="BI282" i="36" s="1"/>
  <c r="BD282" i="36"/>
  <c r="AZ282" i="36"/>
  <c r="BA282" i="36" s="1"/>
  <c r="AV282" i="36"/>
  <c r="AR282" i="36"/>
  <c r="AS282" i="36" s="1"/>
  <c r="AN282" i="36"/>
  <c r="AJ282" i="36"/>
  <c r="AK282" i="36" s="1"/>
  <c r="AF282" i="36"/>
  <c r="AB282" i="36"/>
  <c r="AC282" i="36" s="1"/>
  <c r="X282" i="36"/>
  <c r="T282" i="36"/>
  <c r="U282" i="36" s="1"/>
  <c r="P282" i="36"/>
  <c r="L282" i="36"/>
  <c r="M282" i="36" s="1"/>
  <c r="H282" i="36"/>
  <c r="E282" i="36"/>
  <c r="F282" i="36" s="1"/>
  <c r="FW281" i="36"/>
  <c r="FP281" i="36"/>
  <c r="FQ281" i="36" s="1"/>
  <c r="FL281" i="36"/>
  <c r="FH281" i="36"/>
  <c r="FI281" i="36" s="1"/>
  <c r="FD281" i="36"/>
  <c r="EZ281" i="36"/>
  <c r="FA281" i="36" s="1"/>
  <c r="EV281" i="36"/>
  <c r="ER281" i="36"/>
  <c r="ES281" i="36" s="1"/>
  <c r="EN281" i="36"/>
  <c r="EJ281" i="36"/>
  <c r="EK281" i="36" s="1"/>
  <c r="EF281" i="36"/>
  <c r="EB281" i="36"/>
  <c r="EC281" i="36" s="1"/>
  <c r="DX281" i="36"/>
  <c r="DT281" i="36"/>
  <c r="DU281" i="36" s="1"/>
  <c r="DP281" i="36"/>
  <c r="DL281" i="36"/>
  <c r="DM281" i="36" s="1"/>
  <c r="DH281" i="36"/>
  <c r="DD281" i="36"/>
  <c r="DE281" i="36" s="1"/>
  <c r="CZ281" i="36"/>
  <c r="CV281" i="36"/>
  <c r="CW281" i="36" s="1"/>
  <c r="CR281" i="36"/>
  <c r="CN281" i="36"/>
  <c r="CO281" i="36" s="1"/>
  <c r="CJ281" i="36"/>
  <c r="CF281" i="36"/>
  <c r="CG281" i="36" s="1"/>
  <c r="CB281" i="36"/>
  <c r="BX281" i="36"/>
  <c r="BY281" i="36" s="1"/>
  <c r="BT281" i="36"/>
  <c r="BP281" i="36"/>
  <c r="BQ281" i="36" s="1"/>
  <c r="BL281" i="36"/>
  <c r="BH281" i="36"/>
  <c r="BI281" i="36" s="1"/>
  <c r="BD281" i="36"/>
  <c r="AZ281" i="36"/>
  <c r="BA281" i="36" s="1"/>
  <c r="AV281" i="36"/>
  <c r="AR281" i="36"/>
  <c r="AS281" i="36" s="1"/>
  <c r="AN281" i="36"/>
  <c r="AJ281" i="36"/>
  <c r="AK281" i="36" s="1"/>
  <c r="AF281" i="36"/>
  <c r="AB281" i="36"/>
  <c r="AC281" i="36" s="1"/>
  <c r="X281" i="36"/>
  <c r="T281" i="36"/>
  <c r="U281" i="36" s="1"/>
  <c r="P281" i="36"/>
  <c r="L281" i="36"/>
  <c r="M281" i="36" s="1"/>
  <c r="H281" i="36"/>
  <c r="E281" i="36"/>
  <c r="FX280" i="36"/>
  <c r="FZ280" i="36" s="1"/>
  <c r="FW280" i="36"/>
  <c r="FP280" i="36"/>
  <c r="FQ280" i="36" s="1"/>
  <c r="FH280" i="36"/>
  <c r="FI280" i="36" s="1"/>
  <c r="EZ280" i="36"/>
  <c r="FA280" i="36" s="1"/>
  <c r="ER280" i="36"/>
  <c r="ES280" i="36" s="1"/>
  <c r="EJ280" i="36"/>
  <c r="EK280" i="36" s="1"/>
  <c r="EB280" i="36"/>
  <c r="EC280" i="36" s="1"/>
  <c r="DT280" i="36"/>
  <c r="DU280" i="36" s="1"/>
  <c r="DL280" i="36"/>
  <c r="DM280" i="36" s="1"/>
  <c r="DD280" i="36"/>
  <c r="DE280" i="36" s="1"/>
  <c r="CV280" i="36"/>
  <c r="CW280" i="36" s="1"/>
  <c r="CN280" i="36"/>
  <c r="CO280" i="36" s="1"/>
  <c r="CF280" i="36"/>
  <c r="CG280" i="36" s="1"/>
  <c r="BX280" i="36"/>
  <c r="BY280" i="36" s="1"/>
  <c r="BP280" i="36"/>
  <c r="BQ280" i="36" s="1"/>
  <c r="BH280" i="36"/>
  <c r="BI280" i="36" s="1"/>
  <c r="AZ280" i="36"/>
  <c r="BA280" i="36" s="1"/>
  <c r="AR280" i="36"/>
  <c r="AS280" i="36" s="1"/>
  <c r="AJ280" i="36"/>
  <c r="AK280" i="36" s="1"/>
  <c r="AB280" i="36"/>
  <c r="AC280" i="36" s="1"/>
  <c r="T280" i="36"/>
  <c r="U280" i="36" s="1"/>
  <c r="L280" i="36"/>
  <c r="M280" i="36" s="1"/>
  <c r="E280" i="36"/>
  <c r="FW279" i="36"/>
  <c r="FP279" i="36"/>
  <c r="FQ279" i="36" s="1"/>
  <c r="FL279" i="36"/>
  <c r="FH279" i="36"/>
  <c r="FI279" i="36" s="1"/>
  <c r="FD279" i="36"/>
  <c r="EZ279" i="36"/>
  <c r="FA279" i="36" s="1"/>
  <c r="EV279" i="36"/>
  <c r="ER279" i="36"/>
  <c r="ES279" i="36" s="1"/>
  <c r="EN279" i="36"/>
  <c r="EJ279" i="36"/>
  <c r="EK279" i="36" s="1"/>
  <c r="EF279" i="36"/>
  <c r="EB279" i="36"/>
  <c r="EC279" i="36" s="1"/>
  <c r="DX279" i="36"/>
  <c r="DT279" i="36"/>
  <c r="DU279" i="36" s="1"/>
  <c r="DP279" i="36"/>
  <c r="DL279" i="36"/>
  <c r="DM279" i="36" s="1"/>
  <c r="DH279" i="36"/>
  <c r="DD279" i="36"/>
  <c r="DE279" i="36" s="1"/>
  <c r="CZ279" i="36"/>
  <c r="CV279" i="36"/>
  <c r="CW279" i="36" s="1"/>
  <c r="CR279" i="36"/>
  <c r="CN279" i="36"/>
  <c r="CO279" i="36" s="1"/>
  <c r="CJ279" i="36"/>
  <c r="CF279" i="36"/>
  <c r="CG279" i="36" s="1"/>
  <c r="CB279" i="36"/>
  <c r="BX279" i="36"/>
  <c r="BY279" i="36" s="1"/>
  <c r="BT279" i="36"/>
  <c r="BP279" i="36"/>
  <c r="BQ279" i="36" s="1"/>
  <c r="BL279" i="36"/>
  <c r="BH279" i="36"/>
  <c r="BI279" i="36" s="1"/>
  <c r="BD279" i="36"/>
  <c r="AZ279" i="36"/>
  <c r="BA279" i="36" s="1"/>
  <c r="AV279" i="36"/>
  <c r="AR279" i="36"/>
  <c r="AS279" i="36" s="1"/>
  <c r="AN279" i="36"/>
  <c r="AJ279" i="36"/>
  <c r="AK279" i="36" s="1"/>
  <c r="AF279" i="36"/>
  <c r="AB279" i="36"/>
  <c r="AC279" i="36" s="1"/>
  <c r="X279" i="36"/>
  <c r="T279" i="36"/>
  <c r="U279" i="36" s="1"/>
  <c r="P279" i="36"/>
  <c r="L279" i="36"/>
  <c r="M279" i="36" s="1"/>
  <c r="H279" i="36"/>
  <c r="E279" i="36"/>
  <c r="F279" i="36" s="1"/>
  <c r="FW278" i="36"/>
  <c r="FP278" i="36"/>
  <c r="FQ278" i="36" s="1"/>
  <c r="FL278" i="36"/>
  <c r="FH278" i="36"/>
  <c r="FI278" i="36" s="1"/>
  <c r="FD278" i="36"/>
  <c r="EZ278" i="36"/>
  <c r="FA278" i="36" s="1"/>
  <c r="EV278" i="36"/>
  <c r="ER278" i="36"/>
  <c r="ES278" i="36" s="1"/>
  <c r="EN278" i="36"/>
  <c r="EJ278" i="36"/>
  <c r="EK278" i="36" s="1"/>
  <c r="EF278" i="36"/>
  <c r="EB278" i="36"/>
  <c r="EC278" i="36" s="1"/>
  <c r="DX278" i="36"/>
  <c r="DT278" i="36"/>
  <c r="DU278" i="36" s="1"/>
  <c r="DP278" i="36"/>
  <c r="DL278" i="36"/>
  <c r="DM278" i="36" s="1"/>
  <c r="DH278" i="36"/>
  <c r="DD278" i="36"/>
  <c r="DE278" i="36" s="1"/>
  <c r="CZ278" i="36"/>
  <c r="CV278" i="36"/>
  <c r="CW278" i="36" s="1"/>
  <c r="CR278" i="36"/>
  <c r="CN278" i="36"/>
  <c r="CO278" i="36" s="1"/>
  <c r="CJ278" i="36"/>
  <c r="CF278" i="36"/>
  <c r="CG278" i="36" s="1"/>
  <c r="CB278" i="36"/>
  <c r="BX278" i="36"/>
  <c r="BY278" i="36" s="1"/>
  <c r="BT278" i="36"/>
  <c r="BP278" i="36"/>
  <c r="BQ278" i="36" s="1"/>
  <c r="BL278" i="36"/>
  <c r="BH278" i="36"/>
  <c r="BI278" i="36" s="1"/>
  <c r="BD278" i="36"/>
  <c r="AZ278" i="36"/>
  <c r="BA278" i="36" s="1"/>
  <c r="AV278" i="36"/>
  <c r="AR278" i="36"/>
  <c r="AS278" i="36" s="1"/>
  <c r="AN278" i="36"/>
  <c r="AJ278" i="36"/>
  <c r="AK278" i="36" s="1"/>
  <c r="AF278" i="36"/>
  <c r="AB278" i="36"/>
  <c r="AC278" i="36" s="1"/>
  <c r="X278" i="36"/>
  <c r="T278" i="36"/>
  <c r="U278" i="36" s="1"/>
  <c r="P278" i="36"/>
  <c r="L278" i="36"/>
  <c r="M278" i="36" s="1"/>
  <c r="H278" i="36"/>
  <c r="E278" i="36"/>
  <c r="F278" i="36" s="1"/>
  <c r="FX277" i="36"/>
  <c r="FZ277" i="36" s="1"/>
  <c r="FW277" i="36"/>
  <c r="FP277" i="36"/>
  <c r="FQ277" i="36" s="1"/>
  <c r="FH277" i="36"/>
  <c r="FI277" i="36" s="1"/>
  <c r="EZ277" i="36"/>
  <c r="FA277" i="36" s="1"/>
  <c r="ER277" i="36"/>
  <c r="ES277" i="36" s="1"/>
  <c r="EJ277" i="36"/>
  <c r="EK277" i="36" s="1"/>
  <c r="EB277" i="36"/>
  <c r="EC277" i="36" s="1"/>
  <c r="DT277" i="36"/>
  <c r="DU277" i="36" s="1"/>
  <c r="DL277" i="36"/>
  <c r="DM277" i="36" s="1"/>
  <c r="DD277" i="36"/>
  <c r="DE277" i="36" s="1"/>
  <c r="CV277" i="36"/>
  <c r="CW277" i="36" s="1"/>
  <c r="CN277" i="36"/>
  <c r="CO277" i="36" s="1"/>
  <c r="CF277" i="36"/>
  <c r="CG277" i="36" s="1"/>
  <c r="BX277" i="36"/>
  <c r="BY277" i="36" s="1"/>
  <c r="BP277" i="36"/>
  <c r="BQ277" i="36" s="1"/>
  <c r="BH277" i="36"/>
  <c r="BI277" i="36" s="1"/>
  <c r="AZ277" i="36"/>
  <c r="BA277" i="36" s="1"/>
  <c r="AR277" i="36"/>
  <c r="AS277" i="36" s="1"/>
  <c r="AJ277" i="36"/>
  <c r="AK277" i="36" s="1"/>
  <c r="AB277" i="36"/>
  <c r="AC277" i="36" s="1"/>
  <c r="T277" i="36"/>
  <c r="U277" i="36" s="1"/>
  <c r="L277" i="36"/>
  <c r="M277" i="36" s="1"/>
  <c r="E277" i="36"/>
  <c r="FW276" i="36"/>
  <c r="FP276" i="36"/>
  <c r="FQ276" i="36" s="1"/>
  <c r="FL276" i="36"/>
  <c r="FH276" i="36"/>
  <c r="FI276" i="36" s="1"/>
  <c r="FD276" i="36"/>
  <c r="EZ276" i="36"/>
  <c r="FA276" i="36" s="1"/>
  <c r="EV276" i="36"/>
  <c r="ER276" i="36"/>
  <c r="ES276" i="36" s="1"/>
  <c r="EN276" i="36"/>
  <c r="EJ276" i="36"/>
  <c r="EK276" i="36" s="1"/>
  <c r="EF276" i="36"/>
  <c r="EB276" i="36"/>
  <c r="EC276" i="36" s="1"/>
  <c r="DX276" i="36"/>
  <c r="DT276" i="36"/>
  <c r="DU276" i="36" s="1"/>
  <c r="DP276" i="36"/>
  <c r="DL276" i="36"/>
  <c r="DM276" i="36" s="1"/>
  <c r="DH276" i="36"/>
  <c r="DD276" i="36"/>
  <c r="DE276" i="36" s="1"/>
  <c r="CZ276" i="36"/>
  <c r="CV276" i="36"/>
  <c r="CW276" i="36" s="1"/>
  <c r="CR276" i="36"/>
  <c r="CN276" i="36"/>
  <c r="CO276" i="36" s="1"/>
  <c r="CJ276" i="36"/>
  <c r="CF276" i="36"/>
  <c r="CG276" i="36" s="1"/>
  <c r="CB276" i="36"/>
  <c r="BX276" i="36"/>
  <c r="BY276" i="36" s="1"/>
  <c r="BT276" i="36"/>
  <c r="BP276" i="36"/>
  <c r="BQ276" i="36" s="1"/>
  <c r="BL276" i="36"/>
  <c r="BH276" i="36"/>
  <c r="BI276" i="36" s="1"/>
  <c r="BD276" i="36"/>
  <c r="AZ276" i="36"/>
  <c r="BA276" i="36" s="1"/>
  <c r="AV276" i="36"/>
  <c r="AR276" i="36"/>
  <c r="AS276" i="36" s="1"/>
  <c r="AN276" i="36"/>
  <c r="AJ276" i="36"/>
  <c r="AK276" i="36" s="1"/>
  <c r="AF276" i="36"/>
  <c r="AB276" i="36"/>
  <c r="AC276" i="36" s="1"/>
  <c r="X276" i="36"/>
  <c r="T276" i="36"/>
  <c r="U276" i="36" s="1"/>
  <c r="P276" i="36"/>
  <c r="L276" i="36"/>
  <c r="M276" i="36" s="1"/>
  <c r="H276" i="36"/>
  <c r="E276" i="36"/>
  <c r="F276" i="36" s="1"/>
  <c r="FX275" i="36"/>
  <c r="FZ275" i="36" s="1"/>
  <c r="FW275" i="36"/>
  <c r="FY275" i="36" s="1"/>
  <c r="FP275" i="36"/>
  <c r="FQ275" i="36" s="1"/>
  <c r="FH275" i="36"/>
  <c r="FI275" i="36" s="1"/>
  <c r="EZ275" i="36"/>
  <c r="FA275" i="36" s="1"/>
  <c r="ER275" i="36"/>
  <c r="ES275" i="36" s="1"/>
  <c r="EJ275" i="36"/>
  <c r="EK275" i="36" s="1"/>
  <c r="EB275" i="36"/>
  <c r="EC275" i="36" s="1"/>
  <c r="DT275" i="36"/>
  <c r="DU275" i="36" s="1"/>
  <c r="DL275" i="36"/>
  <c r="DM275" i="36" s="1"/>
  <c r="DD275" i="36"/>
  <c r="DE275" i="36" s="1"/>
  <c r="CV275" i="36"/>
  <c r="CW275" i="36" s="1"/>
  <c r="CN275" i="36"/>
  <c r="CO275" i="36" s="1"/>
  <c r="CF275" i="36"/>
  <c r="CG275" i="36" s="1"/>
  <c r="BX275" i="36"/>
  <c r="BY275" i="36" s="1"/>
  <c r="BP275" i="36"/>
  <c r="BQ275" i="36" s="1"/>
  <c r="BH275" i="36"/>
  <c r="BI275" i="36" s="1"/>
  <c r="AZ275" i="36"/>
  <c r="BA275" i="36" s="1"/>
  <c r="AR275" i="36"/>
  <c r="AS275" i="36" s="1"/>
  <c r="AJ275" i="36"/>
  <c r="AK275" i="36" s="1"/>
  <c r="AB275" i="36"/>
  <c r="AC275" i="36" s="1"/>
  <c r="T275" i="36"/>
  <c r="U275" i="36" s="1"/>
  <c r="L275" i="36"/>
  <c r="M275" i="36" s="1"/>
  <c r="FK274" i="36"/>
  <c r="FP274" i="36" s="1"/>
  <c r="FQ274" i="36" s="1"/>
  <c r="FC274" i="36"/>
  <c r="FH274" i="36" s="1"/>
  <c r="FI274" i="36" s="1"/>
  <c r="EU274" i="36"/>
  <c r="EZ274" i="36" s="1"/>
  <c r="FA274" i="36" s="1"/>
  <c r="EM274" i="36"/>
  <c r="ER274" i="36" s="1"/>
  <c r="ES274" i="36" s="1"/>
  <c r="EE274" i="36"/>
  <c r="EJ274" i="36" s="1"/>
  <c r="EK274" i="36" s="1"/>
  <c r="DW274" i="36"/>
  <c r="EB274" i="36" s="1"/>
  <c r="EC274" i="36" s="1"/>
  <c r="DO274" i="36"/>
  <c r="DT274" i="36" s="1"/>
  <c r="DU274" i="36" s="1"/>
  <c r="DG274" i="36"/>
  <c r="DL274" i="36" s="1"/>
  <c r="DM274" i="36" s="1"/>
  <c r="CY274" i="36"/>
  <c r="DD274" i="36" s="1"/>
  <c r="DE274" i="36" s="1"/>
  <c r="CQ274" i="36"/>
  <c r="CV274" i="36" s="1"/>
  <c r="CW274" i="36" s="1"/>
  <c r="CI274" i="36"/>
  <c r="CN274" i="36" s="1"/>
  <c r="CO274" i="36" s="1"/>
  <c r="CA274" i="36"/>
  <c r="CF274" i="36" s="1"/>
  <c r="CG274" i="36" s="1"/>
  <c r="BS274" i="36"/>
  <c r="BX274" i="36" s="1"/>
  <c r="BY274" i="36" s="1"/>
  <c r="BK274" i="36"/>
  <c r="BP274" i="36" s="1"/>
  <c r="BQ274" i="36" s="1"/>
  <c r="BC274" i="36"/>
  <c r="BH274" i="36" s="1"/>
  <c r="BI274" i="36" s="1"/>
  <c r="AU274" i="36"/>
  <c r="AZ274" i="36" s="1"/>
  <c r="BA274" i="36" s="1"/>
  <c r="AM274" i="36"/>
  <c r="AR274" i="36" s="1"/>
  <c r="AS274" i="36" s="1"/>
  <c r="AE274" i="36"/>
  <c r="AJ274" i="36" s="1"/>
  <c r="AK274" i="36" s="1"/>
  <c r="W274" i="36"/>
  <c r="AB274" i="36" s="1"/>
  <c r="AC274" i="36" s="1"/>
  <c r="O274" i="36"/>
  <c r="T274" i="36" s="1"/>
  <c r="U274" i="36" s="1"/>
  <c r="G274" i="36"/>
  <c r="L274" i="36" s="1"/>
  <c r="M274" i="36" s="1"/>
  <c r="FW273" i="36"/>
  <c r="FP273" i="36"/>
  <c r="FQ273" i="36" s="1"/>
  <c r="FL273" i="36"/>
  <c r="FH273" i="36"/>
  <c r="FI273" i="36" s="1"/>
  <c r="FD273" i="36"/>
  <c r="EZ273" i="36"/>
  <c r="FA273" i="36" s="1"/>
  <c r="EV273" i="36"/>
  <c r="ER273" i="36"/>
  <c r="ES273" i="36" s="1"/>
  <c r="EN273" i="36"/>
  <c r="EJ273" i="36"/>
  <c r="EK273" i="36" s="1"/>
  <c r="EF273" i="36"/>
  <c r="EB273" i="36"/>
  <c r="EC273" i="36" s="1"/>
  <c r="DX273" i="36"/>
  <c r="DT273" i="36"/>
  <c r="DU273" i="36" s="1"/>
  <c r="DP273" i="36"/>
  <c r="DL273" i="36"/>
  <c r="DM273" i="36" s="1"/>
  <c r="DH273" i="36"/>
  <c r="DD273" i="36"/>
  <c r="DE273" i="36" s="1"/>
  <c r="CZ273" i="36"/>
  <c r="CV273" i="36"/>
  <c r="CW273" i="36" s="1"/>
  <c r="CR273" i="36"/>
  <c r="CN273" i="36"/>
  <c r="CO273" i="36" s="1"/>
  <c r="CJ273" i="36"/>
  <c r="CF273" i="36"/>
  <c r="CG273" i="36" s="1"/>
  <c r="CB273" i="36"/>
  <c r="BX273" i="36"/>
  <c r="BY273" i="36" s="1"/>
  <c r="BT273" i="36"/>
  <c r="BP273" i="36"/>
  <c r="BQ273" i="36" s="1"/>
  <c r="BL273" i="36"/>
  <c r="BH273" i="36"/>
  <c r="BI273" i="36" s="1"/>
  <c r="BD273" i="36"/>
  <c r="AZ273" i="36"/>
  <c r="BA273" i="36" s="1"/>
  <c r="AV273" i="36"/>
  <c r="AR273" i="36"/>
  <c r="AS273" i="36" s="1"/>
  <c r="AN273" i="36"/>
  <c r="AJ273" i="36"/>
  <c r="AK273" i="36" s="1"/>
  <c r="AF273" i="36"/>
  <c r="AB273" i="36"/>
  <c r="AC273" i="36" s="1"/>
  <c r="X273" i="36"/>
  <c r="T273" i="36"/>
  <c r="U273" i="36" s="1"/>
  <c r="P273" i="36"/>
  <c r="L273" i="36"/>
  <c r="M273" i="36" s="1"/>
  <c r="H273" i="36"/>
  <c r="E273" i="36"/>
  <c r="F273" i="36" s="1"/>
  <c r="FW272" i="36"/>
  <c r="FP272" i="36"/>
  <c r="FQ272" i="36" s="1"/>
  <c r="FL272" i="36"/>
  <c r="FH272" i="36"/>
  <c r="FI272" i="36" s="1"/>
  <c r="FD272" i="36"/>
  <c r="EZ272" i="36"/>
  <c r="FA272" i="36" s="1"/>
  <c r="EV272" i="36"/>
  <c r="ER272" i="36"/>
  <c r="ES272" i="36" s="1"/>
  <c r="EN272" i="36"/>
  <c r="EJ272" i="36"/>
  <c r="EK272" i="36" s="1"/>
  <c r="EF272" i="36"/>
  <c r="EB272" i="36"/>
  <c r="EC272" i="36" s="1"/>
  <c r="DX272" i="36"/>
  <c r="DT272" i="36"/>
  <c r="DU272" i="36" s="1"/>
  <c r="DP272" i="36"/>
  <c r="DL272" i="36"/>
  <c r="DM272" i="36" s="1"/>
  <c r="DH272" i="36"/>
  <c r="DD272" i="36"/>
  <c r="DE272" i="36" s="1"/>
  <c r="CZ272" i="36"/>
  <c r="CV272" i="36"/>
  <c r="CW272" i="36" s="1"/>
  <c r="CR272" i="36"/>
  <c r="CN272" i="36"/>
  <c r="CO272" i="36" s="1"/>
  <c r="CJ272" i="36"/>
  <c r="CF272" i="36"/>
  <c r="CG272" i="36" s="1"/>
  <c r="CB272" i="36"/>
  <c r="BX272" i="36"/>
  <c r="BY272" i="36" s="1"/>
  <c r="BT272" i="36"/>
  <c r="BP272" i="36"/>
  <c r="BQ272" i="36" s="1"/>
  <c r="BL272" i="36"/>
  <c r="BH272" i="36"/>
  <c r="BI272" i="36" s="1"/>
  <c r="BD272" i="36"/>
  <c r="AZ272" i="36"/>
  <c r="BA272" i="36" s="1"/>
  <c r="AV272" i="36"/>
  <c r="AR272" i="36"/>
  <c r="AS272" i="36" s="1"/>
  <c r="AN272" i="36"/>
  <c r="AJ272" i="36"/>
  <c r="AK272" i="36" s="1"/>
  <c r="AF272" i="36"/>
  <c r="AB272" i="36"/>
  <c r="AC272" i="36" s="1"/>
  <c r="X272" i="36"/>
  <c r="T272" i="36"/>
  <c r="U272" i="36" s="1"/>
  <c r="P272" i="36"/>
  <c r="L272" i="36"/>
  <c r="M272" i="36" s="1"/>
  <c r="H272" i="36"/>
  <c r="E272" i="36"/>
  <c r="F272" i="36" s="1"/>
  <c r="FW271" i="36"/>
  <c r="FP271" i="36"/>
  <c r="FQ271" i="36" s="1"/>
  <c r="FH271" i="36"/>
  <c r="FI271" i="36" s="1"/>
  <c r="EZ271" i="36"/>
  <c r="FA271" i="36" s="1"/>
  <c r="ER271" i="36"/>
  <c r="ES271" i="36" s="1"/>
  <c r="EJ271" i="36"/>
  <c r="EK271" i="36" s="1"/>
  <c r="EB271" i="36"/>
  <c r="EC271" i="36" s="1"/>
  <c r="DT271" i="36"/>
  <c r="DU271" i="36" s="1"/>
  <c r="DL271" i="36"/>
  <c r="DM271" i="36" s="1"/>
  <c r="DD271" i="36"/>
  <c r="DE271" i="36" s="1"/>
  <c r="CZ271" i="36"/>
  <c r="FX271" i="36" s="1"/>
  <c r="FZ271" i="36" s="1"/>
  <c r="CV271" i="36"/>
  <c r="CW271" i="36" s="1"/>
  <c r="CN271" i="36"/>
  <c r="CO271" i="36" s="1"/>
  <c r="CF271" i="36"/>
  <c r="CG271" i="36" s="1"/>
  <c r="BX271" i="36"/>
  <c r="BY271" i="36" s="1"/>
  <c r="BP271" i="36"/>
  <c r="BQ271" i="36" s="1"/>
  <c r="BH271" i="36"/>
  <c r="BI271" i="36" s="1"/>
  <c r="AZ271" i="36"/>
  <c r="BA271" i="36" s="1"/>
  <c r="AR271" i="36"/>
  <c r="AS271" i="36" s="1"/>
  <c r="AJ271" i="36"/>
  <c r="AK271" i="36" s="1"/>
  <c r="AB271" i="36"/>
  <c r="AC271" i="36" s="1"/>
  <c r="T271" i="36"/>
  <c r="U271" i="36" s="1"/>
  <c r="L271" i="36"/>
  <c r="M271" i="36" s="1"/>
  <c r="E271" i="36"/>
  <c r="FW270" i="36"/>
  <c r="FP270" i="36"/>
  <c r="FQ270" i="36" s="1"/>
  <c r="FL270" i="36"/>
  <c r="FH270" i="36"/>
  <c r="FI270" i="36" s="1"/>
  <c r="FD270" i="36"/>
  <c r="EZ270" i="36"/>
  <c r="FA270" i="36" s="1"/>
  <c r="EV270" i="36"/>
  <c r="ER270" i="36"/>
  <c r="ES270" i="36" s="1"/>
  <c r="EN270" i="36"/>
  <c r="EJ270" i="36"/>
  <c r="EK270" i="36" s="1"/>
  <c r="EF270" i="36"/>
  <c r="EB270" i="36"/>
  <c r="EC270" i="36" s="1"/>
  <c r="DX270" i="36"/>
  <c r="DT270" i="36"/>
  <c r="DU270" i="36" s="1"/>
  <c r="DP270" i="36"/>
  <c r="DL270" i="36"/>
  <c r="DM270" i="36" s="1"/>
  <c r="DH270" i="36"/>
  <c r="DD270" i="36"/>
  <c r="DE270" i="36" s="1"/>
  <c r="CZ270" i="36"/>
  <c r="CV270" i="36"/>
  <c r="CW270" i="36" s="1"/>
  <c r="CR270" i="36"/>
  <c r="CN270" i="36"/>
  <c r="CO270" i="36" s="1"/>
  <c r="CJ270" i="36"/>
  <c r="CF270" i="36"/>
  <c r="CG270" i="36" s="1"/>
  <c r="CB270" i="36"/>
  <c r="BX270" i="36"/>
  <c r="BY270" i="36" s="1"/>
  <c r="BT270" i="36"/>
  <c r="BP270" i="36"/>
  <c r="BQ270" i="36" s="1"/>
  <c r="BL270" i="36"/>
  <c r="BH270" i="36"/>
  <c r="BI270" i="36" s="1"/>
  <c r="BD270" i="36"/>
  <c r="AZ270" i="36"/>
  <c r="BA270" i="36" s="1"/>
  <c r="AV270" i="36"/>
  <c r="AR270" i="36"/>
  <c r="AS270" i="36" s="1"/>
  <c r="AN270" i="36"/>
  <c r="AJ270" i="36"/>
  <c r="AK270" i="36" s="1"/>
  <c r="AF270" i="36"/>
  <c r="AB270" i="36"/>
  <c r="AC270" i="36" s="1"/>
  <c r="X270" i="36"/>
  <c r="T270" i="36"/>
  <c r="U270" i="36" s="1"/>
  <c r="P270" i="36"/>
  <c r="L270" i="36"/>
  <c r="M270" i="36" s="1"/>
  <c r="H270" i="36"/>
  <c r="E270" i="36"/>
  <c r="F270" i="36" s="1"/>
  <c r="FX269" i="36"/>
  <c r="FZ269" i="36" s="1"/>
  <c r="FW269" i="36"/>
  <c r="FY269" i="36" s="1"/>
  <c r="FP269" i="36"/>
  <c r="FQ269" i="36" s="1"/>
  <c r="FH269" i="36"/>
  <c r="FI269" i="36" s="1"/>
  <c r="EZ269" i="36"/>
  <c r="FA269" i="36" s="1"/>
  <c r="ER269" i="36"/>
  <c r="ES269" i="36" s="1"/>
  <c r="EJ269" i="36"/>
  <c r="EK269" i="36" s="1"/>
  <c r="EB269" i="36"/>
  <c r="EC269" i="36" s="1"/>
  <c r="DT269" i="36"/>
  <c r="DU269" i="36" s="1"/>
  <c r="DL269" i="36"/>
  <c r="DM269" i="36" s="1"/>
  <c r="DD269" i="36"/>
  <c r="DE269" i="36" s="1"/>
  <c r="CV269" i="36"/>
  <c r="CW269" i="36" s="1"/>
  <c r="CN269" i="36"/>
  <c r="CO269" i="36" s="1"/>
  <c r="CF269" i="36"/>
  <c r="CG269" i="36" s="1"/>
  <c r="BX269" i="36"/>
  <c r="BY269" i="36" s="1"/>
  <c r="BP269" i="36"/>
  <c r="BQ269" i="36" s="1"/>
  <c r="BH269" i="36"/>
  <c r="BI269" i="36" s="1"/>
  <c r="AZ269" i="36"/>
  <c r="BA269" i="36" s="1"/>
  <c r="AR269" i="36"/>
  <c r="AS269" i="36" s="1"/>
  <c r="AJ269" i="36"/>
  <c r="AK269" i="36" s="1"/>
  <c r="AB269" i="36"/>
  <c r="AC269" i="36" s="1"/>
  <c r="T269" i="36"/>
  <c r="U269" i="36" s="1"/>
  <c r="L269" i="36"/>
  <c r="M269" i="36" s="1"/>
  <c r="FK268" i="36"/>
  <c r="FP268" i="36" s="1"/>
  <c r="FQ268" i="36" s="1"/>
  <c r="FC268" i="36"/>
  <c r="FH268" i="36" s="1"/>
  <c r="FI268" i="36" s="1"/>
  <c r="EU268" i="36"/>
  <c r="EZ268" i="36" s="1"/>
  <c r="FA268" i="36" s="1"/>
  <c r="EM268" i="36"/>
  <c r="ER268" i="36" s="1"/>
  <c r="ES268" i="36" s="1"/>
  <c r="EE268" i="36"/>
  <c r="EJ268" i="36" s="1"/>
  <c r="EK268" i="36" s="1"/>
  <c r="DW268" i="36"/>
  <c r="EB268" i="36" s="1"/>
  <c r="EC268" i="36" s="1"/>
  <c r="DO268" i="36"/>
  <c r="DT268" i="36" s="1"/>
  <c r="DU268" i="36" s="1"/>
  <c r="DG268" i="36"/>
  <c r="DL268" i="36" s="1"/>
  <c r="DM268" i="36" s="1"/>
  <c r="CY268" i="36"/>
  <c r="DD268" i="36" s="1"/>
  <c r="DE268" i="36" s="1"/>
  <c r="CQ268" i="36"/>
  <c r="CV268" i="36" s="1"/>
  <c r="CW268" i="36" s="1"/>
  <c r="CI268" i="36"/>
  <c r="CN268" i="36" s="1"/>
  <c r="CO268" i="36" s="1"/>
  <c r="CA268" i="36"/>
  <c r="CF268" i="36" s="1"/>
  <c r="CG268" i="36" s="1"/>
  <c r="BS268" i="36"/>
  <c r="BX268" i="36" s="1"/>
  <c r="BY268" i="36" s="1"/>
  <c r="BK268" i="36"/>
  <c r="BP268" i="36" s="1"/>
  <c r="BQ268" i="36" s="1"/>
  <c r="BC268" i="36"/>
  <c r="BH268" i="36" s="1"/>
  <c r="BI268" i="36" s="1"/>
  <c r="AU268" i="36"/>
  <c r="AZ268" i="36" s="1"/>
  <c r="BA268" i="36" s="1"/>
  <c r="AM268" i="36"/>
  <c r="AR268" i="36" s="1"/>
  <c r="AS268" i="36" s="1"/>
  <c r="AE268" i="36"/>
  <c r="AJ268" i="36" s="1"/>
  <c r="AK268" i="36" s="1"/>
  <c r="W268" i="36"/>
  <c r="AB268" i="36" s="1"/>
  <c r="AC268" i="36" s="1"/>
  <c r="O268" i="36"/>
  <c r="T268" i="36" s="1"/>
  <c r="U268" i="36" s="1"/>
  <c r="G268" i="36"/>
  <c r="L268" i="36" s="1"/>
  <c r="M268" i="36" s="1"/>
  <c r="FW267" i="36"/>
  <c r="FP267" i="36"/>
  <c r="FQ267" i="36" s="1"/>
  <c r="FL267" i="36"/>
  <c r="FH267" i="36"/>
  <c r="FI267" i="36" s="1"/>
  <c r="FD267" i="36"/>
  <c r="EZ267" i="36"/>
  <c r="FA267" i="36" s="1"/>
  <c r="EV267" i="36"/>
  <c r="ER267" i="36"/>
  <c r="ES267" i="36" s="1"/>
  <c r="EN267" i="36"/>
  <c r="EJ267" i="36"/>
  <c r="EK267" i="36" s="1"/>
  <c r="EF267" i="36"/>
  <c r="EB267" i="36"/>
  <c r="EC267" i="36" s="1"/>
  <c r="DX267" i="36"/>
  <c r="DT267" i="36"/>
  <c r="DU267" i="36" s="1"/>
  <c r="DP267" i="36"/>
  <c r="DL267" i="36"/>
  <c r="DM267" i="36" s="1"/>
  <c r="DH267" i="36"/>
  <c r="DD267" i="36"/>
  <c r="DE267" i="36" s="1"/>
  <c r="CZ267" i="36"/>
  <c r="CV267" i="36"/>
  <c r="CW267" i="36" s="1"/>
  <c r="CR267" i="36"/>
  <c r="CN267" i="36"/>
  <c r="CO267" i="36" s="1"/>
  <c r="CJ267" i="36"/>
  <c r="CF267" i="36"/>
  <c r="CG267" i="36" s="1"/>
  <c r="CB267" i="36"/>
  <c r="BX267" i="36"/>
  <c r="BY267" i="36" s="1"/>
  <c r="BT267" i="36"/>
  <c r="BP267" i="36"/>
  <c r="BQ267" i="36" s="1"/>
  <c r="BL267" i="36"/>
  <c r="BH267" i="36"/>
  <c r="BI267" i="36" s="1"/>
  <c r="BD267" i="36"/>
  <c r="AZ267" i="36"/>
  <c r="BA267" i="36" s="1"/>
  <c r="AV267" i="36"/>
  <c r="AR267" i="36"/>
  <c r="AS267" i="36" s="1"/>
  <c r="AN267" i="36"/>
  <c r="AJ267" i="36"/>
  <c r="AK267" i="36" s="1"/>
  <c r="AF267" i="36"/>
  <c r="AB267" i="36"/>
  <c r="AC267" i="36" s="1"/>
  <c r="X267" i="36"/>
  <c r="T267" i="36"/>
  <c r="U267" i="36" s="1"/>
  <c r="P267" i="36"/>
  <c r="L267" i="36"/>
  <c r="M267" i="36" s="1"/>
  <c r="H267" i="36"/>
  <c r="E267" i="36"/>
  <c r="F267" i="36" s="1"/>
  <c r="FW266" i="36"/>
  <c r="FP266" i="36"/>
  <c r="FQ266" i="36" s="1"/>
  <c r="FL266" i="36"/>
  <c r="FH266" i="36"/>
  <c r="FI266" i="36" s="1"/>
  <c r="FD266" i="36"/>
  <c r="EZ266" i="36"/>
  <c r="FA266" i="36" s="1"/>
  <c r="EV266" i="36"/>
  <c r="ER266" i="36"/>
  <c r="ES266" i="36" s="1"/>
  <c r="EN266" i="36"/>
  <c r="EJ266" i="36"/>
  <c r="EK266" i="36" s="1"/>
  <c r="EF266" i="36"/>
  <c r="EB266" i="36"/>
  <c r="EC266" i="36" s="1"/>
  <c r="DX266" i="36"/>
  <c r="DT266" i="36"/>
  <c r="DU266" i="36" s="1"/>
  <c r="DP266" i="36"/>
  <c r="DL266" i="36"/>
  <c r="DM266" i="36" s="1"/>
  <c r="DH266" i="36"/>
  <c r="DD266" i="36"/>
  <c r="DE266" i="36" s="1"/>
  <c r="CZ266" i="36"/>
  <c r="CV266" i="36"/>
  <c r="CW266" i="36" s="1"/>
  <c r="CR266" i="36"/>
  <c r="CN266" i="36"/>
  <c r="CO266" i="36" s="1"/>
  <c r="CJ266" i="36"/>
  <c r="CF266" i="36"/>
  <c r="CG266" i="36" s="1"/>
  <c r="CB266" i="36"/>
  <c r="BX266" i="36"/>
  <c r="BY266" i="36" s="1"/>
  <c r="BT266" i="36"/>
  <c r="BP266" i="36"/>
  <c r="BQ266" i="36" s="1"/>
  <c r="BL266" i="36"/>
  <c r="BH266" i="36"/>
  <c r="BI266" i="36" s="1"/>
  <c r="BD266" i="36"/>
  <c r="AZ266" i="36"/>
  <c r="BA266" i="36" s="1"/>
  <c r="AV266" i="36"/>
  <c r="AR266" i="36"/>
  <c r="AS266" i="36" s="1"/>
  <c r="AN266" i="36"/>
  <c r="AJ266" i="36"/>
  <c r="AK266" i="36" s="1"/>
  <c r="AF266" i="36"/>
  <c r="AB266" i="36"/>
  <c r="AC266" i="36" s="1"/>
  <c r="X266" i="36"/>
  <c r="T266" i="36"/>
  <c r="U266" i="36" s="1"/>
  <c r="P266" i="36"/>
  <c r="L266" i="36"/>
  <c r="M266" i="36" s="1"/>
  <c r="H266" i="36"/>
  <c r="E266" i="36"/>
  <c r="F266" i="36" s="1"/>
  <c r="FW265" i="36"/>
  <c r="FP265" i="36"/>
  <c r="FQ265" i="36" s="1"/>
  <c r="FL265" i="36"/>
  <c r="FH265" i="36"/>
  <c r="FI265" i="36" s="1"/>
  <c r="FD265" i="36"/>
  <c r="EZ265" i="36"/>
  <c r="FA265" i="36" s="1"/>
  <c r="EV265" i="36"/>
  <c r="ER265" i="36"/>
  <c r="ES265" i="36" s="1"/>
  <c r="EN265" i="36"/>
  <c r="EJ265" i="36"/>
  <c r="EK265" i="36" s="1"/>
  <c r="EF265" i="36"/>
  <c r="EB265" i="36"/>
  <c r="EC265" i="36" s="1"/>
  <c r="DX265" i="36"/>
  <c r="DT265" i="36"/>
  <c r="DU265" i="36" s="1"/>
  <c r="DP265" i="36"/>
  <c r="DL265" i="36"/>
  <c r="DM265" i="36" s="1"/>
  <c r="DH265" i="36"/>
  <c r="DD265" i="36"/>
  <c r="DE265" i="36" s="1"/>
  <c r="CZ265" i="36"/>
  <c r="CV265" i="36"/>
  <c r="CW265" i="36" s="1"/>
  <c r="CR265" i="36"/>
  <c r="CN265" i="36"/>
  <c r="CO265" i="36" s="1"/>
  <c r="CJ265" i="36"/>
  <c r="CF265" i="36"/>
  <c r="CG265" i="36" s="1"/>
  <c r="CB265" i="36"/>
  <c r="BX265" i="36"/>
  <c r="BY265" i="36" s="1"/>
  <c r="BT265" i="36"/>
  <c r="BP265" i="36"/>
  <c r="BQ265" i="36" s="1"/>
  <c r="BL265" i="36"/>
  <c r="BH265" i="36"/>
  <c r="BI265" i="36" s="1"/>
  <c r="BD265" i="36"/>
  <c r="AZ265" i="36"/>
  <c r="BA265" i="36" s="1"/>
  <c r="AV265" i="36"/>
  <c r="AR265" i="36"/>
  <c r="AS265" i="36" s="1"/>
  <c r="AN265" i="36"/>
  <c r="AJ265" i="36"/>
  <c r="AK265" i="36" s="1"/>
  <c r="AF265" i="36"/>
  <c r="AB265" i="36"/>
  <c r="AC265" i="36" s="1"/>
  <c r="X265" i="36"/>
  <c r="T265" i="36"/>
  <c r="U265" i="36" s="1"/>
  <c r="P265" i="36"/>
  <c r="L265" i="36"/>
  <c r="M265" i="36" s="1"/>
  <c r="H265" i="36"/>
  <c r="E265" i="36"/>
  <c r="F265" i="36" s="1"/>
  <c r="FX264" i="36"/>
  <c r="FZ264" i="36" s="1"/>
  <c r="FW264" i="36"/>
  <c r="FY264" i="36" s="1"/>
  <c r="FP264" i="36"/>
  <c r="FQ264" i="36" s="1"/>
  <c r="FH264" i="36"/>
  <c r="FI264" i="36" s="1"/>
  <c r="EZ264" i="36"/>
  <c r="FA264" i="36" s="1"/>
  <c r="ER264" i="36"/>
  <c r="ES264" i="36" s="1"/>
  <c r="EJ264" i="36"/>
  <c r="EK264" i="36" s="1"/>
  <c r="EB264" i="36"/>
  <c r="EC264" i="36" s="1"/>
  <c r="DT264" i="36"/>
  <c r="DU264" i="36" s="1"/>
  <c r="DL264" i="36"/>
  <c r="DM264" i="36" s="1"/>
  <c r="DD264" i="36"/>
  <c r="DE264" i="36" s="1"/>
  <c r="CV264" i="36"/>
  <c r="CW264" i="36" s="1"/>
  <c r="CN264" i="36"/>
  <c r="CO264" i="36" s="1"/>
  <c r="CF264" i="36"/>
  <c r="CG264" i="36" s="1"/>
  <c r="BX264" i="36"/>
  <c r="BY264" i="36" s="1"/>
  <c r="BP264" i="36"/>
  <c r="BQ264" i="36" s="1"/>
  <c r="BH264" i="36"/>
  <c r="BI264" i="36" s="1"/>
  <c r="AZ264" i="36"/>
  <c r="BA264" i="36" s="1"/>
  <c r="AR264" i="36"/>
  <c r="AS264" i="36" s="1"/>
  <c r="AJ264" i="36"/>
  <c r="AK264" i="36" s="1"/>
  <c r="AB264" i="36"/>
  <c r="AC264" i="36" s="1"/>
  <c r="T264" i="36"/>
  <c r="U264" i="36" s="1"/>
  <c r="L264" i="36"/>
  <c r="M264" i="36" s="1"/>
  <c r="FW262" i="36"/>
  <c r="FP262" i="36"/>
  <c r="FQ262" i="36" s="1"/>
  <c r="FL262" i="36"/>
  <c r="FH262" i="36"/>
  <c r="FI262" i="36" s="1"/>
  <c r="FD262" i="36"/>
  <c r="EZ262" i="36"/>
  <c r="FA262" i="36" s="1"/>
  <c r="EV262" i="36"/>
  <c r="ER262" i="36"/>
  <c r="ES262" i="36" s="1"/>
  <c r="EN262" i="36"/>
  <c r="EJ262" i="36"/>
  <c r="EK262" i="36" s="1"/>
  <c r="EF262" i="36"/>
  <c r="EB262" i="36"/>
  <c r="EC262" i="36" s="1"/>
  <c r="DX262" i="36"/>
  <c r="DT262" i="36"/>
  <c r="DU262" i="36" s="1"/>
  <c r="DP262" i="36"/>
  <c r="DL262" i="36"/>
  <c r="DM262" i="36" s="1"/>
  <c r="DH262" i="36"/>
  <c r="DD262" i="36"/>
  <c r="DE262" i="36" s="1"/>
  <c r="CZ262" i="36"/>
  <c r="CV262" i="36"/>
  <c r="CW262" i="36" s="1"/>
  <c r="CR262" i="36"/>
  <c r="CN262" i="36"/>
  <c r="CO262" i="36" s="1"/>
  <c r="CJ262" i="36"/>
  <c r="CF262" i="36"/>
  <c r="CG262" i="36" s="1"/>
  <c r="CB262" i="36"/>
  <c r="BX262" i="36"/>
  <c r="BY262" i="36" s="1"/>
  <c r="BT262" i="36"/>
  <c r="BP262" i="36"/>
  <c r="BQ262" i="36" s="1"/>
  <c r="BL262" i="36"/>
  <c r="BH262" i="36"/>
  <c r="BI262" i="36" s="1"/>
  <c r="BD262" i="36"/>
  <c r="AZ262" i="36"/>
  <c r="BA262" i="36" s="1"/>
  <c r="AV262" i="36"/>
  <c r="AR262" i="36"/>
  <c r="AS262" i="36" s="1"/>
  <c r="AN262" i="36"/>
  <c r="AJ262" i="36"/>
  <c r="AK262" i="36" s="1"/>
  <c r="AF262" i="36"/>
  <c r="AB262" i="36"/>
  <c r="AC262" i="36" s="1"/>
  <c r="X262" i="36"/>
  <c r="T262" i="36"/>
  <c r="U262" i="36" s="1"/>
  <c r="P262" i="36"/>
  <c r="L262" i="36"/>
  <c r="M262" i="36" s="1"/>
  <c r="H262" i="36"/>
  <c r="E262" i="36"/>
  <c r="F262" i="36" s="1"/>
  <c r="FX261" i="36"/>
  <c r="FZ261" i="36" s="1"/>
  <c r="FW261" i="36"/>
  <c r="FP261" i="36"/>
  <c r="FQ261" i="36" s="1"/>
  <c r="FH261" i="36"/>
  <c r="FI261" i="36" s="1"/>
  <c r="EZ261" i="36"/>
  <c r="FA261" i="36" s="1"/>
  <c r="ER261" i="36"/>
  <c r="ES261" i="36" s="1"/>
  <c r="EJ261" i="36"/>
  <c r="EK261" i="36" s="1"/>
  <c r="EB261" i="36"/>
  <c r="EC261" i="36" s="1"/>
  <c r="DT261" i="36"/>
  <c r="DU261" i="36" s="1"/>
  <c r="DL261" i="36"/>
  <c r="DM261" i="36" s="1"/>
  <c r="DD261" i="36"/>
  <c r="DE261" i="36" s="1"/>
  <c r="CV261" i="36"/>
  <c r="CW261" i="36" s="1"/>
  <c r="CN261" i="36"/>
  <c r="CO261" i="36" s="1"/>
  <c r="CF261" i="36"/>
  <c r="CG261" i="36" s="1"/>
  <c r="BX261" i="36"/>
  <c r="BY261" i="36" s="1"/>
  <c r="BP261" i="36"/>
  <c r="BQ261" i="36" s="1"/>
  <c r="BH261" i="36"/>
  <c r="BI261" i="36" s="1"/>
  <c r="AZ261" i="36"/>
  <c r="BA261" i="36" s="1"/>
  <c r="AR261" i="36"/>
  <c r="AS261" i="36" s="1"/>
  <c r="AJ261" i="36"/>
  <c r="AK261" i="36" s="1"/>
  <c r="AB261" i="36"/>
  <c r="AC261" i="36" s="1"/>
  <c r="T261" i="36"/>
  <c r="U261" i="36" s="1"/>
  <c r="L261" i="36"/>
  <c r="M261" i="36" s="1"/>
  <c r="E261" i="36"/>
  <c r="FW260" i="36"/>
  <c r="FP260" i="36"/>
  <c r="FQ260" i="36" s="1"/>
  <c r="FL260" i="36"/>
  <c r="FH260" i="36"/>
  <c r="FI260" i="36" s="1"/>
  <c r="FD260" i="36"/>
  <c r="EZ260" i="36"/>
  <c r="FA260" i="36" s="1"/>
  <c r="EV260" i="36"/>
  <c r="ER260" i="36"/>
  <c r="ES260" i="36" s="1"/>
  <c r="EN260" i="36"/>
  <c r="EJ260" i="36"/>
  <c r="EK260" i="36" s="1"/>
  <c r="EF260" i="36"/>
  <c r="EB260" i="36"/>
  <c r="EC260" i="36" s="1"/>
  <c r="DX260" i="36"/>
  <c r="DT260" i="36"/>
  <c r="DU260" i="36" s="1"/>
  <c r="DP260" i="36"/>
  <c r="DL260" i="36"/>
  <c r="DM260" i="36" s="1"/>
  <c r="DH260" i="36"/>
  <c r="DD260" i="36"/>
  <c r="DE260" i="36" s="1"/>
  <c r="CZ260" i="36"/>
  <c r="CV260" i="36"/>
  <c r="CW260" i="36" s="1"/>
  <c r="CR260" i="36"/>
  <c r="CN260" i="36"/>
  <c r="CO260" i="36" s="1"/>
  <c r="CJ260" i="36"/>
  <c r="CF260" i="36"/>
  <c r="CG260" i="36" s="1"/>
  <c r="CB260" i="36"/>
  <c r="BX260" i="36"/>
  <c r="BY260" i="36" s="1"/>
  <c r="BT260" i="36"/>
  <c r="BP260" i="36"/>
  <c r="BQ260" i="36" s="1"/>
  <c r="BL260" i="36"/>
  <c r="BH260" i="36"/>
  <c r="BI260" i="36" s="1"/>
  <c r="BD260" i="36"/>
  <c r="AZ260" i="36"/>
  <c r="BA260" i="36" s="1"/>
  <c r="AV260" i="36"/>
  <c r="AR260" i="36"/>
  <c r="AS260" i="36" s="1"/>
  <c r="AN260" i="36"/>
  <c r="AJ260" i="36"/>
  <c r="AK260" i="36" s="1"/>
  <c r="AF260" i="36"/>
  <c r="AB260" i="36"/>
  <c r="AC260" i="36" s="1"/>
  <c r="X260" i="36"/>
  <c r="T260" i="36"/>
  <c r="U260" i="36" s="1"/>
  <c r="P260" i="36"/>
  <c r="L260" i="36"/>
  <c r="M260" i="36" s="1"/>
  <c r="H260" i="36"/>
  <c r="E260" i="36"/>
  <c r="F260" i="36" s="1"/>
  <c r="FW259" i="36"/>
  <c r="FP259" i="36"/>
  <c r="FQ259" i="36" s="1"/>
  <c r="FL259" i="36"/>
  <c r="FH259" i="36"/>
  <c r="FI259" i="36" s="1"/>
  <c r="FD259" i="36"/>
  <c r="EZ259" i="36"/>
  <c r="FA259" i="36" s="1"/>
  <c r="EV259" i="36"/>
  <c r="ER259" i="36"/>
  <c r="ES259" i="36" s="1"/>
  <c r="EN259" i="36"/>
  <c r="EJ259" i="36"/>
  <c r="EK259" i="36" s="1"/>
  <c r="EF259" i="36"/>
  <c r="EB259" i="36"/>
  <c r="EC259" i="36" s="1"/>
  <c r="DX259" i="36"/>
  <c r="DT259" i="36"/>
  <c r="DU259" i="36" s="1"/>
  <c r="DP259" i="36"/>
  <c r="DL259" i="36"/>
  <c r="DM259" i="36" s="1"/>
  <c r="DH259" i="36"/>
  <c r="DD259" i="36"/>
  <c r="DE259" i="36" s="1"/>
  <c r="CZ259" i="36"/>
  <c r="CV259" i="36"/>
  <c r="CW259" i="36" s="1"/>
  <c r="CR259" i="36"/>
  <c r="CN259" i="36"/>
  <c r="CO259" i="36" s="1"/>
  <c r="CJ259" i="36"/>
  <c r="CF259" i="36"/>
  <c r="CG259" i="36" s="1"/>
  <c r="CB259" i="36"/>
  <c r="BX259" i="36"/>
  <c r="BY259" i="36" s="1"/>
  <c r="BT259" i="36"/>
  <c r="BP259" i="36"/>
  <c r="BQ259" i="36" s="1"/>
  <c r="BL259" i="36"/>
  <c r="BH259" i="36"/>
  <c r="BI259" i="36" s="1"/>
  <c r="BD259" i="36"/>
  <c r="AZ259" i="36"/>
  <c r="BA259" i="36" s="1"/>
  <c r="AV259" i="36"/>
  <c r="AR259" i="36"/>
  <c r="AS259" i="36" s="1"/>
  <c r="AN259" i="36"/>
  <c r="AJ259" i="36"/>
  <c r="AK259" i="36" s="1"/>
  <c r="AF259" i="36"/>
  <c r="AB259" i="36"/>
  <c r="AC259" i="36" s="1"/>
  <c r="X259" i="36"/>
  <c r="T259" i="36"/>
  <c r="U259" i="36" s="1"/>
  <c r="P259" i="36"/>
  <c r="L259" i="36"/>
  <c r="M259" i="36" s="1"/>
  <c r="H259" i="36"/>
  <c r="E259" i="36"/>
  <c r="F259" i="36" s="1"/>
  <c r="FW258" i="36"/>
  <c r="FP258" i="36"/>
  <c r="FQ258" i="36" s="1"/>
  <c r="FL258" i="36"/>
  <c r="FH258" i="36"/>
  <c r="FI258" i="36" s="1"/>
  <c r="FD258" i="36"/>
  <c r="EZ258" i="36"/>
  <c r="FA258" i="36" s="1"/>
  <c r="EV258" i="36"/>
  <c r="ER258" i="36"/>
  <c r="ES258" i="36" s="1"/>
  <c r="EN258" i="36"/>
  <c r="EJ258" i="36"/>
  <c r="EK258" i="36" s="1"/>
  <c r="EF258" i="36"/>
  <c r="EB258" i="36"/>
  <c r="EC258" i="36" s="1"/>
  <c r="DX258" i="36"/>
  <c r="DT258" i="36"/>
  <c r="DU258" i="36" s="1"/>
  <c r="DP258" i="36"/>
  <c r="DL258" i="36"/>
  <c r="DM258" i="36" s="1"/>
  <c r="DH258" i="36"/>
  <c r="DD258" i="36"/>
  <c r="DE258" i="36" s="1"/>
  <c r="CZ258" i="36"/>
  <c r="CV258" i="36"/>
  <c r="CW258" i="36" s="1"/>
  <c r="CR258" i="36"/>
  <c r="CN258" i="36"/>
  <c r="CO258" i="36" s="1"/>
  <c r="CJ258" i="36"/>
  <c r="CF258" i="36"/>
  <c r="CG258" i="36" s="1"/>
  <c r="CB258" i="36"/>
  <c r="BX258" i="36"/>
  <c r="BY258" i="36" s="1"/>
  <c r="BT258" i="36"/>
  <c r="BP258" i="36"/>
  <c r="BQ258" i="36" s="1"/>
  <c r="BL258" i="36"/>
  <c r="BH258" i="36"/>
  <c r="BI258" i="36" s="1"/>
  <c r="BD258" i="36"/>
  <c r="AZ258" i="36"/>
  <c r="BA258" i="36" s="1"/>
  <c r="AV258" i="36"/>
  <c r="AR258" i="36"/>
  <c r="AS258" i="36" s="1"/>
  <c r="AN258" i="36"/>
  <c r="AJ258" i="36"/>
  <c r="AK258" i="36" s="1"/>
  <c r="AF258" i="36"/>
  <c r="AB258" i="36"/>
  <c r="AC258" i="36" s="1"/>
  <c r="X258" i="36"/>
  <c r="T258" i="36"/>
  <c r="U258" i="36" s="1"/>
  <c r="P258" i="36"/>
  <c r="L258" i="36"/>
  <c r="M258" i="36" s="1"/>
  <c r="H258" i="36"/>
  <c r="E258" i="36"/>
  <c r="F258" i="36" s="1"/>
  <c r="FW257" i="36"/>
  <c r="FP257" i="36"/>
  <c r="FQ257" i="36" s="1"/>
  <c r="FH257" i="36"/>
  <c r="FI257" i="36" s="1"/>
  <c r="EZ257" i="36"/>
  <c r="FA257" i="36" s="1"/>
  <c r="ER257" i="36"/>
  <c r="ES257" i="36" s="1"/>
  <c r="EN257" i="36"/>
  <c r="EJ257" i="36"/>
  <c r="EK257" i="36" s="1"/>
  <c r="EB257" i="36"/>
  <c r="EC257" i="36" s="1"/>
  <c r="DT257" i="36"/>
  <c r="DU257" i="36" s="1"/>
  <c r="DL257" i="36"/>
  <c r="DM257" i="36" s="1"/>
  <c r="DD257" i="36"/>
  <c r="DE257" i="36" s="1"/>
  <c r="CV257" i="36"/>
  <c r="CW257" i="36" s="1"/>
  <c r="CN257" i="36"/>
  <c r="CO257" i="36" s="1"/>
  <c r="CF257" i="36"/>
  <c r="CG257" i="36" s="1"/>
  <c r="BX257" i="36"/>
  <c r="BY257" i="36" s="1"/>
  <c r="BP257" i="36"/>
  <c r="BQ257" i="36" s="1"/>
  <c r="BH257" i="36"/>
  <c r="BI257" i="36" s="1"/>
  <c r="AZ257" i="36"/>
  <c r="BA257" i="36" s="1"/>
  <c r="AV257" i="36"/>
  <c r="AR257" i="36"/>
  <c r="AS257" i="36" s="1"/>
  <c r="AJ257" i="36"/>
  <c r="AK257" i="36" s="1"/>
  <c r="AB257" i="36"/>
  <c r="AC257" i="36" s="1"/>
  <c r="T257" i="36"/>
  <c r="U257" i="36" s="1"/>
  <c r="L257" i="36"/>
  <c r="M257" i="36" s="1"/>
  <c r="E257" i="36"/>
  <c r="FW256" i="36"/>
  <c r="FP256" i="36"/>
  <c r="FQ256" i="36" s="1"/>
  <c r="FL256" i="36"/>
  <c r="FH256" i="36"/>
  <c r="FI256" i="36" s="1"/>
  <c r="FD256" i="36"/>
  <c r="EZ256" i="36"/>
  <c r="FA256" i="36" s="1"/>
  <c r="EV256" i="36"/>
  <c r="ER256" i="36"/>
  <c r="ES256" i="36" s="1"/>
  <c r="EN256" i="36"/>
  <c r="EJ256" i="36"/>
  <c r="EK256" i="36" s="1"/>
  <c r="EF256" i="36"/>
  <c r="EB256" i="36"/>
  <c r="EC256" i="36" s="1"/>
  <c r="DX256" i="36"/>
  <c r="DT256" i="36"/>
  <c r="DU256" i="36" s="1"/>
  <c r="DP256" i="36"/>
  <c r="DL256" i="36"/>
  <c r="DM256" i="36" s="1"/>
  <c r="DH256" i="36"/>
  <c r="DD256" i="36"/>
  <c r="DE256" i="36" s="1"/>
  <c r="CZ256" i="36"/>
  <c r="CV256" i="36"/>
  <c r="CW256" i="36" s="1"/>
  <c r="CR256" i="36"/>
  <c r="CN256" i="36"/>
  <c r="CO256" i="36" s="1"/>
  <c r="CJ256" i="36"/>
  <c r="CF256" i="36"/>
  <c r="CG256" i="36" s="1"/>
  <c r="CB256" i="36"/>
  <c r="BX256" i="36"/>
  <c r="BY256" i="36" s="1"/>
  <c r="BT256" i="36"/>
  <c r="BP256" i="36"/>
  <c r="BQ256" i="36" s="1"/>
  <c r="BL256" i="36"/>
  <c r="BH256" i="36"/>
  <c r="BI256" i="36" s="1"/>
  <c r="BD256" i="36"/>
  <c r="AZ256" i="36"/>
  <c r="BA256" i="36" s="1"/>
  <c r="AV256" i="36"/>
  <c r="AR256" i="36"/>
  <c r="AS256" i="36" s="1"/>
  <c r="AN256" i="36"/>
  <c r="AJ256" i="36"/>
  <c r="AK256" i="36" s="1"/>
  <c r="AF256" i="36"/>
  <c r="AB256" i="36"/>
  <c r="AC256" i="36" s="1"/>
  <c r="X256" i="36"/>
  <c r="T256" i="36"/>
  <c r="U256" i="36" s="1"/>
  <c r="P256" i="36"/>
  <c r="L256" i="36"/>
  <c r="M256" i="36" s="1"/>
  <c r="H256" i="36"/>
  <c r="E256" i="36"/>
  <c r="F256" i="36" s="1"/>
  <c r="FX255" i="36"/>
  <c r="FZ255" i="36" s="1"/>
  <c r="FW255" i="36"/>
  <c r="FY255" i="36" s="1"/>
  <c r="FP255" i="36"/>
  <c r="FQ255" i="36" s="1"/>
  <c r="FH255" i="36"/>
  <c r="FI255" i="36" s="1"/>
  <c r="EZ255" i="36"/>
  <c r="FA255" i="36" s="1"/>
  <c r="ER255" i="36"/>
  <c r="ES255" i="36" s="1"/>
  <c r="EJ255" i="36"/>
  <c r="EK255" i="36" s="1"/>
  <c r="EB255" i="36"/>
  <c r="EC255" i="36" s="1"/>
  <c r="DT255" i="36"/>
  <c r="DU255" i="36" s="1"/>
  <c r="DL255" i="36"/>
  <c r="DM255" i="36" s="1"/>
  <c r="DD255" i="36"/>
  <c r="DE255" i="36" s="1"/>
  <c r="CV255" i="36"/>
  <c r="CW255" i="36" s="1"/>
  <c r="CN255" i="36"/>
  <c r="CO255" i="36" s="1"/>
  <c r="CF255" i="36"/>
  <c r="CG255" i="36" s="1"/>
  <c r="BX255" i="36"/>
  <c r="BY255" i="36" s="1"/>
  <c r="BP255" i="36"/>
  <c r="BQ255" i="36" s="1"/>
  <c r="BH255" i="36"/>
  <c r="BI255" i="36" s="1"/>
  <c r="AZ255" i="36"/>
  <c r="BA255" i="36" s="1"/>
  <c r="AR255" i="36"/>
  <c r="AS255" i="36" s="1"/>
  <c r="AJ255" i="36"/>
  <c r="AK255" i="36" s="1"/>
  <c r="AB255" i="36"/>
  <c r="AC255" i="36" s="1"/>
  <c r="T255" i="36"/>
  <c r="U255" i="36" s="1"/>
  <c r="L255" i="36"/>
  <c r="M255" i="36" s="1"/>
  <c r="FP254" i="36"/>
  <c r="FQ254" i="36" s="1"/>
  <c r="FH254" i="36"/>
  <c r="FI254" i="36" s="1"/>
  <c r="EZ254" i="36"/>
  <c r="FA254" i="36" s="1"/>
  <c r="ER254" i="36"/>
  <c r="ES254" i="36" s="1"/>
  <c r="EJ254" i="36"/>
  <c r="EK254" i="36" s="1"/>
  <c r="EB254" i="36"/>
  <c r="EC254" i="36" s="1"/>
  <c r="DT254" i="36"/>
  <c r="DU254" i="36" s="1"/>
  <c r="DL254" i="36"/>
  <c r="DM254" i="36" s="1"/>
  <c r="CY254" i="36"/>
  <c r="DD254" i="36" s="1"/>
  <c r="DE254" i="36" s="1"/>
  <c r="CQ254" i="36"/>
  <c r="CV254" i="36" s="1"/>
  <c r="CW254" i="36" s="1"/>
  <c r="CI254" i="36"/>
  <c r="CN254" i="36" s="1"/>
  <c r="CO254" i="36" s="1"/>
  <c r="CA254" i="36"/>
  <c r="CF254" i="36" s="1"/>
  <c r="CG254" i="36" s="1"/>
  <c r="BS254" i="36"/>
  <c r="BX254" i="36" s="1"/>
  <c r="BY254" i="36" s="1"/>
  <c r="BK254" i="36"/>
  <c r="BP254" i="36" s="1"/>
  <c r="BQ254" i="36" s="1"/>
  <c r="BC254" i="36"/>
  <c r="BH254" i="36" s="1"/>
  <c r="BI254" i="36" s="1"/>
  <c r="AU254" i="36"/>
  <c r="AZ254" i="36" s="1"/>
  <c r="BA254" i="36" s="1"/>
  <c r="AM254" i="36"/>
  <c r="AR254" i="36" s="1"/>
  <c r="AS254" i="36" s="1"/>
  <c r="AE254" i="36"/>
  <c r="AJ254" i="36" s="1"/>
  <c r="AK254" i="36" s="1"/>
  <c r="W254" i="36"/>
  <c r="AB254" i="36" s="1"/>
  <c r="AC254" i="36" s="1"/>
  <c r="O254" i="36"/>
  <c r="T254" i="36" s="1"/>
  <c r="U254" i="36" s="1"/>
  <c r="G254" i="36"/>
  <c r="L254" i="36" s="1"/>
  <c r="M254" i="36" s="1"/>
  <c r="FW253" i="36"/>
  <c r="FP253" i="36"/>
  <c r="FQ253" i="36" s="1"/>
  <c r="FL253" i="36"/>
  <c r="FH253" i="36"/>
  <c r="FI253" i="36" s="1"/>
  <c r="FD253" i="36"/>
  <c r="EZ253" i="36"/>
  <c r="FA253" i="36" s="1"/>
  <c r="EV253" i="36"/>
  <c r="ER253" i="36"/>
  <c r="ES253" i="36" s="1"/>
  <c r="EN253" i="36"/>
  <c r="EJ253" i="36"/>
  <c r="EK253" i="36" s="1"/>
  <c r="EF253" i="36"/>
  <c r="EB253" i="36"/>
  <c r="EC253" i="36" s="1"/>
  <c r="DX253" i="36"/>
  <c r="DT253" i="36"/>
  <c r="DU253" i="36" s="1"/>
  <c r="DP253" i="36"/>
  <c r="DL253" i="36"/>
  <c r="DM253" i="36" s="1"/>
  <c r="DH253" i="36"/>
  <c r="DD253" i="36"/>
  <c r="DE253" i="36" s="1"/>
  <c r="CZ253" i="36"/>
  <c r="CV253" i="36"/>
  <c r="CW253" i="36" s="1"/>
  <c r="CR253" i="36"/>
  <c r="CN253" i="36"/>
  <c r="CO253" i="36" s="1"/>
  <c r="CJ253" i="36"/>
  <c r="CF253" i="36"/>
  <c r="CG253" i="36" s="1"/>
  <c r="CB253" i="36"/>
  <c r="BX253" i="36"/>
  <c r="BY253" i="36" s="1"/>
  <c r="BT253" i="36"/>
  <c r="BP253" i="36"/>
  <c r="BQ253" i="36" s="1"/>
  <c r="BL253" i="36"/>
  <c r="BH253" i="36"/>
  <c r="BI253" i="36" s="1"/>
  <c r="BD253" i="36"/>
  <c r="AZ253" i="36"/>
  <c r="BA253" i="36" s="1"/>
  <c r="AV253" i="36"/>
  <c r="AR253" i="36"/>
  <c r="AS253" i="36" s="1"/>
  <c r="AN253" i="36"/>
  <c r="AJ253" i="36"/>
  <c r="AK253" i="36" s="1"/>
  <c r="AF253" i="36"/>
  <c r="AB253" i="36"/>
  <c r="AC253" i="36" s="1"/>
  <c r="X253" i="36"/>
  <c r="T253" i="36"/>
  <c r="U253" i="36" s="1"/>
  <c r="P253" i="36"/>
  <c r="L253" i="36"/>
  <c r="M253" i="36" s="1"/>
  <c r="H253" i="36"/>
  <c r="E253" i="36"/>
  <c r="F253" i="36" s="1"/>
  <c r="FW252" i="36"/>
  <c r="FP252" i="36"/>
  <c r="FQ252" i="36" s="1"/>
  <c r="FL252" i="36"/>
  <c r="FH252" i="36"/>
  <c r="FI252" i="36" s="1"/>
  <c r="FD252" i="36"/>
  <c r="EZ252" i="36"/>
  <c r="FA252" i="36" s="1"/>
  <c r="EV252" i="36"/>
  <c r="ER252" i="36"/>
  <c r="ES252" i="36" s="1"/>
  <c r="EN252" i="36"/>
  <c r="EJ252" i="36"/>
  <c r="EK252" i="36" s="1"/>
  <c r="EF252" i="36"/>
  <c r="EB252" i="36"/>
  <c r="EC252" i="36" s="1"/>
  <c r="DX252" i="36"/>
  <c r="DT252" i="36"/>
  <c r="DU252" i="36" s="1"/>
  <c r="DP252" i="36"/>
  <c r="DL252" i="36"/>
  <c r="DM252" i="36" s="1"/>
  <c r="DH252" i="36"/>
  <c r="DD252" i="36"/>
  <c r="DE252" i="36" s="1"/>
  <c r="CZ252" i="36"/>
  <c r="CV252" i="36"/>
  <c r="CW252" i="36" s="1"/>
  <c r="CR252" i="36"/>
  <c r="CN252" i="36"/>
  <c r="CO252" i="36" s="1"/>
  <c r="CJ252" i="36"/>
  <c r="CF252" i="36"/>
  <c r="CG252" i="36" s="1"/>
  <c r="CB252" i="36"/>
  <c r="BX252" i="36"/>
  <c r="BY252" i="36" s="1"/>
  <c r="BT252" i="36"/>
  <c r="BP252" i="36"/>
  <c r="BQ252" i="36" s="1"/>
  <c r="BL252" i="36"/>
  <c r="BH252" i="36"/>
  <c r="BI252" i="36" s="1"/>
  <c r="BD252" i="36"/>
  <c r="AZ252" i="36"/>
  <c r="BA252" i="36" s="1"/>
  <c r="AV252" i="36"/>
  <c r="AR252" i="36"/>
  <c r="AS252" i="36" s="1"/>
  <c r="AN252" i="36"/>
  <c r="AJ252" i="36"/>
  <c r="AK252" i="36" s="1"/>
  <c r="AF252" i="36"/>
  <c r="AB252" i="36"/>
  <c r="AC252" i="36" s="1"/>
  <c r="X252" i="36"/>
  <c r="T252" i="36"/>
  <c r="U252" i="36" s="1"/>
  <c r="P252" i="36"/>
  <c r="L252" i="36"/>
  <c r="M252" i="36" s="1"/>
  <c r="H252" i="36"/>
  <c r="E252" i="36"/>
  <c r="F252" i="36" s="1"/>
  <c r="FW251" i="36"/>
  <c r="FP251" i="36"/>
  <c r="FQ251" i="36" s="1"/>
  <c r="FL251" i="36"/>
  <c r="FH251" i="36"/>
  <c r="FI251" i="36" s="1"/>
  <c r="FD251" i="36"/>
  <c r="EZ251" i="36"/>
  <c r="FA251" i="36" s="1"/>
  <c r="EV251" i="36"/>
  <c r="ER251" i="36"/>
  <c r="ES251" i="36" s="1"/>
  <c r="EN251" i="36"/>
  <c r="EJ251" i="36"/>
  <c r="EK251" i="36" s="1"/>
  <c r="EF251" i="36"/>
  <c r="EB251" i="36"/>
  <c r="EC251" i="36" s="1"/>
  <c r="DX251" i="36"/>
  <c r="DT251" i="36"/>
  <c r="DU251" i="36" s="1"/>
  <c r="DP251" i="36"/>
  <c r="DL251" i="36"/>
  <c r="DM251" i="36" s="1"/>
  <c r="DH251" i="36"/>
  <c r="DD251" i="36"/>
  <c r="DE251" i="36" s="1"/>
  <c r="CZ251" i="36"/>
  <c r="CV251" i="36"/>
  <c r="CW251" i="36" s="1"/>
  <c r="CR251" i="36"/>
  <c r="CN251" i="36"/>
  <c r="CO251" i="36" s="1"/>
  <c r="CJ251" i="36"/>
  <c r="CF251" i="36"/>
  <c r="CG251" i="36" s="1"/>
  <c r="CB251" i="36"/>
  <c r="BX251" i="36"/>
  <c r="BY251" i="36" s="1"/>
  <c r="BT251" i="36"/>
  <c r="BP251" i="36"/>
  <c r="BQ251" i="36" s="1"/>
  <c r="BL251" i="36"/>
  <c r="BH251" i="36"/>
  <c r="BI251" i="36" s="1"/>
  <c r="BD251" i="36"/>
  <c r="AZ251" i="36"/>
  <c r="BA251" i="36" s="1"/>
  <c r="AV251" i="36"/>
  <c r="AR251" i="36"/>
  <c r="AS251" i="36" s="1"/>
  <c r="AN251" i="36"/>
  <c r="AJ251" i="36"/>
  <c r="AK251" i="36" s="1"/>
  <c r="AF251" i="36"/>
  <c r="AB251" i="36"/>
  <c r="AC251" i="36" s="1"/>
  <c r="X251" i="36"/>
  <c r="T251" i="36"/>
  <c r="U251" i="36" s="1"/>
  <c r="P251" i="36"/>
  <c r="L251" i="36"/>
  <c r="M251" i="36" s="1"/>
  <c r="H251" i="36"/>
  <c r="E251" i="36"/>
  <c r="F251" i="36" s="1"/>
  <c r="FW250" i="36"/>
  <c r="FP250" i="36"/>
  <c r="FQ250" i="36" s="1"/>
  <c r="FL250" i="36"/>
  <c r="FH250" i="36"/>
  <c r="FI250" i="36" s="1"/>
  <c r="FD250" i="36"/>
  <c r="EZ250" i="36"/>
  <c r="FA250" i="36" s="1"/>
  <c r="EV250" i="36"/>
  <c r="ER250" i="36"/>
  <c r="ES250" i="36" s="1"/>
  <c r="EN250" i="36"/>
  <c r="EJ250" i="36"/>
  <c r="EK250" i="36" s="1"/>
  <c r="EF250" i="36"/>
  <c r="EB250" i="36"/>
  <c r="EC250" i="36" s="1"/>
  <c r="DX250" i="36"/>
  <c r="DT250" i="36"/>
  <c r="DU250" i="36" s="1"/>
  <c r="DP250" i="36"/>
  <c r="DL250" i="36"/>
  <c r="DM250" i="36" s="1"/>
  <c r="DH250" i="36"/>
  <c r="DD250" i="36"/>
  <c r="DE250" i="36" s="1"/>
  <c r="CZ250" i="36"/>
  <c r="CV250" i="36"/>
  <c r="CW250" i="36" s="1"/>
  <c r="CR250" i="36"/>
  <c r="CN250" i="36"/>
  <c r="CO250" i="36" s="1"/>
  <c r="CJ250" i="36"/>
  <c r="CF250" i="36"/>
  <c r="CG250" i="36" s="1"/>
  <c r="CB250" i="36"/>
  <c r="BX250" i="36"/>
  <c r="BY250" i="36" s="1"/>
  <c r="BT250" i="36"/>
  <c r="BP250" i="36"/>
  <c r="BQ250" i="36" s="1"/>
  <c r="BL250" i="36"/>
  <c r="BH250" i="36"/>
  <c r="BI250" i="36" s="1"/>
  <c r="BD250" i="36"/>
  <c r="AZ250" i="36"/>
  <c r="BA250" i="36" s="1"/>
  <c r="AV250" i="36"/>
  <c r="AR250" i="36"/>
  <c r="AS250" i="36" s="1"/>
  <c r="AN250" i="36"/>
  <c r="AJ250" i="36"/>
  <c r="AK250" i="36" s="1"/>
  <c r="AF250" i="36"/>
  <c r="AB250" i="36"/>
  <c r="AC250" i="36" s="1"/>
  <c r="X250" i="36"/>
  <c r="T250" i="36"/>
  <c r="U250" i="36" s="1"/>
  <c r="P250" i="36"/>
  <c r="L250" i="36"/>
  <c r="M250" i="36" s="1"/>
  <c r="H250" i="36"/>
  <c r="E250" i="36"/>
  <c r="F250" i="36" s="1"/>
  <c r="FX249" i="36"/>
  <c r="FZ249" i="36" s="1"/>
  <c r="FW249" i="36"/>
  <c r="FY249" i="36" s="1"/>
  <c r="FP249" i="36"/>
  <c r="FQ249" i="36" s="1"/>
  <c r="FH249" i="36"/>
  <c r="FI249" i="36" s="1"/>
  <c r="EZ249" i="36"/>
  <c r="FA249" i="36" s="1"/>
  <c r="ER249" i="36"/>
  <c r="ES249" i="36" s="1"/>
  <c r="EJ249" i="36"/>
  <c r="EK249" i="36" s="1"/>
  <c r="EB249" i="36"/>
  <c r="EC249" i="36" s="1"/>
  <c r="DT249" i="36"/>
  <c r="DU249" i="36" s="1"/>
  <c r="DL249" i="36"/>
  <c r="DM249" i="36" s="1"/>
  <c r="DD249" i="36"/>
  <c r="DE249" i="36" s="1"/>
  <c r="CV249" i="36"/>
  <c r="CW249" i="36" s="1"/>
  <c r="CN249" i="36"/>
  <c r="CO249" i="36" s="1"/>
  <c r="CF249" i="36"/>
  <c r="CG249" i="36" s="1"/>
  <c r="BX249" i="36"/>
  <c r="BY249" i="36" s="1"/>
  <c r="BP249" i="36"/>
  <c r="BQ249" i="36" s="1"/>
  <c r="BH249" i="36"/>
  <c r="BI249" i="36" s="1"/>
  <c r="AZ249" i="36"/>
  <c r="BA249" i="36" s="1"/>
  <c r="AR249" i="36"/>
  <c r="AS249" i="36" s="1"/>
  <c r="AJ249" i="36"/>
  <c r="AK249" i="36" s="1"/>
  <c r="AB249" i="36"/>
  <c r="AC249" i="36" s="1"/>
  <c r="T249" i="36"/>
  <c r="U249" i="36" s="1"/>
  <c r="L249" i="36"/>
  <c r="M249" i="36" s="1"/>
  <c r="FP248" i="36"/>
  <c r="FQ248" i="36" s="1"/>
  <c r="FH248" i="36"/>
  <c r="FI248" i="36" s="1"/>
  <c r="EZ248" i="36"/>
  <c r="FA248" i="36" s="1"/>
  <c r="ER248" i="36"/>
  <c r="ES248" i="36" s="1"/>
  <c r="EJ248" i="36"/>
  <c r="EK248" i="36" s="1"/>
  <c r="EB248" i="36"/>
  <c r="EC248" i="36" s="1"/>
  <c r="DT248" i="36"/>
  <c r="DU248" i="36" s="1"/>
  <c r="DL248" i="36"/>
  <c r="DM248" i="36" s="1"/>
  <c r="CY248" i="36"/>
  <c r="DD248" i="36" s="1"/>
  <c r="DE248" i="36" s="1"/>
  <c r="CQ248" i="36"/>
  <c r="CV248" i="36" s="1"/>
  <c r="CW248" i="36" s="1"/>
  <c r="CI248" i="36"/>
  <c r="CN248" i="36" s="1"/>
  <c r="CO248" i="36" s="1"/>
  <c r="CA248" i="36"/>
  <c r="CF248" i="36" s="1"/>
  <c r="CG248" i="36" s="1"/>
  <c r="BS248" i="36"/>
  <c r="BX248" i="36" s="1"/>
  <c r="BY248" i="36" s="1"/>
  <c r="BK248" i="36"/>
  <c r="BP248" i="36" s="1"/>
  <c r="BQ248" i="36" s="1"/>
  <c r="BC248" i="36"/>
  <c r="BH248" i="36" s="1"/>
  <c r="BI248" i="36" s="1"/>
  <c r="AU248" i="36"/>
  <c r="AZ248" i="36" s="1"/>
  <c r="BA248" i="36" s="1"/>
  <c r="AM248" i="36"/>
  <c r="AR248" i="36" s="1"/>
  <c r="AS248" i="36" s="1"/>
  <c r="AE248" i="36"/>
  <c r="AJ248" i="36" s="1"/>
  <c r="AK248" i="36" s="1"/>
  <c r="W248" i="36"/>
  <c r="AB248" i="36" s="1"/>
  <c r="AC248" i="36" s="1"/>
  <c r="O248" i="36"/>
  <c r="L248" i="36"/>
  <c r="M248" i="36" s="1"/>
  <c r="FX247" i="36"/>
  <c r="FZ247" i="36" s="1"/>
  <c r="FW247" i="36"/>
  <c r="FP247" i="36"/>
  <c r="FQ247" i="36" s="1"/>
  <c r="FH247" i="36"/>
  <c r="FI247" i="36" s="1"/>
  <c r="EZ247" i="36"/>
  <c r="FA247" i="36" s="1"/>
  <c r="ER247" i="36"/>
  <c r="ES247" i="36" s="1"/>
  <c r="EJ247" i="36"/>
  <c r="EK247" i="36" s="1"/>
  <c r="EB247" i="36"/>
  <c r="EC247" i="36" s="1"/>
  <c r="DT247" i="36"/>
  <c r="DU247" i="36" s="1"/>
  <c r="DL247" i="36"/>
  <c r="DM247" i="36" s="1"/>
  <c r="DD247" i="36"/>
  <c r="DE247" i="36" s="1"/>
  <c r="CV247" i="36"/>
  <c r="CW247" i="36" s="1"/>
  <c r="CN247" i="36"/>
  <c r="CO247" i="36" s="1"/>
  <c r="CF247" i="36"/>
  <c r="CG247" i="36" s="1"/>
  <c r="BX247" i="36"/>
  <c r="BY247" i="36" s="1"/>
  <c r="BP247" i="36"/>
  <c r="BQ247" i="36" s="1"/>
  <c r="BH247" i="36"/>
  <c r="BI247" i="36" s="1"/>
  <c r="AZ247" i="36"/>
  <c r="BA247" i="36" s="1"/>
  <c r="AR247" i="36"/>
  <c r="AS247" i="36" s="1"/>
  <c r="AJ247" i="36"/>
  <c r="AK247" i="36" s="1"/>
  <c r="AB247" i="36"/>
  <c r="AC247" i="36" s="1"/>
  <c r="T247" i="36"/>
  <c r="U247" i="36" s="1"/>
  <c r="L247" i="36"/>
  <c r="M247" i="36" s="1"/>
  <c r="E247" i="36"/>
  <c r="FW246" i="36"/>
  <c r="FP246" i="36"/>
  <c r="FQ246" i="36" s="1"/>
  <c r="FL246" i="36"/>
  <c r="FH246" i="36"/>
  <c r="FI246" i="36" s="1"/>
  <c r="FD246" i="36"/>
  <c r="EZ246" i="36"/>
  <c r="FA246" i="36" s="1"/>
  <c r="EV246" i="36"/>
  <c r="ER246" i="36"/>
  <c r="ES246" i="36" s="1"/>
  <c r="EN246" i="36"/>
  <c r="EJ246" i="36"/>
  <c r="EK246" i="36" s="1"/>
  <c r="EF246" i="36"/>
  <c r="EB246" i="36"/>
  <c r="EC246" i="36" s="1"/>
  <c r="DX246" i="36"/>
  <c r="DT246" i="36"/>
  <c r="DU246" i="36" s="1"/>
  <c r="DP246" i="36"/>
  <c r="DL246" i="36"/>
  <c r="DM246" i="36" s="1"/>
  <c r="DH246" i="36"/>
  <c r="DD246" i="36"/>
  <c r="DE246" i="36" s="1"/>
  <c r="CZ246" i="36"/>
  <c r="CV246" i="36"/>
  <c r="CW246" i="36" s="1"/>
  <c r="CR246" i="36"/>
  <c r="CN246" i="36"/>
  <c r="CO246" i="36" s="1"/>
  <c r="CJ246" i="36"/>
  <c r="CF246" i="36"/>
  <c r="CG246" i="36" s="1"/>
  <c r="CB246" i="36"/>
  <c r="BX246" i="36"/>
  <c r="BY246" i="36" s="1"/>
  <c r="BT246" i="36"/>
  <c r="BP246" i="36"/>
  <c r="BQ246" i="36" s="1"/>
  <c r="BL246" i="36"/>
  <c r="BH246" i="36"/>
  <c r="BI246" i="36" s="1"/>
  <c r="BD246" i="36"/>
  <c r="AZ246" i="36"/>
  <c r="BA246" i="36" s="1"/>
  <c r="AV246" i="36"/>
  <c r="AR246" i="36"/>
  <c r="AS246" i="36" s="1"/>
  <c r="AN246" i="36"/>
  <c r="AJ246" i="36"/>
  <c r="AK246" i="36" s="1"/>
  <c r="AF246" i="36"/>
  <c r="AB246" i="36"/>
  <c r="AC246" i="36" s="1"/>
  <c r="X246" i="36"/>
  <c r="T246" i="36"/>
  <c r="U246" i="36" s="1"/>
  <c r="P246" i="36"/>
  <c r="L246" i="36"/>
  <c r="M246" i="36" s="1"/>
  <c r="H246" i="36"/>
  <c r="E246" i="36"/>
  <c r="F246" i="36" s="1"/>
  <c r="FW245" i="36"/>
  <c r="FP245" i="36"/>
  <c r="FQ245" i="36" s="1"/>
  <c r="FL245" i="36"/>
  <c r="FH245" i="36"/>
  <c r="FI245" i="36" s="1"/>
  <c r="FD245" i="36"/>
  <c r="EZ245" i="36"/>
  <c r="FA245" i="36" s="1"/>
  <c r="EV245" i="36"/>
  <c r="ER245" i="36"/>
  <c r="ES245" i="36" s="1"/>
  <c r="EN245" i="36"/>
  <c r="EJ245" i="36"/>
  <c r="EK245" i="36" s="1"/>
  <c r="EF245" i="36"/>
  <c r="EB245" i="36"/>
  <c r="EC245" i="36" s="1"/>
  <c r="DX245" i="36"/>
  <c r="DT245" i="36"/>
  <c r="DU245" i="36" s="1"/>
  <c r="DP245" i="36"/>
  <c r="DL245" i="36"/>
  <c r="DM245" i="36" s="1"/>
  <c r="DH245" i="36"/>
  <c r="DD245" i="36"/>
  <c r="DE245" i="36" s="1"/>
  <c r="CZ245" i="36"/>
  <c r="CV245" i="36"/>
  <c r="CW245" i="36" s="1"/>
  <c r="CR245" i="36"/>
  <c r="CN245" i="36"/>
  <c r="CO245" i="36" s="1"/>
  <c r="CJ245" i="36"/>
  <c r="CF245" i="36"/>
  <c r="CG245" i="36" s="1"/>
  <c r="CB245" i="36"/>
  <c r="BX245" i="36"/>
  <c r="BY245" i="36" s="1"/>
  <c r="BT245" i="36"/>
  <c r="BP245" i="36"/>
  <c r="BQ245" i="36" s="1"/>
  <c r="BL245" i="36"/>
  <c r="BH245" i="36"/>
  <c r="BI245" i="36" s="1"/>
  <c r="BD245" i="36"/>
  <c r="AZ245" i="36"/>
  <c r="BA245" i="36" s="1"/>
  <c r="AV245" i="36"/>
  <c r="AR245" i="36"/>
  <c r="AS245" i="36" s="1"/>
  <c r="AN245" i="36"/>
  <c r="AJ245" i="36"/>
  <c r="AK245" i="36" s="1"/>
  <c r="AF245" i="36"/>
  <c r="AB245" i="36"/>
  <c r="AC245" i="36" s="1"/>
  <c r="X245" i="36"/>
  <c r="T245" i="36"/>
  <c r="U245" i="36" s="1"/>
  <c r="P245" i="36"/>
  <c r="L245" i="36"/>
  <c r="M245" i="36" s="1"/>
  <c r="H245" i="36"/>
  <c r="E245" i="36"/>
  <c r="F245" i="36" s="1"/>
  <c r="FW244" i="36"/>
  <c r="FP244" i="36"/>
  <c r="FQ244" i="36" s="1"/>
  <c r="FL244" i="36"/>
  <c r="FH244" i="36"/>
  <c r="FI244" i="36" s="1"/>
  <c r="FD244" i="36"/>
  <c r="EZ244" i="36"/>
  <c r="FA244" i="36" s="1"/>
  <c r="EV244" i="36"/>
  <c r="ER244" i="36"/>
  <c r="ES244" i="36" s="1"/>
  <c r="EN244" i="36"/>
  <c r="EJ244" i="36"/>
  <c r="EK244" i="36" s="1"/>
  <c r="EF244" i="36"/>
  <c r="EB244" i="36"/>
  <c r="EC244" i="36" s="1"/>
  <c r="DX244" i="36"/>
  <c r="DT244" i="36"/>
  <c r="DU244" i="36" s="1"/>
  <c r="DP244" i="36"/>
  <c r="DL244" i="36"/>
  <c r="DM244" i="36" s="1"/>
  <c r="DH244" i="36"/>
  <c r="DD244" i="36"/>
  <c r="DE244" i="36" s="1"/>
  <c r="CZ244" i="36"/>
  <c r="CV244" i="36"/>
  <c r="CW244" i="36" s="1"/>
  <c r="CR244" i="36"/>
  <c r="CN244" i="36"/>
  <c r="CO244" i="36" s="1"/>
  <c r="CJ244" i="36"/>
  <c r="CF244" i="36"/>
  <c r="CG244" i="36" s="1"/>
  <c r="CB244" i="36"/>
  <c r="BX244" i="36"/>
  <c r="BY244" i="36" s="1"/>
  <c r="BT244" i="36"/>
  <c r="BP244" i="36"/>
  <c r="BQ244" i="36" s="1"/>
  <c r="BL244" i="36"/>
  <c r="BH244" i="36"/>
  <c r="BI244" i="36" s="1"/>
  <c r="BD244" i="36"/>
  <c r="AZ244" i="36"/>
  <c r="BA244" i="36" s="1"/>
  <c r="AV244" i="36"/>
  <c r="AR244" i="36"/>
  <c r="AS244" i="36" s="1"/>
  <c r="AN244" i="36"/>
  <c r="AJ244" i="36"/>
  <c r="AK244" i="36" s="1"/>
  <c r="AF244" i="36"/>
  <c r="AB244" i="36"/>
  <c r="AC244" i="36" s="1"/>
  <c r="X244" i="36"/>
  <c r="T244" i="36"/>
  <c r="U244" i="36" s="1"/>
  <c r="P244" i="36"/>
  <c r="L244" i="36"/>
  <c r="M244" i="36" s="1"/>
  <c r="H244" i="36"/>
  <c r="E244" i="36"/>
  <c r="F244" i="36" s="1"/>
  <c r="FW243" i="36"/>
  <c r="FP243" i="36"/>
  <c r="FQ243" i="36" s="1"/>
  <c r="FL243" i="36"/>
  <c r="FH243" i="36"/>
  <c r="FI243" i="36" s="1"/>
  <c r="FD243" i="36"/>
  <c r="EZ243" i="36"/>
  <c r="FA243" i="36" s="1"/>
  <c r="EV243" i="36"/>
  <c r="ER243" i="36"/>
  <c r="ES243" i="36" s="1"/>
  <c r="EN243" i="36"/>
  <c r="EJ243" i="36"/>
  <c r="EK243" i="36" s="1"/>
  <c r="EF243" i="36"/>
  <c r="EB243" i="36"/>
  <c r="EC243" i="36" s="1"/>
  <c r="DX243" i="36"/>
  <c r="DT243" i="36"/>
  <c r="DU243" i="36" s="1"/>
  <c r="DP243" i="36"/>
  <c r="DL243" i="36"/>
  <c r="DM243" i="36" s="1"/>
  <c r="DH243" i="36"/>
  <c r="DD243" i="36"/>
  <c r="DE243" i="36" s="1"/>
  <c r="CZ243" i="36"/>
  <c r="CV243" i="36"/>
  <c r="CW243" i="36" s="1"/>
  <c r="CR243" i="36"/>
  <c r="CN243" i="36"/>
  <c r="CO243" i="36" s="1"/>
  <c r="CJ243" i="36"/>
  <c r="CF243" i="36"/>
  <c r="CG243" i="36" s="1"/>
  <c r="CB243" i="36"/>
  <c r="BX243" i="36"/>
  <c r="BY243" i="36" s="1"/>
  <c r="BT243" i="36"/>
  <c r="BP243" i="36"/>
  <c r="BQ243" i="36" s="1"/>
  <c r="BL243" i="36"/>
  <c r="BH243" i="36"/>
  <c r="BI243" i="36" s="1"/>
  <c r="BD243" i="36"/>
  <c r="AZ243" i="36"/>
  <c r="BA243" i="36" s="1"/>
  <c r="AV243" i="36"/>
  <c r="AR243" i="36"/>
  <c r="AS243" i="36" s="1"/>
  <c r="AN243" i="36"/>
  <c r="AJ243" i="36"/>
  <c r="AK243" i="36" s="1"/>
  <c r="AF243" i="36"/>
  <c r="AB243" i="36"/>
  <c r="AC243" i="36" s="1"/>
  <c r="X243" i="36"/>
  <c r="T243" i="36"/>
  <c r="U243" i="36" s="1"/>
  <c r="P243" i="36"/>
  <c r="L243" i="36"/>
  <c r="M243" i="36" s="1"/>
  <c r="H243" i="36"/>
  <c r="E243" i="36"/>
  <c r="F243" i="36" s="1"/>
  <c r="FW242" i="36"/>
  <c r="FP242" i="36"/>
  <c r="FQ242" i="36" s="1"/>
  <c r="FL242" i="36"/>
  <c r="FH242" i="36"/>
  <c r="FI242" i="36" s="1"/>
  <c r="FD242" i="36"/>
  <c r="EZ242" i="36"/>
  <c r="FA242" i="36" s="1"/>
  <c r="EV242" i="36"/>
  <c r="ER242" i="36"/>
  <c r="ES242" i="36" s="1"/>
  <c r="EN242" i="36"/>
  <c r="EJ242" i="36"/>
  <c r="EK242" i="36" s="1"/>
  <c r="EF242" i="36"/>
  <c r="EB242" i="36"/>
  <c r="EC242" i="36" s="1"/>
  <c r="DX242" i="36"/>
  <c r="DT242" i="36"/>
  <c r="DU242" i="36" s="1"/>
  <c r="DP242" i="36"/>
  <c r="DL242" i="36"/>
  <c r="DM242" i="36" s="1"/>
  <c r="DH242" i="36"/>
  <c r="DD242" i="36"/>
  <c r="DE242" i="36" s="1"/>
  <c r="CZ242" i="36"/>
  <c r="CV242" i="36"/>
  <c r="CW242" i="36" s="1"/>
  <c r="CR242" i="36"/>
  <c r="CN242" i="36"/>
  <c r="CO242" i="36" s="1"/>
  <c r="CJ242" i="36"/>
  <c r="CF242" i="36"/>
  <c r="CG242" i="36" s="1"/>
  <c r="CB242" i="36"/>
  <c r="BX242" i="36"/>
  <c r="BY242" i="36" s="1"/>
  <c r="BT242" i="36"/>
  <c r="BP242" i="36"/>
  <c r="BQ242" i="36" s="1"/>
  <c r="BL242" i="36"/>
  <c r="BH242" i="36"/>
  <c r="BI242" i="36" s="1"/>
  <c r="BD242" i="36"/>
  <c r="AZ242" i="36"/>
  <c r="BA242" i="36" s="1"/>
  <c r="AV242" i="36"/>
  <c r="AR242" i="36"/>
  <c r="AS242" i="36" s="1"/>
  <c r="AN242" i="36"/>
  <c r="AJ242" i="36"/>
  <c r="AK242" i="36" s="1"/>
  <c r="AF242" i="36"/>
  <c r="AB242" i="36"/>
  <c r="AC242" i="36" s="1"/>
  <c r="X242" i="36"/>
  <c r="T242" i="36"/>
  <c r="U242" i="36" s="1"/>
  <c r="P242" i="36"/>
  <c r="L242" i="36"/>
  <c r="M242" i="36" s="1"/>
  <c r="H242" i="36"/>
  <c r="E242" i="36"/>
  <c r="FX241" i="36"/>
  <c r="FZ241" i="36" s="1"/>
  <c r="FW241" i="36"/>
  <c r="FY241" i="36" s="1"/>
  <c r="FP241" i="36"/>
  <c r="FQ241" i="36" s="1"/>
  <c r="FH241" i="36"/>
  <c r="FI241" i="36" s="1"/>
  <c r="EZ241" i="36"/>
  <c r="FA241" i="36" s="1"/>
  <c r="ER241" i="36"/>
  <c r="ES241" i="36" s="1"/>
  <c r="EJ241" i="36"/>
  <c r="EK241" i="36" s="1"/>
  <c r="EB241" i="36"/>
  <c r="EC241" i="36" s="1"/>
  <c r="DT241" i="36"/>
  <c r="DU241" i="36" s="1"/>
  <c r="DL241" i="36"/>
  <c r="DM241" i="36" s="1"/>
  <c r="DD241" i="36"/>
  <c r="DE241" i="36" s="1"/>
  <c r="CV241" i="36"/>
  <c r="CW241" i="36" s="1"/>
  <c r="CN241" i="36"/>
  <c r="CO241" i="36" s="1"/>
  <c r="CF241" i="36"/>
  <c r="CG241" i="36" s="1"/>
  <c r="BX241" i="36"/>
  <c r="BY241" i="36" s="1"/>
  <c r="BP241" i="36"/>
  <c r="BQ241" i="36" s="1"/>
  <c r="BH241" i="36"/>
  <c r="BI241" i="36" s="1"/>
  <c r="AZ241" i="36"/>
  <c r="BA241" i="36" s="1"/>
  <c r="AR241" i="36"/>
  <c r="AS241" i="36" s="1"/>
  <c r="AJ241" i="36"/>
  <c r="AK241" i="36" s="1"/>
  <c r="AB241" i="36"/>
  <c r="AC241" i="36" s="1"/>
  <c r="T241" i="36"/>
  <c r="U241" i="36" s="1"/>
  <c r="L241" i="36"/>
  <c r="M241" i="36" s="1"/>
  <c r="FW238" i="36"/>
  <c r="FP238" i="36"/>
  <c r="FQ238" i="36" s="1"/>
  <c r="FL238" i="36"/>
  <c r="FH238" i="36"/>
  <c r="FI238" i="36" s="1"/>
  <c r="FD238" i="36"/>
  <c r="EZ238" i="36"/>
  <c r="FA238" i="36" s="1"/>
  <c r="EV238" i="36"/>
  <c r="ER238" i="36"/>
  <c r="ES238" i="36" s="1"/>
  <c r="EN238" i="36"/>
  <c r="EJ238" i="36"/>
  <c r="EK238" i="36" s="1"/>
  <c r="EF238" i="36"/>
  <c r="EB238" i="36"/>
  <c r="EC238" i="36" s="1"/>
  <c r="DX238" i="36"/>
  <c r="DT238" i="36"/>
  <c r="DU238" i="36" s="1"/>
  <c r="DP238" i="36"/>
  <c r="DL238" i="36"/>
  <c r="DM238" i="36" s="1"/>
  <c r="DH238" i="36"/>
  <c r="DD238" i="36"/>
  <c r="DE238" i="36" s="1"/>
  <c r="CZ238" i="36"/>
  <c r="CV238" i="36"/>
  <c r="CW238" i="36" s="1"/>
  <c r="CR238" i="36"/>
  <c r="CN238" i="36"/>
  <c r="CO238" i="36" s="1"/>
  <c r="CJ238" i="36"/>
  <c r="CF238" i="36"/>
  <c r="CG238" i="36" s="1"/>
  <c r="CB238" i="36"/>
  <c r="BX238" i="36"/>
  <c r="BY238" i="36" s="1"/>
  <c r="BT238" i="36"/>
  <c r="BP238" i="36"/>
  <c r="BQ238" i="36" s="1"/>
  <c r="BL238" i="36"/>
  <c r="BH238" i="36"/>
  <c r="BI238" i="36" s="1"/>
  <c r="BD238" i="36"/>
  <c r="AZ238" i="36"/>
  <c r="BA238" i="36" s="1"/>
  <c r="AV238" i="36"/>
  <c r="AR238" i="36"/>
  <c r="AS238" i="36" s="1"/>
  <c r="AN238" i="36"/>
  <c r="AJ238" i="36"/>
  <c r="AK238" i="36" s="1"/>
  <c r="AF238" i="36"/>
  <c r="AB238" i="36"/>
  <c r="AC238" i="36" s="1"/>
  <c r="X238" i="36"/>
  <c r="T238" i="36"/>
  <c r="U238" i="36" s="1"/>
  <c r="P238" i="36"/>
  <c r="L238" i="36"/>
  <c r="M238" i="36" s="1"/>
  <c r="H238" i="36"/>
  <c r="E238" i="36"/>
  <c r="F238" i="36" s="1"/>
  <c r="FW237" i="36"/>
  <c r="FP237" i="36"/>
  <c r="FQ237" i="36" s="1"/>
  <c r="FL237" i="36"/>
  <c r="FH237" i="36"/>
  <c r="FI237" i="36" s="1"/>
  <c r="FD237" i="36"/>
  <c r="EZ237" i="36"/>
  <c r="FA237" i="36" s="1"/>
  <c r="EV237" i="36"/>
  <c r="ER237" i="36"/>
  <c r="ES237" i="36" s="1"/>
  <c r="EN237" i="36"/>
  <c r="EJ237" i="36"/>
  <c r="EK237" i="36" s="1"/>
  <c r="EF237" i="36"/>
  <c r="EB237" i="36"/>
  <c r="EC237" i="36" s="1"/>
  <c r="DX237" i="36"/>
  <c r="DT237" i="36"/>
  <c r="DU237" i="36" s="1"/>
  <c r="DP237" i="36"/>
  <c r="DL237" i="36"/>
  <c r="DM237" i="36" s="1"/>
  <c r="DH237" i="36"/>
  <c r="DD237" i="36"/>
  <c r="DE237" i="36" s="1"/>
  <c r="CZ237" i="36"/>
  <c r="CV237" i="36"/>
  <c r="CW237" i="36" s="1"/>
  <c r="CR237" i="36"/>
  <c r="CN237" i="36"/>
  <c r="CO237" i="36" s="1"/>
  <c r="CJ237" i="36"/>
  <c r="CF237" i="36"/>
  <c r="CG237" i="36" s="1"/>
  <c r="CB237" i="36"/>
  <c r="BX237" i="36"/>
  <c r="BY237" i="36" s="1"/>
  <c r="BT237" i="36"/>
  <c r="BP237" i="36"/>
  <c r="BQ237" i="36" s="1"/>
  <c r="BL237" i="36"/>
  <c r="BH237" i="36"/>
  <c r="BI237" i="36" s="1"/>
  <c r="BD237" i="36"/>
  <c r="AZ237" i="36"/>
  <c r="BA237" i="36" s="1"/>
  <c r="AV237" i="36"/>
  <c r="AR237" i="36"/>
  <c r="AS237" i="36" s="1"/>
  <c r="AN237" i="36"/>
  <c r="AJ237" i="36"/>
  <c r="AK237" i="36" s="1"/>
  <c r="AF237" i="36"/>
  <c r="AB237" i="36"/>
  <c r="AC237" i="36" s="1"/>
  <c r="X237" i="36"/>
  <c r="T237" i="36"/>
  <c r="U237" i="36" s="1"/>
  <c r="P237" i="36"/>
  <c r="L237" i="36"/>
  <c r="M237" i="36" s="1"/>
  <c r="H237" i="36"/>
  <c r="E237" i="36"/>
  <c r="F237" i="36" s="1"/>
  <c r="FX236" i="36"/>
  <c r="FZ236" i="36" s="1"/>
  <c r="FW236" i="36"/>
  <c r="FP236" i="36"/>
  <c r="FQ236" i="36" s="1"/>
  <c r="FH236" i="36"/>
  <c r="FI236" i="36" s="1"/>
  <c r="EZ236" i="36"/>
  <c r="FA236" i="36" s="1"/>
  <c r="ER236" i="36"/>
  <c r="ES236" i="36" s="1"/>
  <c r="EJ236" i="36"/>
  <c r="EK236" i="36" s="1"/>
  <c r="EB236" i="36"/>
  <c r="EC236" i="36" s="1"/>
  <c r="DT236" i="36"/>
  <c r="DU236" i="36" s="1"/>
  <c r="DL236" i="36"/>
  <c r="DM236" i="36" s="1"/>
  <c r="DD236" i="36"/>
  <c r="DE236" i="36" s="1"/>
  <c r="CV236" i="36"/>
  <c r="CW236" i="36" s="1"/>
  <c r="CN236" i="36"/>
  <c r="CO236" i="36" s="1"/>
  <c r="CF236" i="36"/>
  <c r="CG236" i="36" s="1"/>
  <c r="BX236" i="36"/>
  <c r="BY236" i="36" s="1"/>
  <c r="BP236" i="36"/>
  <c r="BQ236" i="36" s="1"/>
  <c r="BH236" i="36"/>
  <c r="BI236" i="36" s="1"/>
  <c r="AZ236" i="36"/>
  <c r="BA236" i="36" s="1"/>
  <c r="AR236" i="36"/>
  <c r="AS236" i="36" s="1"/>
  <c r="AJ236" i="36"/>
  <c r="AK236" i="36" s="1"/>
  <c r="AB236" i="36"/>
  <c r="AC236" i="36" s="1"/>
  <c r="T236" i="36"/>
  <c r="U236" i="36" s="1"/>
  <c r="L236" i="36"/>
  <c r="M236" i="36" s="1"/>
  <c r="E236" i="36"/>
  <c r="FW235" i="36"/>
  <c r="FP235" i="36"/>
  <c r="FQ235" i="36" s="1"/>
  <c r="FL235" i="36"/>
  <c r="FH235" i="36"/>
  <c r="FI235" i="36" s="1"/>
  <c r="FD235" i="36"/>
  <c r="EZ235" i="36"/>
  <c r="FA235" i="36" s="1"/>
  <c r="EV235" i="36"/>
  <c r="ER235" i="36"/>
  <c r="ES235" i="36" s="1"/>
  <c r="EN235" i="36"/>
  <c r="EJ235" i="36"/>
  <c r="EK235" i="36" s="1"/>
  <c r="EF235" i="36"/>
  <c r="EB235" i="36"/>
  <c r="EC235" i="36" s="1"/>
  <c r="DX235" i="36"/>
  <c r="DT235" i="36"/>
  <c r="DU235" i="36" s="1"/>
  <c r="DP235" i="36"/>
  <c r="DL235" i="36"/>
  <c r="DM235" i="36" s="1"/>
  <c r="DH235" i="36"/>
  <c r="DD235" i="36"/>
  <c r="DE235" i="36" s="1"/>
  <c r="CZ235" i="36"/>
  <c r="CV235" i="36"/>
  <c r="CW235" i="36" s="1"/>
  <c r="CR235" i="36"/>
  <c r="CN235" i="36"/>
  <c r="CO235" i="36" s="1"/>
  <c r="CJ235" i="36"/>
  <c r="CF235" i="36"/>
  <c r="CG235" i="36" s="1"/>
  <c r="CB235" i="36"/>
  <c r="BX235" i="36"/>
  <c r="BY235" i="36" s="1"/>
  <c r="BT235" i="36"/>
  <c r="BP235" i="36"/>
  <c r="BQ235" i="36" s="1"/>
  <c r="BL235" i="36"/>
  <c r="BH235" i="36"/>
  <c r="BI235" i="36" s="1"/>
  <c r="BD235" i="36"/>
  <c r="AZ235" i="36"/>
  <c r="BA235" i="36" s="1"/>
  <c r="AV235" i="36"/>
  <c r="AR235" i="36"/>
  <c r="AS235" i="36" s="1"/>
  <c r="AN235" i="36"/>
  <c r="AJ235" i="36"/>
  <c r="AK235" i="36" s="1"/>
  <c r="AF235" i="36"/>
  <c r="AB235" i="36"/>
  <c r="AC235" i="36" s="1"/>
  <c r="X235" i="36"/>
  <c r="T235" i="36"/>
  <c r="U235" i="36" s="1"/>
  <c r="P235" i="36"/>
  <c r="L235" i="36"/>
  <c r="M235" i="36" s="1"/>
  <c r="H235" i="36"/>
  <c r="E235" i="36"/>
  <c r="F235" i="36" s="1"/>
  <c r="FW234" i="36"/>
  <c r="FP234" i="36"/>
  <c r="FQ234" i="36" s="1"/>
  <c r="FL234" i="36"/>
  <c r="FH234" i="36"/>
  <c r="FI234" i="36" s="1"/>
  <c r="FD234" i="36"/>
  <c r="EZ234" i="36"/>
  <c r="FA234" i="36" s="1"/>
  <c r="EV234" i="36"/>
  <c r="ER234" i="36"/>
  <c r="ES234" i="36" s="1"/>
  <c r="EN234" i="36"/>
  <c r="EJ234" i="36"/>
  <c r="EK234" i="36" s="1"/>
  <c r="EF234" i="36"/>
  <c r="EB234" i="36"/>
  <c r="EC234" i="36" s="1"/>
  <c r="DX234" i="36"/>
  <c r="DT234" i="36"/>
  <c r="DU234" i="36" s="1"/>
  <c r="DP234" i="36"/>
  <c r="DL234" i="36"/>
  <c r="DM234" i="36" s="1"/>
  <c r="DH234" i="36"/>
  <c r="DD234" i="36"/>
  <c r="DE234" i="36" s="1"/>
  <c r="CZ234" i="36"/>
  <c r="CV234" i="36"/>
  <c r="CW234" i="36" s="1"/>
  <c r="CR234" i="36"/>
  <c r="CN234" i="36"/>
  <c r="CO234" i="36" s="1"/>
  <c r="CJ234" i="36"/>
  <c r="CF234" i="36"/>
  <c r="CG234" i="36" s="1"/>
  <c r="CB234" i="36"/>
  <c r="BX234" i="36"/>
  <c r="BY234" i="36" s="1"/>
  <c r="BT234" i="36"/>
  <c r="BP234" i="36"/>
  <c r="BQ234" i="36" s="1"/>
  <c r="BL234" i="36"/>
  <c r="BH234" i="36"/>
  <c r="BI234" i="36" s="1"/>
  <c r="BD234" i="36"/>
  <c r="AZ234" i="36"/>
  <c r="BA234" i="36" s="1"/>
  <c r="AV234" i="36"/>
  <c r="AR234" i="36"/>
  <c r="AS234" i="36" s="1"/>
  <c r="AN234" i="36"/>
  <c r="AJ234" i="36"/>
  <c r="AK234" i="36" s="1"/>
  <c r="AF234" i="36"/>
  <c r="AB234" i="36"/>
  <c r="AC234" i="36" s="1"/>
  <c r="X234" i="36"/>
  <c r="T234" i="36"/>
  <c r="U234" i="36" s="1"/>
  <c r="P234" i="36"/>
  <c r="L234" i="36"/>
  <c r="M234" i="36" s="1"/>
  <c r="H234" i="36"/>
  <c r="E234" i="36"/>
  <c r="F234" i="36" s="1"/>
  <c r="FX233" i="36"/>
  <c r="FZ233" i="36" s="1"/>
  <c r="FW233" i="36"/>
  <c r="FP233" i="36"/>
  <c r="FQ233" i="36" s="1"/>
  <c r="FH233" i="36"/>
  <c r="FI233" i="36" s="1"/>
  <c r="EZ233" i="36"/>
  <c r="FA233" i="36" s="1"/>
  <c r="ER233" i="36"/>
  <c r="ES233" i="36" s="1"/>
  <c r="EJ233" i="36"/>
  <c r="EK233" i="36" s="1"/>
  <c r="EB233" i="36"/>
  <c r="EC233" i="36" s="1"/>
  <c r="DT233" i="36"/>
  <c r="DU233" i="36" s="1"/>
  <c r="DL233" i="36"/>
  <c r="DM233" i="36" s="1"/>
  <c r="DD233" i="36"/>
  <c r="DE233" i="36" s="1"/>
  <c r="CV233" i="36"/>
  <c r="CW233" i="36" s="1"/>
  <c r="CN233" i="36"/>
  <c r="CO233" i="36" s="1"/>
  <c r="CF233" i="36"/>
  <c r="CG233" i="36" s="1"/>
  <c r="BX233" i="36"/>
  <c r="BY233" i="36" s="1"/>
  <c r="BP233" i="36"/>
  <c r="BQ233" i="36" s="1"/>
  <c r="BH233" i="36"/>
  <c r="BI233" i="36" s="1"/>
  <c r="AZ233" i="36"/>
  <c r="BA233" i="36" s="1"/>
  <c r="AR233" i="36"/>
  <c r="AS233" i="36" s="1"/>
  <c r="AJ233" i="36"/>
  <c r="AK233" i="36" s="1"/>
  <c r="AB233" i="36"/>
  <c r="AC233" i="36" s="1"/>
  <c r="T233" i="36"/>
  <c r="U233" i="36" s="1"/>
  <c r="L233" i="36"/>
  <c r="M233" i="36" s="1"/>
  <c r="E233" i="36"/>
  <c r="FW232" i="36"/>
  <c r="FP232" i="36"/>
  <c r="FQ232" i="36" s="1"/>
  <c r="FL232" i="36"/>
  <c r="FH232" i="36"/>
  <c r="FI232" i="36" s="1"/>
  <c r="FD232" i="36"/>
  <c r="EZ232" i="36"/>
  <c r="FA232" i="36" s="1"/>
  <c r="EV232" i="36"/>
  <c r="ER232" i="36"/>
  <c r="ES232" i="36" s="1"/>
  <c r="EN232" i="36"/>
  <c r="EJ232" i="36"/>
  <c r="EK232" i="36" s="1"/>
  <c r="EF232" i="36"/>
  <c r="EB232" i="36"/>
  <c r="EC232" i="36" s="1"/>
  <c r="DX232" i="36"/>
  <c r="DT232" i="36"/>
  <c r="DU232" i="36" s="1"/>
  <c r="DP232" i="36"/>
  <c r="DL232" i="36"/>
  <c r="DM232" i="36" s="1"/>
  <c r="DH232" i="36"/>
  <c r="DD232" i="36"/>
  <c r="DE232" i="36" s="1"/>
  <c r="CZ232" i="36"/>
  <c r="CV232" i="36"/>
  <c r="CW232" i="36" s="1"/>
  <c r="CR232" i="36"/>
  <c r="CN232" i="36"/>
  <c r="CO232" i="36" s="1"/>
  <c r="CJ232" i="36"/>
  <c r="CF232" i="36"/>
  <c r="CG232" i="36" s="1"/>
  <c r="CB232" i="36"/>
  <c r="BX232" i="36"/>
  <c r="BY232" i="36" s="1"/>
  <c r="BT232" i="36"/>
  <c r="BP232" i="36"/>
  <c r="BQ232" i="36" s="1"/>
  <c r="BL232" i="36"/>
  <c r="BH232" i="36"/>
  <c r="BI232" i="36" s="1"/>
  <c r="BD232" i="36"/>
  <c r="AZ232" i="36"/>
  <c r="BA232" i="36" s="1"/>
  <c r="AV232" i="36"/>
  <c r="AR232" i="36"/>
  <c r="AS232" i="36" s="1"/>
  <c r="AN232" i="36"/>
  <c r="AJ232" i="36"/>
  <c r="AK232" i="36" s="1"/>
  <c r="AF232" i="36"/>
  <c r="AB232" i="36"/>
  <c r="AC232" i="36" s="1"/>
  <c r="X232" i="36"/>
  <c r="T232" i="36"/>
  <c r="U232" i="36" s="1"/>
  <c r="P232" i="36"/>
  <c r="L232" i="36"/>
  <c r="M232" i="36" s="1"/>
  <c r="H232" i="36"/>
  <c r="E232" i="36"/>
  <c r="F232" i="36" s="1"/>
  <c r="FW231" i="36"/>
  <c r="FP231" i="36"/>
  <c r="FQ231" i="36" s="1"/>
  <c r="FL231" i="36"/>
  <c r="FH231" i="36"/>
  <c r="FI231" i="36" s="1"/>
  <c r="FD231" i="36"/>
  <c r="EZ231" i="36"/>
  <c r="FA231" i="36" s="1"/>
  <c r="EV231" i="36"/>
  <c r="ER231" i="36"/>
  <c r="ES231" i="36" s="1"/>
  <c r="EN231" i="36"/>
  <c r="EJ231" i="36"/>
  <c r="EK231" i="36" s="1"/>
  <c r="EF231" i="36"/>
  <c r="EB231" i="36"/>
  <c r="EC231" i="36" s="1"/>
  <c r="DX231" i="36"/>
  <c r="DT231" i="36"/>
  <c r="DU231" i="36" s="1"/>
  <c r="DP231" i="36"/>
  <c r="DL231" i="36"/>
  <c r="DM231" i="36" s="1"/>
  <c r="DH231" i="36"/>
  <c r="DD231" i="36"/>
  <c r="DE231" i="36" s="1"/>
  <c r="CZ231" i="36"/>
  <c r="CV231" i="36"/>
  <c r="CW231" i="36" s="1"/>
  <c r="CR231" i="36"/>
  <c r="CN231" i="36"/>
  <c r="CO231" i="36" s="1"/>
  <c r="CJ231" i="36"/>
  <c r="CF231" i="36"/>
  <c r="CG231" i="36" s="1"/>
  <c r="CB231" i="36"/>
  <c r="BX231" i="36"/>
  <c r="BY231" i="36" s="1"/>
  <c r="BT231" i="36"/>
  <c r="BP231" i="36"/>
  <c r="BQ231" i="36" s="1"/>
  <c r="BL231" i="36"/>
  <c r="BH231" i="36"/>
  <c r="BI231" i="36" s="1"/>
  <c r="BD231" i="36"/>
  <c r="AZ231" i="36"/>
  <c r="BA231" i="36" s="1"/>
  <c r="AV231" i="36"/>
  <c r="AR231" i="36"/>
  <c r="AS231" i="36" s="1"/>
  <c r="AN231" i="36"/>
  <c r="AJ231" i="36"/>
  <c r="AK231" i="36" s="1"/>
  <c r="AF231" i="36"/>
  <c r="AB231" i="36"/>
  <c r="AC231" i="36" s="1"/>
  <c r="X231" i="36"/>
  <c r="T231" i="36"/>
  <c r="U231" i="36" s="1"/>
  <c r="P231" i="36"/>
  <c r="L231" i="36"/>
  <c r="M231" i="36" s="1"/>
  <c r="H231" i="36"/>
  <c r="E231" i="36"/>
  <c r="F231" i="36" s="1"/>
  <c r="FW230" i="36"/>
  <c r="FP230" i="36"/>
  <c r="FQ230" i="36" s="1"/>
  <c r="FL230" i="36"/>
  <c r="FH230" i="36"/>
  <c r="FI230" i="36" s="1"/>
  <c r="FD230" i="36"/>
  <c r="EZ230" i="36"/>
  <c r="FA230" i="36" s="1"/>
  <c r="EV230" i="36"/>
  <c r="ER230" i="36"/>
  <c r="ES230" i="36" s="1"/>
  <c r="EN230" i="36"/>
  <c r="EJ230" i="36"/>
  <c r="EK230" i="36" s="1"/>
  <c r="EF230" i="36"/>
  <c r="EB230" i="36"/>
  <c r="EC230" i="36" s="1"/>
  <c r="DX230" i="36"/>
  <c r="DT230" i="36"/>
  <c r="DU230" i="36" s="1"/>
  <c r="DP230" i="36"/>
  <c r="DL230" i="36"/>
  <c r="DM230" i="36" s="1"/>
  <c r="DH230" i="36"/>
  <c r="DD230" i="36"/>
  <c r="DE230" i="36" s="1"/>
  <c r="CZ230" i="36"/>
  <c r="CV230" i="36"/>
  <c r="CW230" i="36" s="1"/>
  <c r="CR230" i="36"/>
  <c r="CN230" i="36"/>
  <c r="CO230" i="36" s="1"/>
  <c r="CJ230" i="36"/>
  <c r="CF230" i="36"/>
  <c r="CG230" i="36" s="1"/>
  <c r="CB230" i="36"/>
  <c r="BX230" i="36"/>
  <c r="BY230" i="36" s="1"/>
  <c r="BT230" i="36"/>
  <c r="BP230" i="36"/>
  <c r="BQ230" i="36" s="1"/>
  <c r="BL230" i="36"/>
  <c r="BH230" i="36"/>
  <c r="BI230" i="36" s="1"/>
  <c r="BD230" i="36"/>
  <c r="AZ230" i="36"/>
  <c r="BA230" i="36" s="1"/>
  <c r="AV230" i="36"/>
  <c r="AR230" i="36"/>
  <c r="AS230" i="36" s="1"/>
  <c r="AN230" i="36"/>
  <c r="AJ230" i="36"/>
  <c r="AK230" i="36" s="1"/>
  <c r="AF230" i="36"/>
  <c r="AB230" i="36"/>
  <c r="AC230" i="36" s="1"/>
  <c r="X230" i="36"/>
  <c r="T230" i="36"/>
  <c r="U230" i="36" s="1"/>
  <c r="P230" i="36"/>
  <c r="L230" i="36"/>
  <c r="M230" i="36" s="1"/>
  <c r="H230" i="36"/>
  <c r="E230" i="36"/>
  <c r="FW229" i="36"/>
  <c r="FP229" i="36"/>
  <c r="FQ229" i="36" s="1"/>
  <c r="FL229" i="36"/>
  <c r="FH229" i="36"/>
  <c r="FI229" i="36" s="1"/>
  <c r="FD229" i="36"/>
  <c r="EZ229" i="36"/>
  <c r="FA229" i="36" s="1"/>
  <c r="EV229" i="36"/>
  <c r="ER229" i="36"/>
  <c r="ES229" i="36" s="1"/>
  <c r="EN229" i="36"/>
  <c r="EJ229" i="36"/>
  <c r="EK229" i="36" s="1"/>
  <c r="EF229" i="36"/>
  <c r="EB229" i="36"/>
  <c r="EC229" i="36" s="1"/>
  <c r="DX229" i="36"/>
  <c r="DT229" i="36"/>
  <c r="DU229" i="36" s="1"/>
  <c r="DP229" i="36"/>
  <c r="DL229" i="36"/>
  <c r="DM229" i="36" s="1"/>
  <c r="DH229" i="36"/>
  <c r="DD229" i="36"/>
  <c r="DE229" i="36" s="1"/>
  <c r="CZ229" i="36"/>
  <c r="CV229" i="36"/>
  <c r="CW229" i="36" s="1"/>
  <c r="CR229" i="36"/>
  <c r="CN229" i="36"/>
  <c r="CO229" i="36" s="1"/>
  <c r="CJ229" i="36"/>
  <c r="CF229" i="36"/>
  <c r="CG229" i="36" s="1"/>
  <c r="CB229" i="36"/>
  <c r="BX229" i="36"/>
  <c r="BY229" i="36" s="1"/>
  <c r="BT229" i="36"/>
  <c r="BP229" i="36"/>
  <c r="BQ229" i="36" s="1"/>
  <c r="BL229" i="36"/>
  <c r="BH229" i="36"/>
  <c r="BI229" i="36" s="1"/>
  <c r="BD229" i="36"/>
  <c r="AZ229" i="36"/>
  <c r="BA229" i="36" s="1"/>
  <c r="AV229" i="36"/>
  <c r="AR229" i="36"/>
  <c r="AS229" i="36" s="1"/>
  <c r="AN229" i="36"/>
  <c r="AJ229" i="36"/>
  <c r="AK229" i="36" s="1"/>
  <c r="AF229" i="36"/>
  <c r="AB229" i="36"/>
  <c r="AC229" i="36" s="1"/>
  <c r="X229" i="36"/>
  <c r="T229" i="36"/>
  <c r="U229" i="36" s="1"/>
  <c r="P229" i="36"/>
  <c r="L229" i="36"/>
  <c r="M229" i="36" s="1"/>
  <c r="H229" i="36"/>
  <c r="E229" i="36"/>
  <c r="F229" i="36" s="1"/>
  <c r="FX228" i="36"/>
  <c r="FZ228" i="36" s="1"/>
  <c r="FW228" i="36"/>
  <c r="FP228" i="36"/>
  <c r="FQ228" i="36" s="1"/>
  <c r="FH228" i="36"/>
  <c r="FI228" i="36" s="1"/>
  <c r="EZ228" i="36"/>
  <c r="FA228" i="36" s="1"/>
  <c r="ER228" i="36"/>
  <c r="ES228" i="36" s="1"/>
  <c r="EJ228" i="36"/>
  <c r="EK228" i="36" s="1"/>
  <c r="EB228" i="36"/>
  <c r="EC228" i="36" s="1"/>
  <c r="DT228" i="36"/>
  <c r="DU228" i="36" s="1"/>
  <c r="DL228" i="36"/>
  <c r="DM228" i="36" s="1"/>
  <c r="DD228" i="36"/>
  <c r="DE228" i="36" s="1"/>
  <c r="CV228" i="36"/>
  <c r="CW228" i="36" s="1"/>
  <c r="CN228" i="36"/>
  <c r="CO228" i="36" s="1"/>
  <c r="CF228" i="36"/>
  <c r="CG228" i="36" s="1"/>
  <c r="BX228" i="36"/>
  <c r="BY228" i="36" s="1"/>
  <c r="BP228" i="36"/>
  <c r="BQ228" i="36" s="1"/>
  <c r="BH228" i="36"/>
  <c r="BI228" i="36" s="1"/>
  <c r="AZ228" i="36"/>
  <c r="BA228" i="36" s="1"/>
  <c r="AR228" i="36"/>
  <c r="AS228" i="36" s="1"/>
  <c r="AJ228" i="36"/>
  <c r="AK228" i="36" s="1"/>
  <c r="AB228" i="36"/>
  <c r="AC228" i="36" s="1"/>
  <c r="T228" i="36"/>
  <c r="U228" i="36" s="1"/>
  <c r="L228" i="36"/>
  <c r="M228" i="36" s="1"/>
  <c r="E228" i="36"/>
  <c r="FW227" i="36"/>
  <c r="FP227" i="36"/>
  <c r="FQ227" i="36" s="1"/>
  <c r="FL227" i="36"/>
  <c r="FH227" i="36"/>
  <c r="FI227" i="36" s="1"/>
  <c r="FD227" i="36"/>
  <c r="EZ227" i="36"/>
  <c r="FA227" i="36" s="1"/>
  <c r="EV227" i="36"/>
  <c r="ER227" i="36"/>
  <c r="ES227" i="36" s="1"/>
  <c r="EN227" i="36"/>
  <c r="EJ227" i="36"/>
  <c r="EK227" i="36" s="1"/>
  <c r="EF227" i="36"/>
  <c r="EB227" i="36"/>
  <c r="EC227" i="36" s="1"/>
  <c r="DX227" i="36"/>
  <c r="DT227" i="36"/>
  <c r="DU227" i="36" s="1"/>
  <c r="DP227" i="36"/>
  <c r="DL227" i="36"/>
  <c r="DM227" i="36" s="1"/>
  <c r="DH227" i="36"/>
  <c r="DD227" i="36"/>
  <c r="DE227" i="36" s="1"/>
  <c r="CZ227" i="36"/>
  <c r="CV227" i="36"/>
  <c r="CW227" i="36" s="1"/>
  <c r="CR227" i="36"/>
  <c r="CN227" i="36"/>
  <c r="CO227" i="36" s="1"/>
  <c r="CJ227" i="36"/>
  <c r="CF227" i="36"/>
  <c r="CG227" i="36" s="1"/>
  <c r="CB227" i="36"/>
  <c r="BX227" i="36"/>
  <c r="BY227" i="36" s="1"/>
  <c r="BT227" i="36"/>
  <c r="BP227" i="36"/>
  <c r="BQ227" i="36" s="1"/>
  <c r="BL227" i="36"/>
  <c r="BH227" i="36"/>
  <c r="BI227" i="36" s="1"/>
  <c r="BD227" i="36"/>
  <c r="AZ227" i="36"/>
  <c r="BA227" i="36" s="1"/>
  <c r="AV227" i="36"/>
  <c r="AR227" i="36"/>
  <c r="AS227" i="36" s="1"/>
  <c r="AN227" i="36"/>
  <c r="AJ227" i="36"/>
  <c r="AK227" i="36" s="1"/>
  <c r="AF227" i="36"/>
  <c r="AB227" i="36"/>
  <c r="AC227" i="36" s="1"/>
  <c r="X227" i="36"/>
  <c r="T227" i="36"/>
  <c r="U227" i="36" s="1"/>
  <c r="P227" i="36"/>
  <c r="L227" i="36"/>
  <c r="M227" i="36" s="1"/>
  <c r="H227" i="36"/>
  <c r="E227" i="36"/>
  <c r="F227" i="36" s="1"/>
  <c r="FX226" i="36"/>
  <c r="FZ226" i="36" s="1"/>
  <c r="FW226" i="36"/>
  <c r="FY226" i="36" s="1"/>
  <c r="FP226" i="36"/>
  <c r="FQ226" i="36" s="1"/>
  <c r="FH226" i="36"/>
  <c r="FI226" i="36" s="1"/>
  <c r="EZ226" i="36"/>
  <c r="FA226" i="36" s="1"/>
  <c r="ER226" i="36"/>
  <c r="ES226" i="36" s="1"/>
  <c r="EJ226" i="36"/>
  <c r="EK226" i="36" s="1"/>
  <c r="EB226" i="36"/>
  <c r="EC226" i="36" s="1"/>
  <c r="DT226" i="36"/>
  <c r="DU226" i="36" s="1"/>
  <c r="DL226" i="36"/>
  <c r="DM226" i="36" s="1"/>
  <c r="DD226" i="36"/>
  <c r="DE226" i="36" s="1"/>
  <c r="CV226" i="36"/>
  <c r="CW226" i="36" s="1"/>
  <c r="CN226" i="36"/>
  <c r="CO226" i="36" s="1"/>
  <c r="CF226" i="36"/>
  <c r="CG226" i="36" s="1"/>
  <c r="BX226" i="36"/>
  <c r="BY226" i="36" s="1"/>
  <c r="BP226" i="36"/>
  <c r="BQ226" i="36" s="1"/>
  <c r="BH226" i="36"/>
  <c r="BI226" i="36" s="1"/>
  <c r="AZ226" i="36"/>
  <c r="BA226" i="36" s="1"/>
  <c r="AR226" i="36"/>
  <c r="AS226" i="36" s="1"/>
  <c r="AJ226" i="36"/>
  <c r="AK226" i="36" s="1"/>
  <c r="AB226" i="36"/>
  <c r="AC226" i="36" s="1"/>
  <c r="T226" i="36"/>
  <c r="U226" i="36" s="1"/>
  <c r="L226" i="36"/>
  <c r="M226" i="36" s="1"/>
  <c r="FW224" i="36"/>
  <c r="FP224" i="36"/>
  <c r="FQ224" i="36" s="1"/>
  <c r="FL224" i="36"/>
  <c r="FH224" i="36"/>
  <c r="FI224" i="36" s="1"/>
  <c r="FD224" i="36"/>
  <c r="EZ224" i="36"/>
  <c r="FA224" i="36" s="1"/>
  <c r="EV224" i="36"/>
  <c r="ER224" i="36"/>
  <c r="ES224" i="36" s="1"/>
  <c r="EN224" i="36"/>
  <c r="EJ224" i="36"/>
  <c r="EK224" i="36" s="1"/>
  <c r="EF224" i="36"/>
  <c r="EB224" i="36"/>
  <c r="EC224" i="36" s="1"/>
  <c r="DX224" i="36"/>
  <c r="DT224" i="36"/>
  <c r="DU224" i="36" s="1"/>
  <c r="DP224" i="36"/>
  <c r="DL224" i="36"/>
  <c r="DM224" i="36" s="1"/>
  <c r="DH224" i="36"/>
  <c r="DD224" i="36"/>
  <c r="DE224" i="36" s="1"/>
  <c r="CZ224" i="36"/>
  <c r="CV224" i="36"/>
  <c r="CW224" i="36" s="1"/>
  <c r="CR224" i="36"/>
  <c r="CN224" i="36"/>
  <c r="CO224" i="36" s="1"/>
  <c r="CJ224" i="36"/>
  <c r="CF224" i="36"/>
  <c r="CG224" i="36" s="1"/>
  <c r="CB224" i="36"/>
  <c r="BX224" i="36"/>
  <c r="BY224" i="36" s="1"/>
  <c r="BT224" i="36"/>
  <c r="BP224" i="36"/>
  <c r="BQ224" i="36" s="1"/>
  <c r="BL224" i="36"/>
  <c r="BH224" i="36"/>
  <c r="BI224" i="36" s="1"/>
  <c r="BD224" i="36"/>
  <c r="AZ224" i="36"/>
  <c r="BA224" i="36" s="1"/>
  <c r="AV224" i="36"/>
  <c r="AR224" i="36"/>
  <c r="AS224" i="36" s="1"/>
  <c r="AN224" i="36"/>
  <c r="AJ224" i="36"/>
  <c r="AK224" i="36" s="1"/>
  <c r="AF224" i="36"/>
  <c r="AB224" i="36"/>
  <c r="AC224" i="36" s="1"/>
  <c r="X224" i="36"/>
  <c r="T224" i="36"/>
  <c r="U224" i="36" s="1"/>
  <c r="P224" i="36"/>
  <c r="L224" i="36"/>
  <c r="M224" i="36" s="1"/>
  <c r="H224" i="36"/>
  <c r="E224" i="36"/>
  <c r="F224" i="36" s="1"/>
  <c r="FW223" i="36"/>
  <c r="FP223" i="36"/>
  <c r="FQ223" i="36" s="1"/>
  <c r="FL223" i="36"/>
  <c r="FH223" i="36"/>
  <c r="FI223" i="36" s="1"/>
  <c r="FD223" i="36"/>
  <c r="EZ223" i="36"/>
  <c r="FA223" i="36" s="1"/>
  <c r="EV223" i="36"/>
  <c r="ER223" i="36"/>
  <c r="ES223" i="36" s="1"/>
  <c r="EN223" i="36"/>
  <c r="EJ223" i="36"/>
  <c r="EK223" i="36" s="1"/>
  <c r="EF223" i="36"/>
  <c r="EB223" i="36"/>
  <c r="EC223" i="36" s="1"/>
  <c r="DX223" i="36"/>
  <c r="DT223" i="36"/>
  <c r="DU223" i="36" s="1"/>
  <c r="DP223" i="36"/>
  <c r="DL223" i="36"/>
  <c r="DM223" i="36" s="1"/>
  <c r="DH223" i="36"/>
  <c r="DD223" i="36"/>
  <c r="DE223" i="36" s="1"/>
  <c r="CZ223" i="36"/>
  <c r="CV223" i="36"/>
  <c r="CW223" i="36" s="1"/>
  <c r="CR223" i="36"/>
  <c r="CN223" i="36"/>
  <c r="CO223" i="36" s="1"/>
  <c r="CJ223" i="36"/>
  <c r="CF223" i="36"/>
  <c r="CG223" i="36" s="1"/>
  <c r="CB223" i="36"/>
  <c r="BX223" i="36"/>
  <c r="BY223" i="36" s="1"/>
  <c r="BT223" i="36"/>
  <c r="BP223" i="36"/>
  <c r="BQ223" i="36" s="1"/>
  <c r="BL223" i="36"/>
  <c r="BH223" i="36"/>
  <c r="BI223" i="36" s="1"/>
  <c r="BD223" i="36"/>
  <c r="AZ223" i="36"/>
  <c r="BA223" i="36" s="1"/>
  <c r="AV223" i="36"/>
  <c r="AR223" i="36"/>
  <c r="AS223" i="36" s="1"/>
  <c r="AN223" i="36"/>
  <c r="AJ223" i="36"/>
  <c r="AK223" i="36" s="1"/>
  <c r="AF223" i="36"/>
  <c r="AB223" i="36"/>
  <c r="AC223" i="36" s="1"/>
  <c r="X223" i="36"/>
  <c r="T223" i="36"/>
  <c r="U223" i="36" s="1"/>
  <c r="P223" i="36"/>
  <c r="L223" i="36"/>
  <c r="M223" i="36" s="1"/>
  <c r="H223" i="36"/>
  <c r="E223" i="36"/>
  <c r="F223" i="36" s="1"/>
  <c r="FW222" i="36"/>
  <c r="FP222" i="36"/>
  <c r="FQ222" i="36" s="1"/>
  <c r="FL222" i="36"/>
  <c r="FH222" i="36"/>
  <c r="FI222" i="36" s="1"/>
  <c r="FD222" i="36"/>
  <c r="EZ222" i="36"/>
  <c r="FA222" i="36" s="1"/>
  <c r="EV222" i="36"/>
  <c r="ER222" i="36"/>
  <c r="ES222" i="36" s="1"/>
  <c r="EN222" i="36"/>
  <c r="EJ222" i="36"/>
  <c r="EK222" i="36" s="1"/>
  <c r="EF222" i="36"/>
  <c r="EB222" i="36"/>
  <c r="EC222" i="36" s="1"/>
  <c r="DX222" i="36"/>
  <c r="DT222" i="36"/>
  <c r="DU222" i="36" s="1"/>
  <c r="DP222" i="36"/>
  <c r="DL222" i="36"/>
  <c r="DM222" i="36" s="1"/>
  <c r="DH222" i="36"/>
  <c r="DD222" i="36"/>
  <c r="DE222" i="36" s="1"/>
  <c r="CZ222" i="36"/>
  <c r="CV222" i="36"/>
  <c r="CW222" i="36" s="1"/>
  <c r="CR222" i="36"/>
  <c r="CN222" i="36"/>
  <c r="CO222" i="36" s="1"/>
  <c r="CJ222" i="36"/>
  <c r="CF222" i="36"/>
  <c r="CG222" i="36" s="1"/>
  <c r="CB222" i="36"/>
  <c r="BX222" i="36"/>
  <c r="BY222" i="36" s="1"/>
  <c r="BT222" i="36"/>
  <c r="BP222" i="36"/>
  <c r="BQ222" i="36" s="1"/>
  <c r="BL222" i="36"/>
  <c r="BH222" i="36"/>
  <c r="BI222" i="36" s="1"/>
  <c r="BD222" i="36"/>
  <c r="AZ222" i="36"/>
  <c r="BA222" i="36" s="1"/>
  <c r="AV222" i="36"/>
  <c r="AR222" i="36"/>
  <c r="AS222" i="36" s="1"/>
  <c r="AN222" i="36"/>
  <c r="AJ222" i="36"/>
  <c r="AK222" i="36" s="1"/>
  <c r="AF222" i="36"/>
  <c r="AB222" i="36"/>
  <c r="AC222" i="36" s="1"/>
  <c r="X222" i="36"/>
  <c r="T222" i="36"/>
  <c r="U222" i="36" s="1"/>
  <c r="P222" i="36"/>
  <c r="L222" i="36"/>
  <c r="M222" i="36" s="1"/>
  <c r="H222" i="36"/>
  <c r="E222" i="36"/>
  <c r="F222" i="36" s="1"/>
  <c r="FW221" i="36"/>
  <c r="FP221" i="36"/>
  <c r="FQ221" i="36" s="1"/>
  <c r="FL221" i="36"/>
  <c r="FH221" i="36"/>
  <c r="FI221" i="36" s="1"/>
  <c r="FD221" i="36"/>
  <c r="EZ221" i="36"/>
  <c r="FA221" i="36" s="1"/>
  <c r="EV221" i="36"/>
  <c r="ER221" i="36"/>
  <c r="ES221" i="36" s="1"/>
  <c r="EN221" i="36"/>
  <c r="EJ221" i="36"/>
  <c r="EK221" i="36" s="1"/>
  <c r="EF221" i="36"/>
  <c r="EB221" i="36"/>
  <c r="EC221" i="36" s="1"/>
  <c r="DX221" i="36"/>
  <c r="DT221" i="36"/>
  <c r="DU221" i="36" s="1"/>
  <c r="DP221" i="36"/>
  <c r="DL221" i="36"/>
  <c r="DM221" i="36" s="1"/>
  <c r="DH221" i="36"/>
  <c r="DD221" i="36"/>
  <c r="DE221" i="36" s="1"/>
  <c r="CZ221" i="36"/>
  <c r="CV221" i="36"/>
  <c r="CW221" i="36" s="1"/>
  <c r="CR221" i="36"/>
  <c r="CN221" i="36"/>
  <c r="CO221" i="36" s="1"/>
  <c r="CJ221" i="36"/>
  <c r="CF221" i="36"/>
  <c r="CG221" i="36" s="1"/>
  <c r="CB221" i="36"/>
  <c r="BX221" i="36"/>
  <c r="BY221" i="36" s="1"/>
  <c r="BT221" i="36"/>
  <c r="BP221" i="36"/>
  <c r="BQ221" i="36" s="1"/>
  <c r="BL221" i="36"/>
  <c r="BH221" i="36"/>
  <c r="BI221" i="36" s="1"/>
  <c r="BD221" i="36"/>
  <c r="AZ221" i="36"/>
  <c r="BA221" i="36" s="1"/>
  <c r="AV221" i="36"/>
  <c r="AR221" i="36"/>
  <c r="AS221" i="36" s="1"/>
  <c r="AN221" i="36"/>
  <c r="AJ221" i="36"/>
  <c r="AK221" i="36" s="1"/>
  <c r="AF221" i="36"/>
  <c r="AB221" i="36"/>
  <c r="AC221" i="36" s="1"/>
  <c r="X221" i="36"/>
  <c r="T221" i="36"/>
  <c r="U221" i="36" s="1"/>
  <c r="P221" i="36"/>
  <c r="L221" i="36"/>
  <c r="M221" i="36" s="1"/>
  <c r="H221" i="36"/>
  <c r="E221" i="36"/>
  <c r="F221" i="36" s="1"/>
  <c r="FX220" i="36"/>
  <c r="FZ220" i="36" s="1"/>
  <c r="FW220" i="36"/>
  <c r="FY220" i="36" s="1"/>
  <c r="FP220" i="36"/>
  <c r="FQ220" i="36" s="1"/>
  <c r="FH220" i="36"/>
  <c r="FI220" i="36" s="1"/>
  <c r="EZ220" i="36"/>
  <c r="FA220" i="36" s="1"/>
  <c r="ER220" i="36"/>
  <c r="ES220" i="36" s="1"/>
  <c r="EJ220" i="36"/>
  <c r="EK220" i="36" s="1"/>
  <c r="EB220" i="36"/>
  <c r="EC220" i="36" s="1"/>
  <c r="DT220" i="36"/>
  <c r="DU220" i="36" s="1"/>
  <c r="DL220" i="36"/>
  <c r="DM220" i="36" s="1"/>
  <c r="DD220" i="36"/>
  <c r="DE220" i="36" s="1"/>
  <c r="CV220" i="36"/>
  <c r="CW220" i="36" s="1"/>
  <c r="CN220" i="36"/>
  <c r="CO220" i="36" s="1"/>
  <c r="CF220" i="36"/>
  <c r="CG220" i="36" s="1"/>
  <c r="BX220" i="36"/>
  <c r="BY220" i="36" s="1"/>
  <c r="BP220" i="36"/>
  <c r="BQ220" i="36" s="1"/>
  <c r="BH220" i="36"/>
  <c r="BI220" i="36" s="1"/>
  <c r="AZ220" i="36"/>
  <c r="BA220" i="36" s="1"/>
  <c r="AR220" i="36"/>
  <c r="AS220" i="36" s="1"/>
  <c r="AJ220" i="36"/>
  <c r="AK220" i="36" s="1"/>
  <c r="AB220" i="36"/>
  <c r="AC220" i="36" s="1"/>
  <c r="T220" i="36"/>
  <c r="U220" i="36" s="1"/>
  <c r="L220" i="36"/>
  <c r="M220" i="36" s="1"/>
  <c r="FP219" i="36"/>
  <c r="FQ219" i="36" s="1"/>
  <c r="FH219" i="36"/>
  <c r="FI219" i="36" s="1"/>
  <c r="EZ219" i="36"/>
  <c r="FA219" i="36" s="1"/>
  <c r="ER219" i="36"/>
  <c r="ES219" i="36" s="1"/>
  <c r="EJ219" i="36"/>
  <c r="EK219" i="36" s="1"/>
  <c r="DW219" i="36"/>
  <c r="EB219" i="36" s="1"/>
  <c r="EC219" i="36" s="1"/>
  <c r="DT219" i="36"/>
  <c r="DU219" i="36" s="1"/>
  <c r="DG219" i="36"/>
  <c r="DL219" i="36" s="1"/>
  <c r="DM219" i="36" s="1"/>
  <c r="CY219" i="36"/>
  <c r="DD219" i="36" s="1"/>
  <c r="DE219" i="36" s="1"/>
  <c r="CQ219" i="36"/>
  <c r="CV219" i="36" s="1"/>
  <c r="CW219" i="36" s="1"/>
  <c r="CI219" i="36"/>
  <c r="CN219" i="36" s="1"/>
  <c r="CO219" i="36" s="1"/>
  <c r="CA219" i="36"/>
  <c r="CF219" i="36" s="1"/>
  <c r="CG219" i="36" s="1"/>
  <c r="BS219" i="36"/>
  <c r="BX219" i="36" s="1"/>
  <c r="BY219" i="36" s="1"/>
  <c r="BK219" i="36"/>
  <c r="BP219" i="36" s="1"/>
  <c r="BQ219" i="36" s="1"/>
  <c r="BC219" i="36"/>
  <c r="BH219" i="36" s="1"/>
  <c r="BI219" i="36" s="1"/>
  <c r="AU219" i="36"/>
  <c r="AZ219" i="36" s="1"/>
  <c r="BA219" i="36" s="1"/>
  <c r="AM219" i="36"/>
  <c r="AR219" i="36" s="1"/>
  <c r="AS219" i="36" s="1"/>
  <c r="AE219" i="36"/>
  <c r="AJ219" i="36" s="1"/>
  <c r="AK219" i="36" s="1"/>
  <c r="W219" i="36"/>
  <c r="AB219" i="36" s="1"/>
  <c r="AC219" i="36" s="1"/>
  <c r="O219" i="36"/>
  <c r="T219" i="36" s="1"/>
  <c r="U219" i="36" s="1"/>
  <c r="G219" i="36"/>
  <c r="FW218" i="36"/>
  <c r="FP218" i="36"/>
  <c r="FQ218" i="36" s="1"/>
  <c r="FL218" i="36"/>
  <c r="FH218" i="36"/>
  <c r="FI218" i="36" s="1"/>
  <c r="FD218" i="36"/>
  <c r="EZ218" i="36"/>
  <c r="FA218" i="36" s="1"/>
  <c r="EV218" i="36"/>
  <c r="ER218" i="36"/>
  <c r="ES218" i="36" s="1"/>
  <c r="EN218" i="36"/>
  <c r="EJ218" i="36"/>
  <c r="EK218" i="36" s="1"/>
  <c r="EF218" i="36"/>
  <c r="EB218" i="36"/>
  <c r="EC218" i="36" s="1"/>
  <c r="DX218" i="36"/>
  <c r="DT218" i="36"/>
  <c r="DU218" i="36" s="1"/>
  <c r="DP218" i="36"/>
  <c r="DL218" i="36"/>
  <c r="DM218" i="36" s="1"/>
  <c r="DH218" i="36"/>
  <c r="DD218" i="36"/>
  <c r="DE218" i="36" s="1"/>
  <c r="CZ218" i="36"/>
  <c r="CV218" i="36"/>
  <c r="CW218" i="36" s="1"/>
  <c r="CR218" i="36"/>
  <c r="CN218" i="36"/>
  <c r="CO218" i="36" s="1"/>
  <c r="CJ218" i="36"/>
  <c r="CF218" i="36"/>
  <c r="CG218" i="36" s="1"/>
  <c r="CB218" i="36"/>
  <c r="BX218" i="36"/>
  <c r="BY218" i="36" s="1"/>
  <c r="BT218" i="36"/>
  <c r="BP218" i="36"/>
  <c r="BQ218" i="36" s="1"/>
  <c r="BL218" i="36"/>
  <c r="BH218" i="36"/>
  <c r="BI218" i="36" s="1"/>
  <c r="BD218" i="36"/>
  <c r="AZ218" i="36"/>
  <c r="BA218" i="36" s="1"/>
  <c r="AV218" i="36"/>
  <c r="AR218" i="36"/>
  <c r="AS218" i="36" s="1"/>
  <c r="AN218" i="36"/>
  <c r="AJ218" i="36"/>
  <c r="AK218" i="36" s="1"/>
  <c r="AF218" i="36"/>
  <c r="AB218" i="36"/>
  <c r="AC218" i="36" s="1"/>
  <c r="X218" i="36"/>
  <c r="T218" i="36"/>
  <c r="U218" i="36" s="1"/>
  <c r="P218" i="36"/>
  <c r="L218" i="36"/>
  <c r="M218" i="36" s="1"/>
  <c r="H218" i="36"/>
  <c r="E218" i="36"/>
  <c r="F218" i="36" s="1"/>
  <c r="FW217" i="36"/>
  <c r="FP217" i="36"/>
  <c r="FQ217" i="36" s="1"/>
  <c r="FL217" i="36"/>
  <c r="FH217" i="36"/>
  <c r="FI217" i="36" s="1"/>
  <c r="FD217" i="36"/>
  <c r="EZ217" i="36"/>
  <c r="FA217" i="36" s="1"/>
  <c r="EV217" i="36"/>
  <c r="ER217" i="36"/>
  <c r="ES217" i="36" s="1"/>
  <c r="EN217" i="36"/>
  <c r="EJ217" i="36"/>
  <c r="EK217" i="36" s="1"/>
  <c r="EF217" i="36"/>
  <c r="EB217" i="36"/>
  <c r="EC217" i="36" s="1"/>
  <c r="DX217" i="36"/>
  <c r="DT217" i="36"/>
  <c r="DU217" i="36" s="1"/>
  <c r="DP217" i="36"/>
  <c r="DL217" i="36"/>
  <c r="DM217" i="36" s="1"/>
  <c r="DH217" i="36"/>
  <c r="DD217" i="36"/>
  <c r="DE217" i="36" s="1"/>
  <c r="CZ217" i="36"/>
  <c r="CV217" i="36"/>
  <c r="CW217" i="36" s="1"/>
  <c r="CR217" i="36"/>
  <c r="CN217" i="36"/>
  <c r="CO217" i="36" s="1"/>
  <c r="CJ217" i="36"/>
  <c r="CF217" i="36"/>
  <c r="CG217" i="36" s="1"/>
  <c r="CB217" i="36"/>
  <c r="BX217" i="36"/>
  <c r="BY217" i="36" s="1"/>
  <c r="BT217" i="36"/>
  <c r="BP217" i="36"/>
  <c r="BQ217" i="36" s="1"/>
  <c r="BL217" i="36"/>
  <c r="BH217" i="36"/>
  <c r="BI217" i="36" s="1"/>
  <c r="BD217" i="36"/>
  <c r="AZ217" i="36"/>
  <c r="BA217" i="36" s="1"/>
  <c r="AV217" i="36"/>
  <c r="AR217" i="36"/>
  <c r="AS217" i="36" s="1"/>
  <c r="AN217" i="36"/>
  <c r="AJ217" i="36"/>
  <c r="AK217" i="36" s="1"/>
  <c r="AF217" i="36"/>
  <c r="AB217" i="36"/>
  <c r="AC217" i="36" s="1"/>
  <c r="X217" i="36"/>
  <c r="T217" i="36"/>
  <c r="U217" i="36" s="1"/>
  <c r="P217" i="36"/>
  <c r="L217" i="36"/>
  <c r="M217" i="36" s="1"/>
  <c r="H217" i="36"/>
  <c r="E217" i="36"/>
  <c r="F217" i="36" s="1"/>
  <c r="FW216" i="36"/>
  <c r="FP216" i="36"/>
  <c r="FQ216" i="36" s="1"/>
  <c r="FL216" i="36"/>
  <c r="FH216" i="36"/>
  <c r="FI216" i="36" s="1"/>
  <c r="FD216" i="36"/>
  <c r="EZ216" i="36"/>
  <c r="FA216" i="36" s="1"/>
  <c r="EV216" i="36"/>
  <c r="ER216" i="36"/>
  <c r="ES216" i="36" s="1"/>
  <c r="EN216" i="36"/>
  <c r="EJ216" i="36"/>
  <c r="EK216" i="36" s="1"/>
  <c r="EF216" i="36"/>
  <c r="EB216" i="36"/>
  <c r="EC216" i="36" s="1"/>
  <c r="DX216" i="36"/>
  <c r="DT216" i="36"/>
  <c r="DU216" i="36" s="1"/>
  <c r="DP216" i="36"/>
  <c r="DL216" i="36"/>
  <c r="DM216" i="36" s="1"/>
  <c r="DH216" i="36"/>
  <c r="DD216" i="36"/>
  <c r="DE216" i="36" s="1"/>
  <c r="CZ216" i="36"/>
  <c r="CV216" i="36"/>
  <c r="CW216" i="36" s="1"/>
  <c r="CR216" i="36"/>
  <c r="CN216" i="36"/>
  <c r="CO216" i="36" s="1"/>
  <c r="CJ216" i="36"/>
  <c r="CF216" i="36"/>
  <c r="CG216" i="36" s="1"/>
  <c r="CB216" i="36"/>
  <c r="BX216" i="36"/>
  <c r="BY216" i="36" s="1"/>
  <c r="BT216" i="36"/>
  <c r="BP216" i="36"/>
  <c r="BQ216" i="36" s="1"/>
  <c r="BL216" i="36"/>
  <c r="BH216" i="36"/>
  <c r="BI216" i="36" s="1"/>
  <c r="BD216" i="36"/>
  <c r="AZ216" i="36"/>
  <c r="BA216" i="36" s="1"/>
  <c r="AV216" i="36"/>
  <c r="AR216" i="36"/>
  <c r="AS216" i="36" s="1"/>
  <c r="AN216" i="36"/>
  <c r="AJ216" i="36"/>
  <c r="AK216" i="36" s="1"/>
  <c r="AF216" i="36"/>
  <c r="AB216" i="36"/>
  <c r="AC216" i="36" s="1"/>
  <c r="X216" i="36"/>
  <c r="T216" i="36"/>
  <c r="U216" i="36" s="1"/>
  <c r="P216" i="36"/>
  <c r="L216" i="36"/>
  <c r="M216" i="36" s="1"/>
  <c r="H216" i="36"/>
  <c r="E216" i="36"/>
  <c r="F216" i="36" s="1"/>
  <c r="FW215" i="36"/>
  <c r="FP215" i="36"/>
  <c r="FQ215" i="36" s="1"/>
  <c r="FL215" i="36"/>
  <c r="FH215" i="36"/>
  <c r="FI215" i="36" s="1"/>
  <c r="FD215" i="36"/>
  <c r="EZ215" i="36"/>
  <c r="FA215" i="36" s="1"/>
  <c r="EV215" i="36"/>
  <c r="ER215" i="36"/>
  <c r="ES215" i="36" s="1"/>
  <c r="EN215" i="36"/>
  <c r="EJ215" i="36"/>
  <c r="EK215" i="36" s="1"/>
  <c r="EF215" i="36"/>
  <c r="EB215" i="36"/>
  <c r="EC215" i="36" s="1"/>
  <c r="DX215" i="36"/>
  <c r="DT215" i="36"/>
  <c r="DU215" i="36" s="1"/>
  <c r="DP215" i="36"/>
  <c r="DL215" i="36"/>
  <c r="DM215" i="36" s="1"/>
  <c r="DH215" i="36"/>
  <c r="DD215" i="36"/>
  <c r="DE215" i="36" s="1"/>
  <c r="CZ215" i="36"/>
  <c r="CV215" i="36"/>
  <c r="CW215" i="36" s="1"/>
  <c r="CR215" i="36"/>
  <c r="CN215" i="36"/>
  <c r="CO215" i="36" s="1"/>
  <c r="CJ215" i="36"/>
  <c r="CF215" i="36"/>
  <c r="CG215" i="36" s="1"/>
  <c r="CB215" i="36"/>
  <c r="BX215" i="36"/>
  <c r="BY215" i="36" s="1"/>
  <c r="BT215" i="36"/>
  <c r="BP215" i="36"/>
  <c r="BQ215" i="36" s="1"/>
  <c r="BL215" i="36"/>
  <c r="BH215" i="36"/>
  <c r="BI215" i="36" s="1"/>
  <c r="BD215" i="36"/>
  <c r="AZ215" i="36"/>
  <c r="BA215" i="36" s="1"/>
  <c r="AV215" i="36"/>
  <c r="AR215" i="36"/>
  <c r="AS215" i="36" s="1"/>
  <c r="AN215" i="36"/>
  <c r="AJ215" i="36"/>
  <c r="AK215" i="36" s="1"/>
  <c r="AF215" i="36"/>
  <c r="AB215" i="36"/>
  <c r="AC215" i="36" s="1"/>
  <c r="X215" i="36"/>
  <c r="T215" i="36"/>
  <c r="U215" i="36" s="1"/>
  <c r="P215" i="36"/>
  <c r="L215" i="36"/>
  <c r="M215" i="36" s="1"/>
  <c r="H215" i="36"/>
  <c r="E215" i="36"/>
  <c r="F215" i="36" s="1"/>
  <c r="FW214" i="36"/>
  <c r="FP214" i="36"/>
  <c r="FQ214" i="36" s="1"/>
  <c r="FL214" i="36"/>
  <c r="FH214" i="36"/>
  <c r="FI214" i="36" s="1"/>
  <c r="FD214" i="36"/>
  <c r="EZ214" i="36"/>
  <c r="FA214" i="36" s="1"/>
  <c r="EV214" i="36"/>
  <c r="ER214" i="36"/>
  <c r="ES214" i="36" s="1"/>
  <c r="EN214" i="36"/>
  <c r="EJ214" i="36"/>
  <c r="EK214" i="36" s="1"/>
  <c r="EF214" i="36"/>
  <c r="EB214" i="36"/>
  <c r="EC214" i="36" s="1"/>
  <c r="DX214" i="36"/>
  <c r="DT214" i="36"/>
  <c r="DU214" i="36" s="1"/>
  <c r="DP214" i="36"/>
  <c r="DL214" i="36"/>
  <c r="DM214" i="36" s="1"/>
  <c r="DH214" i="36"/>
  <c r="DD214" i="36"/>
  <c r="DE214" i="36" s="1"/>
  <c r="CZ214" i="36"/>
  <c r="CV214" i="36"/>
  <c r="CW214" i="36" s="1"/>
  <c r="CR214" i="36"/>
  <c r="CN214" i="36"/>
  <c r="CO214" i="36" s="1"/>
  <c r="CJ214" i="36"/>
  <c r="CF214" i="36"/>
  <c r="CG214" i="36" s="1"/>
  <c r="CB214" i="36"/>
  <c r="BX214" i="36"/>
  <c r="BY214" i="36" s="1"/>
  <c r="BT214" i="36"/>
  <c r="BP214" i="36"/>
  <c r="BQ214" i="36" s="1"/>
  <c r="BL214" i="36"/>
  <c r="BH214" i="36"/>
  <c r="BI214" i="36" s="1"/>
  <c r="BD214" i="36"/>
  <c r="AZ214" i="36"/>
  <c r="BA214" i="36" s="1"/>
  <c r="AV214" i="36"/>
  <c r="AR214" i="36"/>
  <c r="AS214" i="36" s="1"/>
  <c r="AN214" i="36"/>
  <c r="AJ214" i="36"/>
  <c r="AK214" i="36" s="1"/>
  <c r="AF214" i="36"/>
  <c r="AB214" i="36"/>
  <c r="AC214" i="36" s="1"/>
  <c r="X214" i="36"/>
  <c r="T214" i="36"/>
  <c r="U214" i="36" s="1"/>
  <c r="P214" i="36"/>
  <c r="L214" i="36"/>
  <c r="M214" i="36" s="1"/>
  <c r="H214" i="36"/>
  <c r="E214" i="36"/>
  <c r="F214" i="36" s="1"/>
  <c r="FW213" i="36"/>
  <c r="FP213" i="36"/>
  <c r="FQ213" i="36" s="1"/>
  <c r="FL213" i="36"/>
  <c r="FH213" i="36"/>
  <c r="FI213" i="36" s="1"/>
  <c r="FD213" i="36"/>
  <c r="EZ213" i="36"/>
  <c r="FA213" i="36" s="1"/>
  <c r="EV213" i="36"/>
  <c r="ER213" i="36"/>
  <c r="ES213" i="36" s="1"/>
  <c r="EN213" i="36"/>
  <c r="EJ213" i="36"/>
  <c r="EK213" i="36" s="1"/>
  <c r="EF213" i="36"/>
  <c r="EB213" i="36"/>
  <c r="EC213" i="36" s="1"/>
  <c r="DX213" i="36"/>
  <c r="DT213" i="36"/>
  <c r="DU213" i="36" s="1"/>
  <c r="DP213" i="36"/>
  <c r="DL213" i="36"/>
  <c r="DM213" i="36" s="1"/>
  <c r="DH213" i="36"/>
  <c r="DD213" i="36"/>
  <c r="DE213" i="36" s="1"/>
  <c r="CZ213" i="36"/>
  <c r="CV213" i="36"/>
  <c r="CW213" i="36" s="1"/>
  <c r="CR213" i="36"/>
  <c r="CN213" i="36"/>
  <c r="CO213" i="36" s="1"/>
  <c r="CJ213" i="36"/>
  <c r="CF213" i="36"/>
  <c r="CG213" i="36" s="1"/>
  <c r="CB213" i="36"/>
  <c r="BX213" i="36"/>
  <c r="BY213" i="36" s="1"/>
  <c r="BT213" i="36"/>
  <c r="BP213" i="36"/>
  <c r="BQ213" i="36" s="1"/>
  <c r="BL213" i="36"/>
  <c r="BH213" i="36"/>
  <c r="BI213" i="36" s="1"/>
  <c r="BD213" i="36"/>
  <c r="AZ213" i="36"/>
  <c r="BA213" i="36" s="1"/>
  <c r="AV213" i="36"/>
  <c r="AR213" i="36"/>
  <c r="AS213" i="36" s="1"/>
  <c r="AN213" i="36"/>
  <c r="AJ213" i="36"/>
  <c r="AK213" i="36" s="1"/>
  <c r="AF213" i="36"/>
  <c r="AB213" i="36"/>
  <c r="AC213" i="36" s="1"/>
  <c r="X213" i="36"/>
  <c r="T213" i="36"/>
  <c r="U213" i="36" s="1"/>
  <c r="P213" i="36"/>
  <c r="L213" i="36"/>
  <c r="M213" i="36" s="1"/>
  <c r="H213" i="36"/>
  <c r="E213" i="36"/>
  <c r="F213" i="36" s="1"/>
  <c r="FW212" i="36"/>
  <c r="FP212" i="36"/>
  <c r="FQ212" i="36" s="1"/>
  <c r="FL212" i="36"/>
  <c r="FH212" i="36"/>
  <c r="FI212" i="36" s="1"/>
  <c r="FD212" i="36"/>
  <c r="EZ212" i="36"/>
  <c r="FA212" i="36" s="1"/>
  <c r="EV212" i="36"/>
  <c r="ER212" i="36"/>
  <c r="ES212" i="36" s="1"/>
  <c r="EN212" i="36"/>
  <c r="EJ212" i="36"/>
  <c r="EK212" i="36" s="1"/>
  <c r="EF212" i="36"/>
  <c r="EB212" i="36"/>
  <c r="EC212" i="36" s="1"/>
  <c r="DX212" i="36"/>
  <c r="DT212" i="36"/>
  <c r="DU212" i="36" s="1"/>
  <c r="DP212" i="36"/>
  <c r="DL212" i="36"/>
  <c r="DM212" i="36" s="1"/>
  <c r="DH212" i="36"/>
  <c r="DD212" i="36"/>
  <c r="DE212" i="36" s="1"/>
  <c r="CZ212" i="36"/>
  <c r="CV212" i="36"/>
  <c r="CW212" i="36" s="1"/>
  <c r="CR212" i="36"/>
  <c r="CN212" i="36"/>
  <c r="CO212" i="36" s="1"/>
  <c r="CJ212" i="36"/>
  <c r="CF212" i="36"/>
  <c r="CG212" i="36" s="1"/>
  <c r="CB212" i="36"/>
  <c r="BX212" i="36"/>
  <c r="BY212" i="36" s="1"/>
  <c r="BT212" i="36"/>
  <c r="BP212" i="36"/>
  <c r="BQ212" i="36" s="1"/>
  <c r="BL212" i="36"/>
  <c r="BH212" i="36"/>
  <c r="BI212" i="36" s="1"/>
  <c r="BD212" i="36"/>
  <c r="AZ212" i="36"/>
  <c r="BA212" i="36" s="1"/>
  <c r="AV212" i="36"/>
  <c r="AR212" i="36"/>
  <c r="AS212" i="36" s="1"/>
  <c r="AN212" i="36"/>
  <c r="AJ212" i="36"/>
  <c r="AK212" i="36" s="1"/>
  <c r="AF212" i="36"/>
  <c r="AB212" i="36"/>
  <c r="AC212" i="36" s="1"/>
  <c r="X212" i="36"/>
  <c r="T212" i="36"/>
  <c r="U212" i="36" s="1"/>
  <c r="P212" i="36"/>
  <c r="L212" i="36"/>
  <c r="M212" i="36" s="1"/>
  <c r="H212" i="36"/>
  <c r="E212" i="36"/>
  <c r="F212" i="36" s="1"/>
  <c r="FW211" i="36"/>
  <c r="FP211" i="36"/>
  <c r="FQ211" i="36" s="1"/>
  <c r="FL211" i="36"/>
  <c r="FH211" i="36"/>
  <c r="FI211" i="36" s="1"/>
  <c r="FD211" i="36"/>
  <c r="EZ211" i="36"/>
  <c r="FA211" i="36" s="1"/>
  <c r="EV211" i="36"/>
  <c r="ER211" i="36"/>
  <c r="ES211" i="36" s="1"/>
  <c r="EN211" i="36"/>
  <c r="EJ211" i="36"/>
  <c r="EK211" i="36" s="1"/>
  <c r="EF211" i="36"/>
  <c r="EB211" i="36"/>
  <c r="EC211" i="36" s="1"/>
  <c r="DX211" i="36"/>
  <c r="DT211" i="36"/>
  <c r="DU211" i="36" s="1"/>
  <c r="DP211" i="36"/>
  <c r="DL211" i="36"/>
  <c r="DM211" i="36" s="1"/>
  <c r="DH211" i="36"/>
  <c r="DD211" i="36"/>
  <c r="DE211" i="36" s="1"/>
  <c r="CZ211" i="36"/>
  <c r="CV211" i="36"/>
  <c r="CW211" i="36" s="1"/>
  <c r="CR211" i="36"/>
  <c r="CN211" i="36"/>
  <c r="CO211" i="36" s="1"/>
  <c r="CJ211" i="36"/>
  <c r="CF211" i="36"/>
  <c r="CG211" i="36" s="1"/>
  <c r="CB211" i="36"/>
  <c r="BX211" i="36"/>
  <c r="BY211" i="36" s="1"/>
  <c r="BT211" i="36"/>
  <c r="BP211" i="36"/>
  <c r="BQ211" i="36" s="1"/>
  <c r="BL211" i="36"/>
  <c r="BH211" i="36"/>
  <c r="BI211" i="36" s="1"/>
  <c r="BD211" i="36"/>
  <c r="AZ211" i="36"/>
  <c r="BA211" i="36" s="1"/>
  <c r="AV211" i="36"/>
  <c r="AR211" i="36"/>
  <c r="AS211" i="36" s="1"/>
  <c r="AN211" i="36"/>
  <c r="AJ211" i="36"/>
  <c r="AK211" i="36" s="1"/>
  <c r="AF211" i="36"/>
  <c r="AB211" i="36"/>
  <c r="AC211" i="36" s="1"/>
  <c r="X211" i="36"/>
  <c r="T211" i="36"/>
  <c r="U211" i="36" s="1"/>
  <c r="P211" i="36"/>
  <c r="L211" i="36"/>
  <c r="M211" i="36" s="1"/>
  <c r="H211" i="36"/>
  <c r="E211" i="36"/>
  <c r="F211" i="36" s="1"/>
  <c r="FW210" i="36"/>
  <c r="FP210" i="36"/>
  <c r="FQ210" i="36" s="1"/>
  <c r="FL210" i="36"/>
  <c r="FH210" i="36"/>
  <c r="FI210" i="36" s="1"/>
  <c r="FD210" i="36"/>
  <c r="EZ210" i="36"/>
  <c r="FA210" i="36" s="1"/>
  <c r="EV210" i="36"/>
  <c r="ER210" i="36"/>
  <c r="ES210" i="36" s="1"/>
  <c r="EN210" i="36"/>
  <c r="EJ210" i="36"/>
  <c r="EK210" i="36" s="1"/>
  <c r="EF210" i="36"/>
  <c r="EB210" i="36"/>
  <c r="EC210" i="36" s="1"/>
  <c r="DX210" i="36"/>
  <c r="DT210" i="36"/>
  <c r="DU210" i="36" s="1"/>
  <c r="DP210" i="36"/>
  <c r="DL210" i="36"/>
  <c r="DM210" i="36" s="1"/>
  <c r="DH210" i="36"/>
  <c r="DD210" i="36"/>
  <c r="DE210" i="36" s="1"/>
  <c r="CZ210" i="36"/>
  <c r="CV210" i="36"/>
  <c r="CW210" i="36" s="1"/>
  <c r="CR210" i="36"/>
  <c r="CN210" i="36"/>
  <c r="CO210" i="36" s="1"/>
  <c r="CJ210" i="36"/>
  <c r="CF210" i="36"/>
  <c r="CG210" i="36" s="1"/>
  <c r="CB210" i="36"/>
  <c r="BX210" i="36"/>
  <c r="BY210" i="36" s="1"/>
  <c r="BT210" i="36"/>
  <c r="BP210" i="36"/>
  <c r="BQ210" i="36" s="1"/>
  <c r="BL210" i="36"/>
  <c r="BH210" i="36"/>
  <c r="BI210" i="36" s="1"/>
  <c r="BD210" i="36"/>
  <c r="AZ210" i="36"/>
  <c r="BA210" i="36" s="1"/>
  <c r="AV210" i="36"/>
  <c r="AR210" i="36"/>
  <c r="AS210" i="36" s="1"/>
  <c r="AN210" i="36"/>
  <c r="AJ210" i="36"/>
  <c r="AK210" i="36" s="1"/>
  <c r="AF210" i="36"/>
  <c r="AB210" i="36"/>
  <c r="AC210" i="36" s="1"/>
  <c r="X210" i="36"/>
  <c r="T210" i="36"/>
  <c r="U210" i="36" s="1"/>
  <c r="P210" i="36"/>
  <c r="L210" i="36"/>
  <c r="M210" i="36" s="1"/>
  <c r="H210" i="36"/>
  <c r="E210" i="36"/>
  <c r="F210" i="36" s="1"/>
  <c r="FW209" i="36"/>
  <c r="FP209" i="36"/>
  <c r="FQ209" i="36" s="1"/>
  <c r="FL209" i="36"/>
  <c r="FH209" i="36"/>
  <c r="FI209" i="36" s="1"/>
  <c r="FD209" i="36"/>
  <c r="EZ209" i="36"/>
  <c r="FA209" i="36" s="1"/>
  <c r="EV209" i="36"/>
  <c r="ER209" i="36"/>
  <c r="ES209" i="36" s="1"/>
  <c r="EN209" i="36"/>
  <c r="EJ209" i="36"/>
  <c r="EK209" i="36" s="1"/>
  <c r="EF209" i="36"/>
  <c r="EB209" i="36"/>
  <c r="EC209" i="36" s="1"/>
  <c r="DX209" i="36"/>
  <c r="DT209" i="36"/>
  <c r="DU209" i="36" s="1"/>
  <c r="DP209" i="36"/>
  <c r="DL209" i="36"/>
  <c r="DM209" i="36" s="1"/>
  <c r="DH209" i="36"/>
  <c r="DD209" i="36"/>
  <c r="DE209" i="36" s="1"/>
  <c r="CZ209" i="36"/>
  <c r="CV209" i="36"/>
  <c r="CW209" i="36" s="1"/>
  <c r="CR209" i="36"/>
  <c r="CN209" i="36"/>
  <c r="CO209" i="36" s="1"/>
  <c r="CJ209" i="36"/>
  <c r="CF209" i="36"/>
  <c r="CG209" i="36" s="1"/>
  <c r="CB209" i="36"/>
  <c r="BX209" i="36"/>
  <c r="BY209" i="36" s="1"/>
  <c r="BT209" i="36"/>
  <c r="BP209" i="36"/>
  <c r="BQ209" i="36" s="1"/>
  <c r="BL209" i="36"/>
  <c r="BH209" i="36"/>
  <c r="BI209" i="36" s="1"/>
  <c r="BD209" i="36"/>
  <c r="AZ209" i="36"/>
  <c r="BA209" i="36" s="1"/>
  <c r="AV209" i="36"/>
  <c r="AR209" i="36"/>
  <c r="AS209" i="36" s="1"/>
  <c r="AN209" i="36"/>
  <c r="AJ209" i="36"/>
  <c r="AK209" i="36" s="1"/>
  <c r="AF209" i="36"/>
  <c r="AB209" i="36"/>
  <c r="AC209" i="36" s="1"/>
  <c r="X209" i="36"/>
  <c r="T209" i="36"/>
  <c r="U209" i="36" s="1"/>
  <c r="P209" i="36"/>
  <c r="L209" i="36"/>
  <c r="M209" i="36" s="1"/>
  <c r="H209" i="36"/>
  <c r="E209" i="36"/>
  <c r="F209" i="36" s="1"/>
  <c r="FW208" i="36"/>
  <c r="FP208" i="36"/>
  <c r="FQ208" i="36" s="1"/>
  <c r="FL208" i="36"/>
  <c r="FH208" i="36"/>
  <c r="FI208" i="36" s="1"/>
  <c r="FD208" i="36"/>
  <c r="EZ208" i="36"/>
  <c r="FA208" i="36" s="1"/>
  <c r="EV208" i="36"/>
  <c r="ER208" i="36"/>
  <c r="ES208" i="36" s="1"/>
  <c r="EN208" i="36"/>
  <c r="EJ208" i="36"/>
  <c r="EK208" i="36" s="1"/>
  <c r="EF208" i="36"/>
  <c r="EB208" i="36"/>
  <c r="EC208" i="36" s="1"/>
  <c r="DX208" i="36"/>
  <c r="DT208" i="36"/>
  <c r="DU208" i="36" s="1"/>
  <c r="DP208" i="36"/>
  <c r="DL208" i="36"/>
  <c r="DM208" i="36" s="1"/>
  <c r="DH208" i="36"/>
  <c r="DD208" i="36"/>
  <c r="DE208" i="36" s="1"/>
  <c r="CZ208" i="36"/>
  <c r="CV208" i="36"/>
  <c r="CW208" i="36" s="1"/>
  <c r="CR208" i="36"/>
  <c r="CN208" i="36"/>
  <c r="CO208" i="36" s="1"/>
  <c r="CJ208" i="36"/>
  <c r="CF208" i="36"/>
  <c r="CG208" i="36" s="1"/>
  <c r="CB208" i="36"/>
  <c r="BX208" i="36"/>
  <c r="BY208" i="36" s="1"/>
  <c r="BT208" i="36"/>
  <c r="BP208" i="36"/>
  <c r="BQ208" i="36" s="1"/>
  <c r="BL208" i="36"/>
  <c r="BH208" i="36"/>
  <c r="BI208" i="36" s="1"/>
  <c r="BD208" i="36"/>
  <c r="AZ208" i="36"/>
  <c r="BA208" i="36" s="1"/>
  <c r="AV208" i="36"/>
  <c r="AR208" i="36"/>
  <c r="AS208" i="36" s="1"/>
  <c r="AN208" i="36"/>
  <c r="AJ208" i="36"/>
  <c r="AK208" i="36" s="1"/>
  <c r="AF208" i="36"/>
  <c r="AB208" i="36"/>
  <c r="AC208" i="36" s="1"/>
  <c r="X208" i="36"/>
  <c r="T208" i="36"/>
  <c r="U208" i="36" s="1"/>
  <c r="P208" i="36"/>
  <c r="L208" i="36"/>
  <c r="M208" i="36" s="1"/>
  <c r="H208" i="36"/>
  <c r="E208" i="36"/>
  <c r="F208" i="36" s="1"/>
  <c r="FW207" i="36"/>
  <c r="FP207" i="36"/>
  <c r="FQ207" i="36" s="1"/>
  <c r="FL207" i="36"/>
  <c r="FH207" i="36"/>
  <c r="FI207" i="36" s="1"/>
  <c r="FD207" i="36"/>
  <c r="EZ207" i="36"/>
  <c r="FA207" i="36" s="1"/>
  <c r="EV207" i="36"/>
  <c r="ER207" i="36"/>
  <c r="ES207" i="36" s="1"/>
  <c r="EN207" i="36"/>
  <c r="EJ207" i="36"/>
  <c r="EK207" i="36" s="1"/>
  <c r="EF207" i="36"/>
  <c r="EB207" i="36"/>
  <c r="EC207" i="36" s="1"/>
  <c r="DX207" i="36"/>
  <c r="DT207" i="36"/>
  <c r="DU207" i="36" s="1"/>
  <c r="DP207" i="36"/>
  <c r="DL207" i="36"/>
  <c r="DM207" i="36" s="1"/>
  <c r="DH207" i="36"/>
  <c r="DD207" i="36"/>
  <c r="DE207" i="36" s="1"/>
  <c r="CZ207" i="36"/>
  <c r="CV207" i="36"/>
  <c r="CW207" i="36" s="1"/>
  <c r="CR207" i="36"/>
  <c r="CN207" i="36"/>
  <c r="CO207" i="36" s="1"/>
  <c r="CJ207" i="36"/>
  <c r="CF207" i="36"/>
  <c r="CG207" i="36" s="1"/>
  <c r="CB207" i="36"/>
  <c r="BX207" i="36"/>
  <c r="BY207" i="36" s="1"/>
  <c r="BT207" i="36"/>
  <c r="BP207" i="36"/>
  <c r="BQ207" i="36" s="1"/>
  <c r="BL207" i="36"/>
  <c r="BH207" i="36"/>
  <c r="BI207" i="36" s="1"/>
  <c r="BD207" i="36"/>
  <c r="AZ207" i="36"/>
  <c r="BA207" i="36" s="1"/>
  <c r="AV207" i="36"/>
  <c r="AR207" i="36"/>
  <c r="AS207" i="36" s="1"/>
  <c r="AN207" i="36"/>
  <c r="AJ207" i="36"/>
  <c r="AK207" i="36" s="1"/>
  <c r="AF207" i="36"/>
  <c r="AB207" i="36"/>
  <c r="AC207" i="36" s="1"/>
  <c r="X207" i="36"/>
  <c r="T207" i="36"/>
  <c r="U207" i="36" s="1"/>
  <c r="P207" i="36"/>
  <c r="L207" i="36"/>
  <c r="M207" i="36" s="1"/>
  <c r="H207" i="36"/>
  <c r="E207" i="36"/>
  <c r="FX206" i="36"/>
  <c r="FZ206" i="36" s="1"/>
  <c r="FW206" i="36"/>
  <c r="FY206" i="36" s="1"/>
  <c r="FP206" i="36"/>
  <c r="FQ206" i="36" s="1"/>
  <c r="FH206" i="36"/>
  <c r="FI206" i="36" s="1"/>
  <c r="EZ206" i="36"/>
  <c r="FA206" i="36" s="1"/>
  <c r="ER206" i="36"/>
  <c r="ES206" i="36" s="1"/>
  <c r="EJ206" i="36"/>
  <c r="EK206" i="36" s="1"/>
  <c r="EB206" i="36"/>
  <c r="EC206" i="36" s="1"/>
  <c r="DT206" i="36"/>
  <c r="DU206" i="36" s="1"/>
  <c r="DL206" i="36"/>
  <c r="DM206" i="36" s="1"/>
  <c r="DD206" i="36"/>
  <c r="DE206" i="36" s="1"/>
  <c r="CV206" i="36"/>
  <c r="CW206" i="36" s="1"/>
  <c r="CN206" i="36"/>
  <c r="CO206" i="36" s="1"/>
  <c r="CF206" i="36"/>
  <c r="CG206" i="36" s="1"/>
  <c r="BX206" i="36"/>
  <c r="BY206" i="36" s="1"/>
  <c r="BP206" i="36"/>
  <c r="BQ206" i="36" s="1"/>
  <c r="BH206" i="36"/>
  <c r="BI206" i="36" s="1"/>
  <c r="AZ206" i="36"/>
  <c r="BA206" i="36" s="1"/>
  <c r="AR206" i="36"/>
  <c r="AS206" i="36" s="1"/>
  <c r="AJ206" i="36"/>
  <c r="AK206" i="36" s="1"/>
  <c r="AB206" i="36"/>
  <c r="AC206" i="36" s="1"/>
  <c r="T206" i="36"/>
  <c r="U206" i="36" s="1"/>
  <c r="L206" i="36"/>
  <c r="M206" i="36" s="1"/>
  <c r="FP205" i="36"/>
  <c r="FQ205" i="36" s="1"/>
  <c r="FH205" i="36"/>
  <c r="FI205" i="36" s="1"/>
  <c r="EZ205" i="36"/>
  <c r="FA205" i="36" s="1"/>
  <c r="ER205" i="36"/>
  <c r="ES205" i="36" s="1"/>
  <c r="EJ205" i="36"/>
  <c r="EK205" i="36" s="1"/>
  <c r="EB205" i="36"/>
  <c r="EC205" i="36" s="1"/>
  <c r="DT205" i="36"/>
  <c r="DU205" i="36" s="1"/>
  <c r="DL205" i="36"/>
  <c r="DM205" i="36" s="1"/>
  <c r="CY205" i="36"/>
  <c r="DD205" i="36" s="1"/>
  <c r="DE205" i="36" s="1"/>
  <c r="CQ205" i="36"/>
  <c r="CV205" i="36" s="1"/>
  <c r="CW205" i="36" s="1"/>
  <c r="CI205" i="36"/>
  <c r="CN205" i="36" s="1"/>
  <c r="CO205" i="36" s="1"/>
  <c r="CA205" i="36"/>
  <c r="CF205" i="36" s="1"/>
  <c r="CG205" i="36" s="1"/>
  <c r="BS205" i="36"/>
  <c r="BX205" i="36" s="1"/>
  <c r="BY205" i="36" s="1"/>
  <c r="BK205" i="36"/>
  <c r="BP205" i="36" s="1"/>
  <c r="BQ205" i="36" s="1"/>
  <c r="BC205" i="36"/>
  <c r="BH205" i="36" s="1"/>
  <c r="BI205" i="36" s="1"/>
  <c r="AU205" i="36"/>
  <c r="AZ205" i="36" s="1"/>
  <c r="BA205" i="36" s="1"/>
  <c r="AM205" i="36"/>
  <c r="AR205" i="36" s="1"/>
  <c r="AS205" i="36" s="1"/>
  <c r="AE205" i="36"/>
  <c r="AJ205" i="36" s="1"/>
  <c r="AK205" i="36" s="1"/>
  <c r="W205" i="36"/>
  <c r="AB205" i="36" s="1"/>
  <c r="AC205" i="36" s="1"/>
  <c r="O205" i="36"/>
  <c r="T205" i="36" s="1"/>
  <c r="U205" i="36" s="1"/>
  <c r="G205" i="36"/>
  <c r="L205" i="36" s="1"/>
  <c r="M205" i="36" s="1"/>
  <c r="FW204" i="36"/>
  <c r="FP204" i="36"/>
  <c r="FQ204" i="36" s="1"/>
  <c r="FL204" i="36"/>
  <c r="FH204" i="36"/>
  <c r="FI204" i="36" s="1"/>
  <c r="FD204" i="36"/>
  <c r="EZ204" i="36"/>
  <c r="FA204" i="36" s="1"/>
  <c r="EV204" i="36"/>
  <c r="ER204" i="36"/>
  <c r="ES204" i="36" s="1"/>
  <c r="EN204" i="36"/>
  <c r="EJ204" i="36"/>
  <c r="EK204" i="36" s="1"/>
  <c r="EF204" i="36"/>
  <c r="EB204" i="36"/>
  <c r="EC204" i="36" s="1"/>
  <c r="DX204" i="36"/>
  <c r="DT204" i="36"/>
  <c r="DU204" i="36" s="1"/>
  <c r="DP204" i="36"/>
  <c r="DL204" i="36"/>
  <c r="DM204" i="36" s="1"/>
  <c r="DH204" i="36"/>
  <c r="DD204" i="36"/>
  <c r="DE204" i="36" s="1"/>
  <c r="CZ204" i="36"/>
  <c r="CV204" i="36"/>
  <c r="CW204" i="36" s="1"/>
  <c r="CR204" i="36"/>
  <c r="CN204" i="36"/>
  <c r="CO204" i="36" s="1"/>
  <c r="CJ204" i="36"/>
  <c r="CF204" i="36"/>
  <c r="CG204" i="36" s="1"/>
  <c r="CB204" i="36"/>
  <c r="BX204" i="36"/>
  <c r="BY204" i="36" s="1"/>
  <c r="BT204" i="36"/>
  <c r="BP204" i="36"/>
  <c r="BQ204" i="36" s="1"/>
  <c r="BL204" i="36"/>
  <c r="BH204" i="36"/>
  <c r="BI204" i="36" s="1"/>
  <c r="BD204" i="36"/>
  <c r="AZ204" i="36"/>
  <c r="BA204" i="36" s="1"/>
  <c r="AV204" i="36"/>
  <c r="AR204" i="36"/>
  <c r="AS204" i="36" s="1"/>
  <c r="AN204" i="36"/>
  <c r="AJ204" i="36"/>
  <c r="AK204" i="36" s="1"/>
  <c r="AF204" i="36"/>
  <c r="AB204" i="36"/>
  <c r="AC204" i="36" s="1"/>
  <c r="X204" i="36"/>
  <c r="T204" i="36"/>
  <c r="U204" i="36" s="1"/>
  <c r="P204" i="36"/>
  <c r="L204" i="36"/>
  <c r="M204" i="36" s="1"/>
  <c r="H204" i="36"/>
  <c r="E204" i="36"/>
  <c r="F204" i="36" s="1"/>
  <c r="FW203" i="36"/>
  <c r="FP203" i="36"/>
  <c r="FQ203" i="36" s="1"/>
  <c r="FL203" i="36"/>
  <c r="FH203" i="36"/>
  <c r="FI203" i="36" s="1"/>
  <c r="FD203" i="36"/>
  <c r="EZ203" i="36"/>
  <c r="FA203" i="36" s="1"/>
  <c r="EV203" i="36"/>
  <c r="ER203" i="36"/>
  <c r="ES203" i="36" s="1"/>
  <c r="EN203" i="36"/>
  <c r="EJ203" i="36"/>
  <c r="EK203" i="36" s="1"/>
  <c r="EF203" i="36"/>
  <c r="EB203" i="36"/>
  <c r="EC203" i="36" s="1"/>
  <c r="DX203" i="36"/>
  <c r="DT203" i="36"/>
  <c r="DU203" i="36" s="1"/>
  <c r="DP203" i="36"/>
  <c r="DL203" i="36"/>
  <c r="DM203" i="36" s="1"/>
  <c r="DH203" i="36"/>
  <c r="DD203" i="36"/>
  <c r="DE203" i="36" s="1"/>
  <c r="CZ203" i="36"/>
  <c r="CV203" i="36"/>
  <c r="CW203" i="36" s="1"/>
  <c r="CR203" i="36"/>
  <c r="CN203" i="36"/>
  <c r="CO203" i="36" s="1"/>
  <c r="CJ203" i="36"/>
  <c r="CF203" i="36"/>
  <c r="CG203" i="36" s="1"/>
  <c r="CB203" i="36"/>
  <c r="BX203" i="36"/>
  <c r="BY203" i="36" s="1"/>
  <c r="BT203" i="36"/>
  <c r="BP203" i="36"/>
  <c r="BQ203" i="36" s="1"/>
  <c r="BL203" i="36"/>
  <c r="BH203" i="36"/>
  <c r="BI203" i="36" s="1"/>
  <c r="BD203" i="36"/>
  <c r="AZ203" i="36"/>
  <c r="BA203" i="36" s="1"/>
  <c r="AV203" i="36"/>
  <c r="AR203" i="36"/>
  <c r="AS203" i="36" s="1"/>
  <c r="AN203" i="36"/>
  <c r="AJ203" i="36"/>
  <c r="AK203" i="36" s="1"/>
  <c r="AF203" i="36"/>
  <c r="AB203" i="36"/>
  <c r="AC203" i="36" s="1"/>
  <c r="X203" i="36"/>
  <c r="T203" i="36"/>
  <c r="U203" i="36" s="1"/>
  <c r="P203" i="36"/>
  <c r="L203" i="36"/>
  <c r="M203" i="36" s="1"/>
  <c r="H203" i="36"/>
  <c r="E203" i="36"/>
  <c r="F203" i="36" s="1"/>
  <c r="FW202" i="36"/>
  <c r="FP202" i="36"/>
  <c r="FQ202" i="36" s="1"/>
  <c r="FL202" i="36"/>
  <c r="FH202" i="36"/>
  <c r="FI202" i="36" s="1"/>
  <c r="FD202" i="36"/>
  <c r="EZ202" i="36"/>
  <c r="FA202" i="36" s="1"/>
  <c r="EV202" i="36"/>
  <c r="ER202" i="36"/>
  <c r="ES202" i="36" s="1"/>
  <c r="EN202" i="36"/>
  <c r="EJ202" i="36"/>
  <c r="EK202" i="36" s="1"/>
  <c r="EF202" i="36"/>
  <c r="EB202" i="36"/>
  <c r="EC202" i="36" s="1"/>
  <c r="DX202" i="36"/>
  <c r="DT202" i="36"/>
  <c r="DU202" i="36" s="1"/>
  <c r="DP202" i="36"/>
  <c r="DL202" i="36"/>
  <c r="DM202" i="36" s="1"/>
  <c r="DH202" i="36"/>
  <c r="DD202" i="36"/>
  <c r="DE202" i="36" s="1"/>
  <c r="CZ202" i="36"/>
  <c r="CV202" i="36"/>
  <c r="CW202" i="36" s="1"/>
  <c r="CR202" i="36"/>
  <c r="CN202" i="36"/>
  <c r="CO202" i="36" s="1"/>
  <c r="CJ202" i="36"/>
  <c r="CF202" i="36"/>
  <c r="CG202" i="36" s="1"/>
  <c r="CB202" i="36"/>
  <c r="BX202" i="36"/>
  <c r="BY202" i="36" s="1"/>
  <c r="BT202" i="36"/>
  <c r="BP202" i="36"/>
  <c r="BQ202" i="36" s="1"/>
  <c r="BL202" i="36"/>
  <c r="BH202" i="36"/>
  <c r="BI202" i="36" s="1"/>
  <c r="BD202" i="36"/>
  <c r="AZ202" i="36"/>
  <c r="BA202" i="36" s="1"/>
  <c r="AV202" i="36"/>
  <c r="AR202" i="36"/>
  <c r="AS202" i="36" s="1"/>
  <c r="AN202" i="36"/>
  <c r="AJ202" i="36"/>
  <c r="AK202" i="36" s="1"/>
  <c r="AF202" i="36"/>
  <c r="AB202" i="36"/>
  <c r="AC202" i="36" s="1"/>
  <c r="X202" i="36"/>
  <c r="T202" i="36"/>
  <c r="U202" i="36" s="1"/>
  <c r="P202" i="36"/>
  <c r="L202" i="36"/>
  <c r="M202" i="36" s="1"/>
  <c r="H202" i="36"/>
  <c r="E202" i="36"/>
  <c r="FW201" i="36"/>
  <c r="FP201" i="36"/>
  <c r="FQ201" i="36" s="1"/>
  <c r="FL201" i="36"/>
  <c r="FH201" i="36"/>
  <c r="FI201" i="36" s="1"/>
  <c r="FD201" i="36"/>
  <c r="EZ201" i="36"/>
  <c r="FA201" i="36" s="1"/>
  <c r="EV201" i="36"/>
  <c r="ER201" i="36"/>
  <c r="ES201" i="36" s="1"/>
  <c r="EN201" i="36"/>
  <c r="EJ201" i="36"/>
  <c r="EK201" i="36" s="1"/>
  <c r="EF201" i="36"/>
  <c r="EB201" i="36"/>
  <c r="EC201" i="36" s="1"/>
  <c r="DX201" i="36"/>
  <c r="DT201" i="36"/>
  <c r="DU201" i="36" s="1"/>
  <c r="DP201" i="36"/>
  <c r="DL201" i="36"/>
  <c r="DM201" i="36" s="1"/>
  <c r="DH201" i="36"/>
  <c r="DD201" i="36"/>
  <c r="DE201" i="36" s="1"/>
  <c r="CZ201" i="36"/>
  <c r="CV201" i="36"/>
  <c r="CW201" i="36" s="1"/>
  <c r="CR201" i="36"/>
  <c r="CN201" i="36"/>
  <c r="CO201" i="36" s="1"/>
  <c r="CJ201" i="36"/>
  <c r="CF201" i="36"/>
  <c r="CG201" i="36" s="1"/>
  <c r="CB201" i="36"/>
  <c r="BX201" i="36"/>
  <c r="BY201" i="36" s="1"/>
  <c r="BT201" i="36"/>
  <c r="BP201" i="36"/>
  <c r="BQ201" i="36" s="1"/>
  <c r="BL201" i="36"/>
  <c r="BH201" i="36"/>
  <c r="BI201" i="36" s="1"/>
  <c r="BD201" i="36"/>
  <c r="AZ201" i="36"/>
  <c r="BA201" i="36" s="1"/>
  <c r="AV201" i="36"/>
  <c r="AR201" i="36"/>
  <c r="AS201" i="36" s="1"/>
  <c r="AN201" i="36"/>
  <c r="AJ201" i="36"/>
  <c r="AK201" i="36" s="1"/>
  <c r="AF201" i="36"/>
  <c r="AB201" i="36"/>
  <c r="AC201" i="36" s="1"/>
  <c r="X201" i="36"/>
  <c r="T201" i="36"/>
  <c r="U201" i="36" s="1"/>
  <c r="P201" i="36"/>
  <c r="L201" i="36"/>
  <c r="M201" i="36" s="1"/>
  <c r="H201" i="36"/>
  <c r="E201" i="36"/>
  <c r="FX200" i="36"/>
  <c r="FZ200" i="36" s="1"/>
  <c r="FW200" i="36"/>
  <c r="FY200" i="36" s="1"/>
  <c r="FP200" i="36"/>
  <c r="FQ200" i="36" s="1"/>
  <c r="FH200" i="36"/>
  <c r="FI200" i="36" s="1"/>
  <c r="EZ200" i="36"/>
  <c r="FA200" i="36" s="1"/>
  <c r="ER200" i="36"/>
  <c r="ES200" i="36" s="1"/>
  <c r="EJ200" i="36"/>
  <c r="EK200" i="36" s="1"/>
  <c r="EB200" i="36"/>
  <c r="EC200" i="36" s="1"/>
  <c r="DT200" i="36"/>
  <c r="DU200" i="36" s="1"/>
  <c r="DL200" i="36"/>
  <c r="DM200" i="36" s="1"/>
  <c r="DD200" i="36"/>
  <c r="DE200" i="36" s="1"/>
  <c r="CV200" i="36"/>
  <c r="CW200" i="36" s="1"/>
  <c r="CN200" i="36"/>
  <c r="CO200" i="36" s="1"/>
  <c r="CF200" i="36"/>
  <c r="CG200" i="36" s="1"/>
  <c r="BX200" i="36"/>
  <c r="BY200" i="36" s="1"/>
  <c r="BP200" i="36"/>
  <c r="BQ200" i="36" s="1"/>
  <c r="BH200" i="36"/>
  <c r="BI200" i="36" s="1"/>
  <c r="AZ200" i="36"/>
  <c r="BA200" i="36" s="1"/>
  <c r="AR200" i="36"/>
  <c r="AS200" i="36" s="1"/>
  <c r="AJ200" i="36"/>
  <c r="AK200" i="36" s="1"/>
  <c r="AB200" i="36"/>
  <c r="AC200" i="36" s="1"/>
  <c r="T200" i="36"/>
  <c r="U200" i="36" s="1"/>
  <c r="L200" i="36"/>
  <c r="M200" i="36" s="1"/>
  <c r="FX199" i="36"/>
  <c r="FZ199" i="36" s="1"/>
  <c r="FW199" i="36"/>
  <c r="FY199" i="36" s="1"/>
  <c r="FP199" i="36"/>
  <c r="FQ199" i="36" s="1"/>
  <c r="FH199" i="36"/>
  <c r="FI199" i="36" s="1"/>
  <c r="EZ199" i="36"/>
  <c r="FA199" i="36" s="1"/>
  <c r="ER199" i="36"/>
  <c r="ES199" i="36" s="1"/>
  <c r="EJ199" i="36"/>
  <c r="EK199" i="36" s="1"/>
  <c r="EB199" i="36"/>
  <c r="EC199" i="36" s="1"/>
  <c r="DT199" i="36"/>
  <c r="DU199" i="36" s="1"/>
  <c r="DL199" i="36"/>
  <c r="DM199" i="36" s="1"/>
  <c r="DD199" i="36"/>
  <c r="DE199" i="36" s="1"/>
  <c r="CV199" i="36"/>
  <c r="CW199" i="36" s="1"/>
  <c r="CN199" i="36"/>
  <c r="CO199" i="36" s="1"/>
  <c r="CF199" i="36"/>
  <c r="CG199" i="36" s="1"/>
  <c r="BX199" i="36"/>
  <c r="BY199" i="36" s="1"/>
  <c r="BP199" i="36"/>
  <c r="BQ199" i="36" s="1"/>
  <c r="BH199" i="36"/>
  <c r="BI199" i="36" s="1"/>
  <c r="AZ199" i="36"/>
  <c r="BA199" i="36" s="1"/>
  <c r="AR199" i="36"/>
  <c r="AS199" i="36" s="1"/>
  <c r="AJ199" i="36"/>
  <c r="AK199" i="36" s="1"/>
  <c r="AB199" i="36"/>
  <c r="AC199" i="36" s="1"/>
  <c r="T199" i="36"/>
  <c r="U199" i="36" s="1"/>
  <c r="L199" i="36"/>
  <c r="M199" i="36" s="1"/>
  <c r="FK198" i="36"/>
  <c r="FP198" i="36" s="1"/>
  <c r="FQ198" i="36" s="1"/>
  <c r="FC198" i="36"/>
  <c r="FH198" i="36" s="1"/>
  <c r="FI198" i="36" s="1"/>
  <c r="EU198" i="36"/>
  <c r="EZ198" i="36" s="1"/>
  <c r="FA198" i="36" s="1"/>
  <c r="EM198" i="36"/>
  <c r="ER198" i="36" s="1"/>
  <c r="ES198" i="36" s="1"/>
  <c r="EE198" i="36"/>
  <c r="EJ198" i="36" s="1"/>
  <c r="EK198" i="36" s="1"/>
  <c r="DW198" i="36"/>
  <c r="EB198" i="36" s="1"/>
  <c r="EC198" i="36" s="1"/>
  <c r="DO198" i="36"/>
  <c r="DT198" i="36" s="1"/>
  <c r="DU198" i="36" s="1"/>
  <c r="DG198" i="36"/>
  <c r="DL198" i="36" s="1"/>
  <c r="DM198" i="36" s="1"/>
  <c r="CY198" i="36"/>
  <c r="DD198" i="36" s="1"/>
  <c r="DE198" i="36" s="1"/>
  <c r="CQ198" i="36"/>
  <c r="CV198" i="36" s="1"/>
  <c r="CW198" i="36" s="1"/>
  <c r="CI198" i="36"/>
  <c r="CN198" i="36" s="1"/>
  <c r="CO198" i="36" s="1"/>
  <c r="CA198" i="36"/>
  <c r="CF198" i="36" s="1"/>
  <c r="CG198" i="36" s="1"/>
  <c r="BS198" i="36"/>
  <c r="BX198" i="36" s="1"/>
  <c r="BY198" i="36" s="1"/>
  <c r="BK198" i="36"/>
  <c r="BP198" i="36" s="1"/>
  <c r="BQ198" i="36" s="1"/>
  <c r="BC198" i="36"/>
  <c r="BH198" i="36" s="1"/>
  <c r="BI198" i="36" s="1"/>
  <c r="AU198" i="36"/>
  <c r="AZ198" i="36" s="1"/>
  <c r="BA198" i="36" s="1"/>
  <c r="AM198" i="36"/>
  <c r="AR198" i="36" s="1"/>
  <c r="AS198" i="36" s="1"/>
  <c r="AE198" i="36"/>
  <c r="AJ198" i="36" s="1"/>
  <c r="AK198" i="36" s="1"/>
  <c r="W198" i="36"/>
  <c r="AB198" i="36" s="1"/>
  <c r="AC198" i="36" s="1"/>
  <c r="O198" i="36"/>
  <c r="T198" i="36" s="1"/>
  <c r="U198" i="36" s="1"/>
  <c r="G198" i="36"/>
  <c r="L198" i="36" s="1"/>
  <c r="M198" i="36" s="1"/>
  <c r="FW197" i="36"/>
  <c r="FP197" i="36"/>
  <c r="FQ197" i="36" s="1"/>
  <c r="FL197" i="36"/>
  <c r="FH197" i="36"/>
  <c r="FI197" i="36" s="1"/>
  <c r="FD197" i="36"/>
  <c r="EZ197" i="36"/>
  <c r="FA197" i="36" s="1"/>
  <c r="EV197" i="36"/>
  <c r="ER197" i="36"/>
  <c r="ES197" i="36" s="1"/>
  <c r="EN197" i="36"/>
  <c r="EJ197" i="36"/>
  <c r="EK197" i="36" s="1"/>
  <c r="EF197" i="36"/>
  <c r="EB197" i="36"/>
  <c r="EC197" i="36" s="1"/>
  <c r="DX197" i="36"/>
  <c r="DT197" i="36"/>
  <c r="DU197" i="36" s="1"/>
  <c r="DP197" i="36"/>
  <c r="DL197" i="36"/>
  <c r="DM197" i="36" s="1"/>
  <c r="DH197" i="36"/>
  <c r="DD197" i="36"/>
  <c r="DE197" i="36" s="1"/>
  <c r="CZ197" i="36"/>
  <c r="CV197" i="36"/>
  <c r="CW197" i="36" s="1"/>
  <c r="CR197" i="36"/>
  <c r="CN197" i="36"/>
  <c r="CO197" i="36" s="1"/>
  <c r="CJ197" i="36"/>
  <c r="CF197" i="36"/>
  <c r="CG197" i="36" s="1"/>
  <c r="CB197" i="36"/>
  <c r="BX197" i="36"/>
  <c r="BY197" i="36" s="1"/>
  <c r="BT197" i="36"/>
  <c r="BP197" i="36"/>
  <c r="BQ197" i="36" s="1"/>
  <c r="BL197" i="36"/>
  <c r="BH197" i="36"/>
  <c r="BI197" i="36" s="1"/>
  <c r="BD197" i="36"/>
  <c r="AZ197" i="36"/>
  <c r="BA197" i="36" s="1"/>
  <c r="AV197" i="36"/>
  <c r="AR197" i="36"/>
  <c r="AS197" i="36" s="1"/>
  <c r="AN197" i="36"/>
  <c r="AJ197" i="36"/>
  <c r="AK197" i="36" s="1"/>
  <c r="AF197" i="36"/>
  <c r="AB197" i="36"/>
  <c r="AC197" i="36" s="1"/>
  <c r="X197" i="36"/>
  <c r="T197" i="36"/>
  <c r="U197" i="36" s="1"/>
  <c r="P197" i="36"/>
  <c r="L197" i="36"/>
  <c r="M197" i="36" s="1"/>
  <c r="H197" i="36"/>
  <c r="E197" i="36"/>
  <c r="F197" i="36" s="1"/>
  <c r="FW196" i="36"/>
  <c r="FP196" i="36"/>
  <c r="FQ196" i="36" s="1"/>
  <c r="FL196" i="36"/>
  <c r="FH196" i="36"/>
  <c r="FI196" i="36" s="1"/>
  <c r="FD196" i="36"/>
  <c r="EZ196" i="36"/>
  <c r="FA196" i="36" s="1"/>
  <c r="EV196" i="36"/>
  <c r="ER196" i="36"/>
  <c r="ES196" i="36" s="1"/>
  <c r="EN196" i="36"/>
  <c r="EJ196" i="36"/>
  <c r="EK196" i="36" s="1"/>
  <c r="EF196" i="36"/>
  <c r="EB196" i="36"/>
  <c r="EC196" i="36" s="1"/>
  <c r="DX196" i="36"/>
  <c r="DT196" i="36"/>
  <c r="DU196" i="36" s="1"/>
  <c r="DP196" i="36"/>
  <c r="DL196" i="36"/>
  <c r="DM196" i="36" s="1"/>
  <c r="DH196" i="36"/>
  <c r="DD196" i="36"/>
  <c r="DE196" i="36" s="1"/>
  <c r="CZ196" i="36"/>
  <c r="CV196" i="36"/>
  <c r="CW196" i="36" s="1"/>
  <c r="CR196" i="36"/>
  <c r="CN196" i="36"/>
  <c r="CO196" i="36" s="1"/>
  <c r="CJ196" i="36"/>
  <c r="CF196" i="36"/>
  <c r="CG196" i="36" s="1"/>
  <c r="CB196" i="36"/>
  <c r="BX196" i="36"/>
  <c r="BY196" i="36" s="1"/>
  <c r="BT196" i="36"/>
  <c r="BP196" i="36"/>
  <c r="BQ196" i="36" s="1"/>
  <c r="BL196" i="36"/>
  <c r="BH196" i="36"/>
  <c r="BI196" i="36" s="1"/>
  <c r="BD196" i="36"/>
  <c r="AZ196" i="36"/>
  <c r="BA196" i="36" s="1"/>
  <c r="AV196" i="36"/>
  <c r="AR196" i="36"/>
  <c r="AS196" i="36" s="1"/>
  <c r="AN196" i="36"/>
  <c r="AJ196" i="36"/>
  <c r="AK196" i="36" s="1"/>
  <c r="AF196" i="36"/>
  <c r="AB196" i="36"/>
  <c r="AC196" i="36" s="1"/>
  <c r="X196" i="36"/>
  <c r="T196" i="36"/>
  <c r="U196" i="36" s="1"/>
  <c r="P196" i="36"/>
  <c r="L196" i="36"/>
  <c r="M196" i="36" s="1"/>
  <c r="H196" i="36"/>
  <c r="E196" i="36"/>
  <c r="F196" i="36" s="1"/>
  <c r="FW195" i="36"/>
  <c r="FP195" i="36"/>
  <c r="FQ195" i="36" s="1"/>
  <c r="FL195" i="36"/>
  <c r="FH195" i="36"/>
  <c r="FI195" i="36" s="1"/>
  <c r="FD195" i="36"/>
  <c r="EZ195" i="36"/>
  <c r="FA195" i="36" s="1"/>
  <c r="EV195" i="36"/>
  <c r="ER195" i="36"/>
  <c r="ES195" i="36" s="1"/>
  <c r="EN195" i="36"/>
  <c r="EJ195" i="36"/>
  <c r="EK195" i="36" s="1"/>
  <c r="EF195" i="36"/>
  <c r="EB195" i="36"/>
  <c r="EC195" i="36" s="1"/>
  <c r="DX195" i="36"/>
  <c r="DT195" i="36"/>
  <c r="DU195" i="36" s="1"/>
  <c r="DP195" i="36"/>
  <c r="DL195" i="36"/>
  <c r="DM195" i="36" s="1"/>
  <c r="DH195" i="36"/>
  <c r="DD195" i="36"/>
  <c r="DE195" i="36" s="1"/>
  <c r="CZ195" i="36"/>
  <c r="CV195" i="36"/>
  <c r="CW195" i="36" s="1"/>
  <c r="CR195" i="36"/>
  <c r="CN195" i="36"/>
  <c r="CO195" i="36" s="1"/>
  <c r="CJ195" i="36"/>
  <c r="CF195" i="36"/>
  <c r="CG195" i="36" s="1"/>
  <c r="CB195" i="36"/>
  <c r="BX195" i="36"/>
  <c r="BY195" i="36" s="1"/>
  <c r="BT195" i="36"/>
  <c r="BP195" i="36"/>
  <c r="BQ195" i="36" s="1"/>
  <c r="BL195" i="36"/>
  <c r="BH195" i="36"/>
  <c r="BI195" i="36" s="1"/>
  <c r="BD195" i="36"/>
  <c r="AZ195" i="36"/>
  <c r="BA195" i="36" s="1"/>
  <c r="AV195" i="36"/>
  <c r="AR195" i="36"/>
  <c r="AS195" i="36" s="1"/>
  <c r="AN195" i="36"/>
  <c r="AJ195" i="36"/>
  <c r="AK195" i="36" s="1"/>
  <c r="AF195" i="36"/>
  <c r="AB195" i="36"/>
  <c r="AC195" i="36" s="1"/>
  <c r="X195" i="36"/>
  <c r="T195" i="36"/>
  <c r="U195" i="36" s="1"/>
  <c r="P195" i="36"/>
  <c r="L195" i="36"/>
  <c r="M195" i="36" s="1"/>
  <c r="H195" i="36"/>
  <c r="E195" i="36"/>
  <c r="F195" i="36" s="1"/>
  <c r="FW194" i="36"/>
  <c r="FP194" i="36"/>
  <c r="FQ194" i="36" s="1"/>
  <c r="FL194" i="36"/>
  <c r="FH194" i="36"/>
  <c r="FI194" i="36" s="1"/>
  <c r="FD194" i="36"/>
  <c r="EZ194" i="36"/>
  <c r="FA194" i="36" s="1"/>
  <c r="EV194" i="36"/>
  <c r="ER194" i="36"/>
  <c r="ES194" i="36" s="1"/>
  <c r="EN194" i="36"/>
  <c r="EJ194" i="36"/>
  <c r="EK194" i="36" s="1"/>
  <c r="EF194" i="36"/>
  <c r="EB194" i="36"/>
  <c r="EC194" i="36" s="1"/>
  <c r="DX194" i="36"/>
  <c r="DT194" i="36"/>
  <c r="DU194" i="36" s="1"/>
  <c r="DP194" i="36"/>
  <c r="DL194" i="36"/>
  <c r="DM194" i="36" s="1"/>
  <c r="DH194" i="36"/>
  <c r="DD194" i="36"/>
  <c r="DE194" i="36" s="1"/>
  <c r="CZ194" i="36"/>
  <c r="CV194" i="36"/>
  <c r="CW194" i="36" s="1"/>
  <c r="CR194" i="36"/>
  <c r="CN194" i="36"/>
  <c r="CO194" i="36" s="1"/>
  <c r="CJ194" i="36"/>
  <c r="CF194" i="36"/>
  <c r="CG194" i="36" s="1"/>
  <c r="CB194" i="36"/>
  <c r="BX194" i="36"/>
  <c r="BY194" i="36" s="1"/>
  <c r="BT194" i="36"/>
  <c r="BP194" i="36"/>
  <c r="BQ194" i="36" s="1"/>
  <c r="BL194" i="36"/>
  <c r="BH194" i="36"/>
  <c r="BI194" i="36" s="1"/>
  <c r="BD194" i="36"/>
  <c r="AZ194" i="36"/>
  <c r="BA194" i="36" s="1"/>
  <c r="AV194" i="36"/>
  <c r="AR194" i="36"/>
  <c r="AS194" i="36" s="1"/>
  <c r="AN194" i="36"/>
  <c r="AJ194" i="36"/>
  <c r="AK194" i="36" s="1"/>
  <c r="AF194" i="36"/>
  <c r="AB194" i="36"/>
  <c r="AC194" i="36" s="1"/>
  <c r="X194" i="36"/>
  <c r="T194" i="36"/>
  <c r="U194" i="36" s="1"/>
  <c r="P194" i="36"/>
  <c r="L194" i="36"/>
  <c r="M194" i="36" s="1"/>
  <c r="H194" i="36"/>
  <c r="E194" i="36"/>
  <c r="FW193" i="36"/>
  <c r="FP193" i="36"/>
  <c r="FQ193" i="36" s="1"/>
  <c r="FL193" i="36"/>
  <c r="FH193" i="36"/>
  <c r="FI193" i="36" s="1"/>
  <c r="FD193" i="36"/>
  <c r="EZ193" i="36"/>
  <c r="FA193" i="36" s="1"/>
  <c r="EV193" i="36"/>
  <c r="ER193" i="36"/>
  <c r="ES193" i="36" s="1"/>
  <c r="EN193" i="36"/>
  <c r="EJ193" i="36"/>
  <c r="EK193" i="36" s="1"/>
  <c r="EF193" i="36"/>
  <c r="EB193" i="36"/>
  <c r="EC193" i="36" s="1"/>
  <c r="DX193" i="36"/>
  <c r="DT193" i="36"/>
  <c r="DU193" i="36" s="1"/>
  <c r="DP193" i="36"/>
  <c r="DL193" i="36"/>
  <c r="DM193" i="36" s="1"/>
  <c r="DH193" i="36"/>
  <c r="DD193" i="36"/>
  <c r="DE193" i="36" s="1"/>
  <c r="CZ193" i="36"/>
  <c r="CV193" i="36"/>
  <c r="CW193" i="36" s="1"/>
  <c r="CR193" i="36"/>
  <c r="CN193" i="36"/>
  <c r="CO193" i="36" s="1"/>
  <c r="CJ193" i="36"/>
  <c r="CF193" i="36"/>
  <c r="CG193" i="36" s="1"/>
  <c r="CB193" i="36"/>
  <c r="BX193" i="36"/>
  <c r="BY193" i="36" s="1"/>
  <c r="BT193" i="36"/>
  <c r="BP193" i="36"/>
  <c r="BQ193" i="36" s="1"/>
  <c r="BL193" i="36"/>
  <c r="BH193" i="36"/>
  <c r="BI193" i="36" s="1"/>
  <c r="BD193" i="36"/>
  <c r="AZ193" i="36"/>
  <c r="BA193" i="36" s="1"/>
  <c r="AV193" i="36"/>
  <c r="AR193" i="36"/>
  <c r="AS193" i="36" s="1"/>
  <c r="AN193" i="36"/>
  <c r="AJ193" i="36"/>
  <c r="AK193" i="36" s="1"/>
  <c r="AF193" i="36"/>
  <c r="AB193" i="36"/>
  <c r="AC193" i="36" s="1"/>
  <c r="X193" i="36"/>
  <c r="T193" i="36"/>
  <c r="U193" i="36" s="1"/>
  <c r="P193" i="36"/>
  <c r="L193" i="36"/>
  <c r="M193" i="36" s="1"/>
  <c r="H193" i="36"/>
  <c r="E193" i="36"/>
  <c r="F193" i="36" s="1"/>
  <c r="FX192" i="36"/>
  <c r="FZ192" i="36" s="1"/>
  <c r="FW192" i="36"/>
  <c r="FP192" i="36"/>
  <c r="FQ192" i="36" s="1"/>
  <c r="FH192" i="36"/>
  <c r="FI192" i="36" s="1"/>
  <c r="EZ192" i="36"/>
  <c r="FA192" i="36" s="1"/>
  <c r="ER192" i="36"/>
  <c r="ES192" i="36" s="1"/>
  <c r="EJ192" i="36"/>
  <c r="EK192" i="36" s="1"/>
  <c r="EB192" i="36"/>
  <c r="EC192" i="36" s="1"/>
  <c r="DT192" i="36"/>
  <c r="DU192" i="36" s="1"/>
  <c r="DL192" i="36"/>
  <c r="DM192" i="36" s="1"/>
  <c r="DD192" i="36"/>
  <c r="DE192" i="36" s="1"/>
  <c r="CV192" i="36"/>
  <c r="CW192" i="36" s="1"/>
  <c r="CN192" i="36"/>
  <c r="CO192" i="36" s="1"/>
  <c r="CF192" i="36"/>
  <c r="CG192" i="36" s="1"/>
  <c r="BX192" i="36"/>
  <c r="BY192" i="36" s="1"/>
  <c r="BP192" i="36"/>
  <c r="BQ192" i="36" s="1"/>
  <c r="BH192" i="36"/>
  <c r="BI192" i="36" s="1"/>
  <c r="AZ192" i="36"/>
  <c r="BA192" i="36" s="1"/>
  <c r="AR192" i="36"/>
  <c r="AS192" i="36" s="1"/>
  <c r="AJ192" i="36"/>
  <c r="AK192" i="36" s="1"/>
  <c r="AB192" i="36"/>
  <c r="AC192" i="36" s="1"/>
  <c r="T192" i="36"/>
  <c r="U192" i="36" s="1"/>
  <c r="L192" i="36"/>
  <c r="M192" i="36" s="1"/>
  <c r="E192" i="36"/>
  <c r="FX191" i="36"/>
  <c r="FZ191" i="36" s="1"/>
  <c r="FW191" i="36"/>
  <c r="FP191" i="36"/>
  <c r="FQ191" i="36" s="1"/>
  <c r="FH191" i="36"/>
  <c r="FI191" i="36" s="1"/>
  <c r="EZ191" i="36"/>
  <c r="FA191" i="36" s="1"/>
  <c r="ER191" i="36"/>
  <c r="ES191" i="36" s="1"/>
  <c r="EJ191" i="36"/>
  <c r="EK191" i="36" s="1"/>
  <c r="EB191" i="36"/>
  <c r="EC191" i="36" s="1"/>
  <c r="DT191" i="36"/>
  <c r="DU191" i="36" s="1"/>
  <c r="DL191" i="36"/>
  <c r="DM191" i="36" s="1"/>
  <c r="DD191" i="36"/>
  <c r="DE191" i="36" s="1"/>
  <c r="CV191" i="36"/>
  <c r="CW191" i="36" s="1"/>
  <c r="CN191" i="36"/>
  <c r="CO191" i="36" s="1"/>
  <c r="CF191" i="36"/>
  <c r="CG191" i="36" s="1"/>
  <c r="BX191" i="36"/>
  <c r="BY191" i="36" s="1"/>
  <c r="BP191" i="36"/>
  <c r="BQ191" i="36" s="1"/>
  <c r="BH191" i="36"/>
  <c r="BI191" i="36" s="1"/>
  <c r="AZ191" i="36"/>
  <c r="BA191" i="36" s="1"/>
  <c r="AR191" i="36"/>
  <c r="AS191" i="36" s="1"/>
  <c r="AJ191" i="36"/>
  <c r="AK191" i="36" s="1"/>
  <c r="AB191" i="36"/>
  <c r="AC191" i="36" s="1"/>
  <c r="T191" i="36"/>
  <c r="U191" i="36" s="1"/>
  <c r="L191" i="36"/>
  <c r="M191" i="36" s="1"/>
  <c r="E191" i="36"/>
  <c r="FW190" i="36"/>
  <c r="FP190" i="36"/>
  <c r="FQ190" i="36" s="1"/>
  <c r="FL190" i="36"/>
  <c r="FH190" i="36"/>
  <c r="FI190" i="36" s="1"/>
  <c r="FD190" i="36"/>
  <c r="EZ190" i="36"/>
  <c r="FA190" i="36" s="1"/>
  <c r="EV190" i="36"/>
  <c r="ER190" i="36"/>
  <c r="ES190" i="36" s="1"/>
  <c r="EN190" i="36"/>
  <c r="EJ190" i="36"/>
  <c r="EK190" i="36" s="1"/>
  <c r="EF190" i="36"/>
  <c r="EB190" i="36"/>
  <c r="EC190" i="36" s="1"/>
  <c r="DX190" i="36"/>
  <c r="DT190" i="36"/>
  <c r="DU190" i="36" s="1"/>
  <c r="DP190" i="36"/>
  <c r="DL190" i="36"/>
  <c r="DM190" i="36" s="1"/>
  <c r="DH190" i="36"/>
  <c r="DD190" i="36"/>
  <c r="DE190" i="36" s="1"/>
  <c r="CZ190" i="36"/>
  <c r="CV190" i="36"/>
  <c r="CW190" i="36" s="1"/>
  <c r="CR190" i="36"/>
  <c r="CN190" i="36"/>
  <c r="CO190" i="36" s="1"/>
  <c r="CJ190" i="36"/>
  <c r="CF190" i="36"/>
  <c r="CG190" i="36" s="1"/>
  <c r="CB190" i="36"/>
  <c r="BX190" i="36"/>
  <c r="BY190" i="36" s="1"/>
  <c r="BT190" i="36"/>
  <c r="BP190" i="36"/>
  <c r="BQ190" i="36" s="1"/>
  <c r="BL190" i="36"/>
  <c r="BH190" i="36"/>
  <c r="BI190" i="36" s="1"/>
  <c r="BD190" i="36"/>
  <c r="AZ190" i="36"/>
  <c r="BA190" i="36" s="1"/>
  <c r="AV190" i="36"/>
  <c r="AR190" i="36"/>
  <c r="AS190" i="36" s="1"/>
  <c r="AN190" i="36"/>
  <c r="AJ190" i="36"/>
  <c r="AK190" i="36" s="1"/>
  <c r="AF190" i="36"/>
  <c r="AB190" i="36"/>
  <c r="AC190" i="36" s="1"/>
  <c r="X190" i="36"/>
  <c r="T190" i="36"/>
  <c r="U190" i="36" s="1"/>
  <c r="P190" i="36"/>
  <c r="L190" i="36"/>
  <c r="M190" i="36" s="1"/>
  <c r="H190" i="36"/>
  <c r="E190" i="36"/>
  <c r="F190" i="36" s="1"/>
  <c r="FX189" i="36"/>
  <c r="FZ189" i="36" s="1"/>
  <c r="FW189" i="36"/>
  <c r="FY189" i="36" s="1"/>
  <c r="FP189" i="36"/>
  <c r="FQ189" i="36" s="1"/>
  <c r="FH189" i="36"/>
  <c r="FI189" i="36" s="1"/>
  <c r="EZ189" i="36"/>
  <c r="FA189" i="36" s="1"/>
  <c r="ER189" i="36"/>
  <c r="ES189" i="36" s="1"/>
  <c r="EJ189" i="36"/>
  <c r="EK189" i="36" s="1"/>
  <c r="EB189" i="36"/>
  <c r="EC189" i="36" s="1"/>
  <c r="DT189" i="36"/>
  <c r="DU189" i="36" s="1"/>
  <c r="DL189" i="36"/>
  <c r="DM189" i="36" s="1"/>
  <c r="DD189" i="36"/>
  <c r="DE189" i="36" s="1"/>
  <c r="CV189" i="36"/>
  <c r="CW189" i="36" s="1"/>
  <c r="CN189" i="36"/>
  <c r="CO189" i="36" s="1"/>
  <c r="CF189" i="36"/>
  <c r="CG189" i="36" s="1"/>
  <c r="BX189" i="36"/>
  <c r="BY189" i="36" s="1"/>
  <c r="BP189" i="36"/>
  <c r="BQ189" i="36" s="1"/>
  <c r="BH189" i="36"/>
  <c r="BI189" i="36" s="1"/>
  <c r="AZ189" i="36"/>
  <c r="BA189" i="36" s="1"/>
  <c r="AR189" i="36"/>
  <c r="AS189" i="36" s="1"/>
  <c r="AJ189" i="36"/>
  <c r="AK189" i="36" s="1"/>
  <c r="AB189" i="36"/>
  <c r="AC189" i="36" s="1"/>
  <c r="T189" i="36"/>
  <c r="U189" i="36" s="1"/>
  <c r="L189" i="36"/>
  <c r="M189" i="36" s="1"/>
  <c r="FP188" i="36"/>
  <c r="FQ188" i="36" s="1"/>
  <c r="FH188" i="36"/>
  <c r="FI188" i="36" s="1"/>
  <c r="EZ188" i="36"/>
  <c r="FA188" i="36" s="1"/>
  <c r="ER188" i="36"/>
  <c r="ES188" i="36" s="1"/>
  <c r="EJ188" i="36"/>
  <c r="EK188" i="36" s="1"/>
  <c r="EB188" i="36"/>
  <c r="EC188" i="36" s="1"/>
  <c r="DT188" i="36"/>
  <c r="DU188" i="36" s="1"/>
  <c r="DL188" i="36"/>
  <c r="DM188" i="36" s="1"/>
  <c r="AB188" i="36"/>
  <c r="AC188" i="36" s="1"/>
  <c r="FW187" i="36"/>
  <c r="FP187" i="36"/>
  <c r="FQ187" i="36" s="1"/>
  <c r="FL187" i="36"/>
  <c r="FH187" i="36"/>
  <c r="FI187" i="36" s="1"/>
  <c r="FD187" i="36"/>
  <c r="EZ187" i="36"/>
  <c r="FA187" i="36" s="1"/>
  <c r="EV187" i="36"/>
  <c r="ER187" i="36"/>
  <c r="ES187" i="36" s="1"/>
  <c r="EN187" i="36"/>
  <c r="EJ187" i="36"/>
  <c r="EK187" i="36" s="1"/>
  <c r="EF187" i="36"/>
  <c r="EB187" i="36"/>
  <c r="EC187" i="36" s="1"/>
  <c r="DX187" i="36"/>
  <c r="DT187" i="36"/>
  <c r="DU187" i="36" s="1"/>
  <c r="DP187" i="36"/>
  <c r="DL187" i="36"/>
  <c r="DM187" i="36" s="1"/>
  <c r="DH187" i="36"/>
  <c r="DD187" i="36"/>
  <c r="DE187" i="36" s="1"/>
  <c r="CV187" i="36"/>
  <c r="CW187" i="36" s="1"/>
  <c r="CN187" i="36"/>
  <c r="CO187" i="36" s="1"/>
  <c r="CF187" i="36"/>
  <c r="CG187" i="36" s="1"/>
  <c r="BX187" i="36"/>
  <c r="BY187" i="36" s="1"/>
  <c r="BT187" i="36"/>
  <c r="BP187" i="36"/>
  <c r="BQ187" i="36" s="1"/>
  <c r="BH187" i="36"/>
  <c r="BI187" i="36" s="1"/>
  <c r="BD187" i="36"/>
  <c r="AZ187" i="36"/>
  <c r="BA187" i="36" s="1"/>
  <c r="AR187" i="36"/>
  <c r="AS187" i="36" s="1"/>
  <c r="AN187" i="36"/>
  <c r="AJ187" i="36"/>
  <c r="AK187" i="36" s="1"/>
  <c r="AB187" i="36"/>
  <c r="AC187" i="36" s="1"/>
  <c r="X187" i="36"/>
  <c r="T187" i="36"/>
  <c r="U187" i="36" s="1"/>
  <c r="L187" i="36"/>
  <c r="M187" i="36" s="1"/>
  <c r="E187" i="36"/>
  <c r="F187" i="36" s="1"/>
  <c r="FW186" i="36"/>
  <c r="FP186" i="36"/>
  <c r="FQ186" i="36" s="1"/>
  <c r="FL186" i="36"/>
  <c r="FH186" i="36"/>
  <c r="FI186" i="36" s="1"/>
  <c r="FD186" i="36"/>
  <c r="EZ186" i="36"/>
  <c r="FA186" i="36" s="1"/>
  <c r="EV186" i="36"/>
  <c r="ER186" i="36"/>
  <c r="ES186" i="36" s="1"/>
  <c r="EN186" i="36"/>
  <c r="EJ186" i="36"/>
  <c r="EK186" i="36" s="1"/>
  <c r="EF186" i="36"/>
  <c r="EB186" i="36"/>
  <c r="EC186" i="36" s="1"/>
  <c r="DX186" i="36"/>
  <c r="DT186" i="36"/>
  <c r="DU186" i="36" s="1"/>
  <c r="DP186" i="36"/>
  <c r="DL186" i="36"/>
  <c r="DM186" i="36" s="1"/>
  <c r="DH186" i="36"/>
  <c r="DD186" i="36"/>
  <c r="DE186" i="36" s="1"/>
  <c r="CZ186" i="36"/>
  <c r="CV186" i="36"/>
  <c r="CW186" i="36" s="1"/>
  <c r="CR186" i="36"/>
  <c r="CN186" i="36"/>
  <c r="CO186" i="36" s="1"/>
  <c r="CJ186" i="36"/>
  <c r="CF186" i="36"/>
  <c r="CG186" i="36" s="1"/>
  <c r="CB186" i="36"/>
  <c r="BX186" i="36"/>
  <c r="BY186" i="36" s="1"/>
  <c r="BT186" i="36"/>
  <c r="BP186" i="36"/>
  <c r="BQ186" i="36" s="1"/>
  <c r="BL186" i="36"/>
  <c r="BH186" i="36"/>
  <c r="BI186" i="36" s="1"/>
  <c r="BD186" i="36"/>
  <c r="AZ186" i="36"/>
  <c r="BA186" i="36" s="1"/>
  <c r="AV186" i="36"/>
  <c r="AR186" i="36"/>
  <c r="AS186" i="36" s="1"/>
  <c r="AN186" i="36"/>
  <c r="AJ186" i="36"/>
  <c r="AK186" i="36" s="1"/>
  <c r="AF186" i="36"/>
  <c r="AB186" i="36"/>
  <c r="AC186" i="36" s="1"/>
  <c r="X186" i="36"/>
  <c r="T186" i="36"/>
  <c r="U186" i="36" s="1"/>
  <c r="P186" i="36"/>
  <c r="L186" i="36"/>
  <c r="M186" i="36" s="1"/>
  <c r="H186" i="36"/>
  <c r="E186" i="36"/>
  <c r="F186" i="36" s="1"/>
  <c r="FW185" i="36"/>
  <c r="FP185" i="36"/>
  <c r="FQ185" i="36" s="1"/>
  <c r="FL185" i="36"/>
  <c r="FH185" i="36"/>
  <c r="FI185" i="36" s="1"/>
  <c r="FD185" i="36"/>
  <c r="EZ185" i="36"/>
  <c r="FA185" i="36" s="1"/>
  <c r="EV185" i="36"/>
  <c r="ER185" i="36"/>
  <c r="ES185" i="36" s="1"/>
  <c r="EN185" i="36"/>
  <c r="EJ185" i="36"/>
  <c r="EK185" i="36" s="1"/>
  <c r="EF185" i="36"/>
  <c r="EB185" i="36"/>
  <c r="EC185" i="36" s="1"/>
  <c r="DX185" i="36"/>
  <c r="DT185" i="36"/>
  <c r="DU185" i="36" s="1"/>
  <c r="DP185" i="36"/>
  <c r="DL185" i="36"/>
  <c r="DM185" i="36" s="1"/>
  <c r="DH185" i="36"/>
  <c r="DD185" i="36"/>
  <c r="DE185" i="36" s="1"/>
  <c r="CZ185" i="36"/>
  <c r="CV185" i="36"/>
  <c r="CW185" i="36" s="1"/>
  <c r="CR185" i="36"/>
  <c r="CN185" i="36"/>
  <c r="CO185" i="36" s="1"/>
  <c r="CJ185" i="36"/>
  <c r="CF185" i="36"/>
  <c r="CG185" i="36" s="1"/>
  <c r="CB185" i="36"/>
  <c r="BX185" i="36"/>
  <c r="BY185" i="36" s="1"/>
  <c r="BT185" i="36"/>
  <c r="BP185" i="36"/>
  <c r="BQ185" i="36" s="1"/>
  <c r="BL185" i="36"/>
  <c r="BH185" i="36"/>
  <c r="BI185" i="36" s="1"/>
  <c r="BD185" i="36"/>
  <c r="AZ185" i="36"/>
  <c r="BA185" i="36" s="1"/>
  <c r="AV185" i="36"/>
  <c r="AR185" i="36"/>
  <c r="AS185" i="36" s="1"/>
  <c r="AN185" i="36"/>
  <c r="AJ185" i="36"/>
  <c r="AK185" i="36" s="1"/>
  <c r="AF185" i="36"/>
  <c r="AB185" i="36"/>
  <c r="AC185" i="36" s="1"/>
  <c r="X185" i="36"/>
  <c r="T185" i="36"/>
  <c r="U185" i="36" s="1"/>
  <c r="P185" i="36"/>
  <c r="L185" i="36"/>
  <c r="M185" i="36" s="1"/>
  <c r="H185" i="36"/>
  <c r="E185" i="36"/>
  <c r="F185" i="36" s="1"/>
  <c r="FW184" i="36"/>
  <c r="FP184" i="36"/>
  <c r="FQ184" i="36" s="1"/>
  <c r="FL184" i="36"/>
  <c r="FH184" i="36"/>
  <c r="FI184" i="36" s="1"/>
  <c r="FD184" i="36"/>
  <c r="EZ184" i="36"/>
  <c r="FA184" i="36" s="1"/>
  <c r="EV184" i="36"/>
  <c r="ER184" i="36"/>
  <c r="ES184" i="36" s="1"/>
  <c r="EN184" i="36"/>
  <c r="EJ184" i="36"/>
  <c r="EK184" i="36" s="1"/>
  <c r="EF184" i="36"/>
  <c r="EB184" i="36"/>
  <c r="EC184" i="36" s="1"/>
  <c r="DX184" i="36"/>
  <c r="DT184" i="36"/>
  <c r="DU184" i="36" s="1"/>
  <c r="DP184" i="36"/>
  <c r="DL184" i="36"/>
  <c r="DM184" i="36" s="1"/>
  <c r="DH184" i="36"/>
  <c r="DD184" i="36"/>
  <c r="DE184" i="36" s="1"/>
  <c r="CZ184" i="36"/>
  <c r="CV184" i="36"/>
  <c r="CW184" i="36" s="1"/>
  <c r="CR184" i="36"/>
  <c r="CN184" i="36"/>
  <c r="CO184" i="36" s="1"/>
  <c r="CJ184" i="36"/>
  <c r="CF184" i="36"/>
  <c r="CG184" i="36" s="1"/>
  <c r="CB184" i="36"/>
  <c r="BX184" i="36"/>
  <c r="BY184" i="36" s="1"/>
  <c r="BT184" i="36"/>
  <c r="BP184" i="36"/>
  <c r="BQ184" i="36" s="1"/>
  <c r="BL184" i="36"/>
  <c r="BH184" i="36"/>
  <c r="BI184" i="36" s="1"/>
  <c r="BD184" i="36"/>
  <c r="AZ184" i="36"/>
  <c r="BA184" i="36" s="1"/>
  <c r="AV184" i="36"/>
  <c r="AR184" i="36"/>
  <c r="AS184" i="36" s="1"/>
  <c r="AN184" i="36"/>
  <c r="AJ184" i="36"/>
  <c r="AK184" i="36" s="1"/>
  <c r="AF184" i="36"/>
  <c r="AB184" i="36"/>
  <c r="AC184" i="36" s="1"/>
  <c r="X184" i="36"/>
  <c r="T184" i="36"/>
  <c r="U184" i="36" s="1"/>
  <c r="P184" i="36"/>
  <c r="L184" i="36"/>
  <c r="M184" i="36" s="1"/>
  <c r="H184" i="36"/>
  <c r="E184" i="36"/>
  <c r="F184" i="36" s="1"/>
  <c r="FW183" i="36"/>
  <c r="FP183" i="36"/>
  <c r="FQ183" i="36" s="1"/>
  <c r="FL183" i="36"/>
  <c r="FH183" i="36"/>
  <c r="FI183" i="36" s="1"/>
  <c r="FD183" i="36"/>
  <c r="EZ183" i="36"/>
  <c r="FA183" i="36" s="1"/>
  <c r="EV183" i="36"/>
  <c r="ER183" i="36"/>
  <c r="ES183" i="36" s="1"/>
  <c r="EN183" i="36"/>
  <c r="EJ183" i="36"/>
  <c r="EK183" i="36" s="1"/>
  <c r="EF183" i="36"/>
  <c r="EB183" i="36"/>
  <c r="EC183" i="36" s="1"/>
  <c r="DX183" i="36"/>
  <c r="DT183" i="36"/>
  <c r="DU183" i="36" s="1"/>
  <c r="DP183" i="36"/>
  <c r="DL183" i="36"/>
  <c r="DM183" i="36" s="1"/>
  <c r="DH183" i="36"/>
  <c r="DD183" i="36"/>
  <c r="DE183" i="36" s="1"/>
  <c r="CZ183" i="36"/>
  <c r="CV183" i="36"/>
  <c r="CW183" i="36" s="1"/>
  <c r="CR183" i="36"/>
  <c r="CN183" i="36"/>
  <c r="CO183" i="36" s="1"/>
  <c r="CJ183" i="36"/>
  <c r="CF183" i="36"/>
  <c r="CG183" i="36" s="1"/>
  <c r="CB183" i="36"/>
  <c r="BX183" i="36"/>
  <c r="BY183" i="36" s="1"/>
  <c r="BT183" i="36"/>
  <c r="BP183" i="36"/>
  <c r="BQ183" i="36" s="1"/>
  <c r="BL183" i="36"/>
  <c r="BH183" i="36"/>
  <c r="BI183" i="36" s="1"/>
  <c r="BD183" i="36"/>
  <c r="AZ183" i="36"/>
  <c r="BA183" i="36" s="1"/>
  <c r="AV183" i="36"/>
  <c r="AR183" i="36"/>
  <c r="AS183" i="36" s="1"/>
  <c r="AN183" i="36"/>
  <c r="AJ183" i="36"/>
  <c r="AK183" i="36" s="1"/>
  <c r="AF183" i="36"/>
  <c r="AB183" i="36"/>
  <c r="AC183" i="36" s="1"/>
  <c r="X183" i="36"/>
  <c r="T183" i="36"/>
  <c r="U183" i="36" s="1"/>
  <c r="P183" i="36"/>
  <c r="L183" i="36"/>
  <c r="M183" i="36" s="1"/>
  <c r="H183" i="36"/>
  <c r="E183" i="36"/>
  <c r="F183" i="36" s="1"/>
  <c r="FW182" i="36"/>
  <c r="FP182" i="36"/>
  <c r="FQ182" i="36" s="1"/>
  <c r="FL182" i="36"/>
  <c r="FH182" i="36"/>
  <c r="FI182" i="36" s="1"/>
  <c r="FD182" i="36"/>
  <c r="EZ182" i="36"/>
  <c r="FA182" i="36" s="1"/>
  <c r="EV182" i="36"/>
  <c r="ER182" i="36"/>
  <c r="ES182" i="36" s="1"/>
  <c r="EN182" i="36"/>
  <c r="EJ182" i="36"/>
  <c r="EK182" i="36" s="1"/>
  <c r="EF182" i="36"/>
  <c r="EB182" i="36"/>
  <c r="EC182" i="36" s="1"/>
  <c r="DX182" i="36"/>
  <c r="DT182" i="36"/>
  <c r="DU182" i="36" s="1"/>
  <c r="DP182" i="36"/>
  <c r="DL182" i="36"/>
  <c r="DM182" i="36" s="1"/>
  <c r="DH182" i="36"/>
  <c r="DD182" i="36"/>
  <c r="DE182" i="36" s="1"/>
  <c r="CZ182" i="36"/>
  <c r="CV182" i="36"/>
  <c r="CW182" i="36" s="1"/>
  <c r="CR182" i="36"/>
  <c r="CN182" i="36"/>
  <c r="CO182" i="36" s="1"/>
  <c r="CJ182" i="36"/>
  <c r="CF182" i="36"/>
  <c r="CG182" i="36" s="1"/>
  <c r="CB182" i="36"/>
  <c r="BX182" i="36"/>
  <c r="BY182" i="36" s="1"/>
  <c r="BT182" i="36"/>
  <c r="BP182" i="36"/>
  <c r="BQ182" i="36" s="1"/>
  <c r="BL182" i="36"/>
  <c r="BH182" i="36"/>
  <c r="BI182" i="36" s="1"/>
  <c r="BD182" i="36"/>
  <c r="AZ182" i="36"/>
  <c r="BA182" i="36" s="1"/>
  <c r="AV182" i="36"/>
  <c r="AR182" i="36"/>
  <c r="AS182" i="36" s="1"/>
  <c r="AN182" i="36"/>
  <c r="AJ182" i="36"/>
  <c r="AK182" i="36" s="1"/>
  <c r="AF182" i="36"/>
  <c r="AB182" i="36"/>
  <c r="AC182" i="36" s="1"/>
  <c r="X182" i="36"/>
  <c r="T182" i="36"/>
  <c r="U182" i="36" s="1"/>
  <c r="P182" i="36"/>
  <c r="L182" i="36"/>
  <c r="M182" i="36" s="1"/>
  <c r="H182" i="36"/>
  <c r="E182" i="36"/>
  <c r="F182" i="36" s="1"/>
  <c r="FX181" i="36"/>
  <c r="FZ181" i="36" s="1"/>
  <c r="FW181" i="36"/>
  <c r="FP181" i="36"/>
  <c r="FQ181" i="36" s="1"/>
  <c r="FH181" i="36"/>
  <c r="FI181" i="36" s="1"/>
  <c r="EZ181" i="36"/>
  <c r="FA181" i="36" s="1"/>
  <c r="ER181" i="36"/>
  <c r="ES181" i="36" s="1"/>
  <c r="EJ181" i="36"/>
  <c r="EK181" i="36" s="1"/>
  <c r="EB181" i="36"/>
  <c r="EC181" i="36" s="1"/>
  <c r="DT181" i="36"/>
  <c r="DU181" i="36" s="1"/>
  <c r="DL181" i="36"/>
  <c r="DM181" i="36" s="1"/>
  <c r="DD181" i="36"/>
  <c r="DE181" i="36" s="1"/>
  <c r="CV181" i="36"/>
  <c r="CW181" i="36" s="1"/>
  <c r="CN181" i="36"/>
  <c r="CO181" i="36" s="1"/>
  <c r="CF181" i="36"/>
  <c r="CG181" i="36" s="1"/>
  <c r="BX181" i="36"/>
  <c r="BY181" i="36" s="1"/>
  <c r="BP181" i="36"/>
  <c r="BQ181" i="36" s="1"/>
  <c r="BH181" i="36"/>
  <c r="BI181" i="36" s="1"/>
  <c r="AZ181" i="36"/>
  <c r="BA181" i="36" s="1"/>
  <c r="AR181" i="36"/>
  <c r="AS181" i="36" s="1"/>
  <c r="AJ181" i="36"/>
  <c r="AK181" i="36" s="1"/>
  <c r="AB181" i="36"/>
  <c r="AC181" i="36" s="1"/>
  <c r="T181" i="36"/>
  <c r="U181" i="36" s="1"/>
  <c r="L181" i="36"/>
  <c r="M181" i="36" s="1"/>
  <c r="E181" i="36"/>
  <c r="FX180" i="36"/>
  <c r="FZ180" i="36" s="1"/>
  <c r="FW180" i="36"/>
  <c r="FP180" i="36"/>
  <c r="FQ180" i="36" s="1"/>
  <c r="FH180" i="36"/>
  <c r="FI180" i="36" s="1"/>
  <c r="EZ180" i="36"/>
  <c r="FA180" i="36" s="1"/>
  <c r="ER180" i="36"/>
  <c r="ES180" i="36" s="1"/>
  <c r="EJ180" i="36"/>
  <c r="EK180" i="36" s="1"/>
  <c r="EB180" i="36"/>
  <c r="EC180" i="36" s="1"/>
  <c r="DT180" i="36"/>
  <c r="DU180" i="36" s="1"/>
  <c r="DL180" i="36"/>
  <c r="DM180" i="36" s="1"/>
  <c r="DD180" i="36"/>
  <c r="DE180" i="36" s="1"/>
  <c r="CV180" i="36"/>
  <c r="CW180" i="36" s="1"/>
  <c r="CN180" i="36"/>
  <c r="CO180" i="36" s="1"/>
  <c r="CF180" i="36"/>
  <c r="CG180" i="36" s="1"/>
  <c r="BX180" i="36"/>
  <c r="BY180" i="36" s="1"/>
  <c r="BP180" i="36"/>
  <c r="BQ180" i="36" s="1"/>
  <c r="BH180" i="36"/>
  <c r="BI180" i="36" s="1"/>
  <c r="AZ180" i="36"/>
  <c r="BA180" i="36" s="1"/>
  <c r="AR180" i="36"/>
  <c r="AS180" i="36" s="1"/>
  <c r="AJ180" i="36"/>
  <c r="AK180" i="36" s="1"/>
  <c r="AB180" i="36"/>
  <c r="AC180" i="36" s="1"/>
  <c r="T180" i="36"/>
  <c r="U180" i="36" s="1"/>
  <c r="L180" i="36"/>
  <c r="M180" i="36" s="1"/>
  <c r="E180" i="36"/>
  <c r="FX179" i="36"/>
  <c r="FZ179" i="36" s="1"/>
  <c r="FW179" i="36"/>
  <c r="FY179" i="36" s="1"/>
  <c r="FP179" i="36"/>
  <c r="FQ179" i="36" s="1"/>
  <c r="FH179" i="36"/>
  <c r="FI179" i="36" s="1"/>
  <c r="EZ179" i="36"/>
  <c r="FA179" i="36" s="1"/>
  <c r="ER179" i="36"/>
  <c r="ES179" i="36" s="1"/>
  <c r="EJ179" i="36"/>
  <c r="EK179" i="36" s="1"/>
  <c r="EB179" i="36"/>
  <c r="EC179" i="36" s="1"/>
  <c r="DT179" i="36"/>
  <c r="DU179" i="36" s="1"/>
  <c r="DL179" i="36"/>
  <c r="DM179" i="36" s="1"/>
  <c r="DD179" i="36"/>
  <c r="DE179" i="36" s="1"/>
  <c r="CV179" i="36"/>
  <c r="CW179" i="36" s="1"/>
  <c r="CN179" i="36"/>
  <c r="CO179" i="36" s="1"/>
  <c r="CF179" i="36"/>
  <c r="CG179" i="36" s="1"/>
  <c r="BX179" i="36"/>
  <c r="BY179" i="36" s="1"/>
  <c r="BP179" i="36"/>
  <c r="BQ179" i="36" s="1"/>
  <c r="BH179" i="36"/>
  <c r="BI179" i="36" s="1"/>
  <c r="AZ179" i="36"/>
  <c r="BA179" i="36" s="1"/>
  <c r="AR179" i="36"/>
  <c r="AS179" i="36" s="1"/>
  <c r="AJ179" i="36"/>
  <c r="AK179" i="36" s="1"/>
  <c r="AB179" i="36"/>
  <c r="AC179" i="36" s="1"/>
  <c r="T179" i="36"/>
  <c r="U179" i="36" s="1"/>
  <c r="L179" i="36"/>
  <c r="M179" i="36" s="1"/>
  <c r="FX177" i="36"/>
  <c r="FZ177" i="36" s="1"/>
  <c r="FW177" i="36"/>
  <c r="FY177" i="36" s="1"/>
  <c r="FP177" i="36"/>
  <c r="FQ177" i="36" s="1"/>
  <c r="FH177" i="36"/>
  <c r="FI177" i="36" s="1"/>
  <c r="EZ177" i="36"/>
  <c r="FA177" i="36" s="1"/>
  <c r="ER177" i="36"/>
  <c r="ES177" i="36" s="1"/>
  <c r="EJ177" i="36"/>
  <c r="EK177" i="36" s="1"/>
  <c r="EB177" i="36"/>
  <c r="EC177" i="36" s="1"/>
  <c r="DT177" i="36"/>
  <c r="DU177" i="36" s="1"/>
  <c r="DL177" i="36"/>
  <c r="DM177" i="36" s="1"/>
  <c r="DD177" i="36"/>
  <c r="DE177" i="36" s="1"/>
  <c r="CV177" i="36"/>
  <c r="CW177" i="36" s="1"/>
  <c r="CN177" i="36"/>
  <c r="CO177" i="36" s="1"/>
  <c r="CF177" i="36"/>
  <c r="CG177" i="36" s="1"/>
  <c r="BX177" i="36"/>
  <c r="BY177" i="36" s="1"/>
  <c r="BP177" i="36"/>
  <c r="BQ177" i="36" s="1"/>
  <c r="BH177" i="36"/>
  <c r="BI177" i="36" s="1"/>
  <c r="AZ177" i="36"/>
  <c r="BA177" i="36" s="1"/>
  <c r="AR177" i="36"/>
  <c r="AS177" i="36" s="1"/>
  <c r="AJ177" i="36"/>
  <c r="AK177" i="36" s="1"/>
  <c r="AB177" i="36"/>
  <c r="AC177" i="36" s="1"/>
  <c r="T177" i="36"/>
  <c r="U177" i="36" s="1"/>
  <c r="L177" i="36"/>
  <c r="M177" i="36" s="1"/>
  <c r="FX176" i="36"/>
  <c r="FZ176" i="36" s="1"/>
  <c r="FK176" i="36"/>
  <c r="FP176" i="36" s="1"/>
  <c r="FQ176" i="36" s="1"/>
  <c r="FC176" i="36"/>
  <c r="FH176" i="36" s="1"/>
  <c r="FI176" i="36" s="1"/>
  <c r="EU176" i="36"/>
  <c r="EZ176" i="36" s="1"/>
  <c r="FA176" i="36" s="1"/>
  <c r="EM176" i="36"/>
  <c r="ER176" i="36" s="1"/>
  <c r="ES176" i="36" s="1"/>
  <c r="EE176" i="36"/>
  <c r="EJ176" i="36" s="1"/>
  <c r="EK176" i="36" s="1"/>
  <c r="DW176" i="36"/>
  <c r="EB176" i="36" s="1"/>
  <c r="EC176" i="36" s="1"/>
  <c r="DO176" i="36"/>
  <c r="DT176" i="36" s="1"/>
  <c r="DU176" i="36" s="1"/>
  <c r="DG176" i="36"/>
  <c r="DL176" i="36" s="1"/>
  <c r="DM176" i="36" s="1"/>
  <c r="CY176" i="36"/>
  <c r="DD176" i="36" s="1"/>
  <c r="DE176" i="36" s="1"/>
  <c r="CQ176" i="36"/>
  <c r="CV176" i="36" s="1"/>
  <c r="CW176" i="36" s="1"/>
  <c r="CI176" i="36"/>
  <c r="CN176" i="36" s="1"/>
  <c r="CO176" i="36" s="1"/>
  <c r="CA176" i="36"/>
  <c r="CF176" i="36" s="1"/>
  <c r="CG176" i="36" s="1"/>
  <c r="BS176" i="36"/>
  <c r="BX176" i="36" s="1"/>
  <c r="BY176" i="36" s="1"/>
  <c r="BK176" i="36"/>
  <c r="BP176" i="36" s="1"/>
  <c r="BQ176" i="36" s="1"/>
  <c r="BC176" i="36"/>
  <c r="BH176" i="36" s="1"/>
  <c r="BI176" i="36" s="1"/>
  <c r="AU176" i="36"/>
  <c r="AZ176" i="36" s="1"/>
  <c r="BA176" i="36" s="1"/>
  <c r="AM176" i="36"/>
  <c r="AR176" i="36" s="1"/>
  <c r="AS176" i="36" s="1"/>
  <c r="AE176" i="36"/>
  <c r="AJ176" i="36" s="1"/>
  <c r="AK176" i="36" s="1"/>
  <c r="W176" i="36"/>
  <c r="AB176" i="36" s="1"/>
  <c r="AC176" i="36" s="1"/>
  <c r="O176" i="36"/>
  <c r="G176" i="36"/>
  <c r="L176" i="36" s="1"/>
  <c r="M176" i="36" s="1"/>
  <c r="FW175" i="36"/>
  <c r="FP175" i="36"/>
  <c r="FQ175" i="36" s="1"/>
  <c r="FL175" i="36"/>
  <c r="FH175" i="36"/>
  <c r="FI175" i="36" s="1"/>
  <c r="FD175" i="36"/>
  <c r="EZ175" i="36"/>
  <c r="FA175" i="36" s="1"/>
  <c r="EV175" i="36"/>
  <c r="ER175" i="36"/>
  <c r="ES175" i="36" s="1"/>
  <c r="EN175" i="36"/>
  <c r="EJ175" i="36"/>
  <c r="EK175" i="36" s="1"/>
  <c r="EF175" i="36"/>
  <c r="EB175" i="36"/>
  <c r="EC175" i="36" s="1"/>
  <c r="DX175" i="36"/>
  <c r="DT175" i="36"/>
  <c r="DU175" i="36" s="1"/>
  <c r="DP175" i="36"/>
  <c r="DL175" i="36"/>
  <c r="DM175" i="36" s="1"/>
  <c r="DH175" i="36"/>
  <c r="DD175" i="36"/>
  <c r="DE175" i="36" s="1"/>
  <c r="CZ175" i="36"/>
  <c r="CV175" i="36"/>
  <c r="CW175" i="36" s="1"/>
  <c r="CR175" i="36"/>
  <c r="CN175" i="36"/>
  <c r="CO175" i="36" s="1"/>
  <c r="CJ175" i="36"/>
  <c r="CF175" i="36"/>
  <c r="CG175" i="36" s="1"/>
  <c r="CB175" i="36"/>
  <c r="BX175" i="36"/>
  <c r="BY175" i="36" s="1"/>
  <c r="BT175" i="36"/>
  <c r="BP175" i="36"/>
  <c r="BQ175" i="36" s="1"/>
  <c r="BL175" i="36"/>
  <c r="BH175" i="36"/>
  <c r="BI175" i="36" s="1"/>
  <c r="BD175" i="36"/>
  <c r="AZ175" i="36"/>
  <c r="BA175" i="36" s="1"/>
  <c r="AV175" i="36"/>
  <c r="AR175" i="36"/>
  <c r="AS175" i="36" s="1"/>
  <c r="AN175" i="36"/>
  <c r="AJ175" i="36"/>
  <c r="AK175" i="36" s="1"/>
  <c r="AF175" i="36"/>
  <c r="AB175" i="36"/>
  <c r="AC175" i="36" s="1"/>
  <c r="X175" i="36"/>
  <c r="T175" i="36"/>
  <c r="U175" i="36" s="1"/>
  <c r="P175" i="36"/>
  <c r="L175" i="36"/>
  <c r="M175" i="36" s="1"/>
  <c r="H175" i="36"/>
  <c r="E175" i="36"/>
  <c r="F175" i="36" s="1"/>
  <c r="FX174" i="36"/>
  <c r="FZ174" i="36" s="1"/>
  <c r="FW174" i="36"/>
  <c r="FP174" i="36"/>
  <c r="FQ174" i="36" s="1"/>
  <c r="FH174" i="36"/>
  <c r="FI174" i="36" s="1"/>
  <c r="EZ174" i="36"/>
  <c r="FA174" i="36" s="1"/>
  <c r="ER174" i="36"/>
  <c r="ES174" i="36" s="1"/>
  <c r="EJ174" i="36"/>
  <c r="EK174" i="36" s="1"/>
  <c r="EB174" i="36"/>
  <c r="EC174" i="36" s="1"/>
  <c r="DT174" i="36"/>
  <c r="DU174" i="36" s="1"/>
  <c r="DL174" i="36"/>
  <c r="DM174" i="36" s="1"/>
  <c r="DD174" i="36"/>
  <c r="DE174" i="36" s="1"/>
  <c r="CV174" i="36"/>
  <c r="CW174" i="36" s="1"/>
  <c r="CN174" i="36"/>
  <c r="CO174" i="36" s="1"/>
  <c r="CF174" i="36"/>
  <c r="CG174" i="36" s="1"/>
  <c r="BX174" i="36"/>
  <c r="BY174" i="36" s="1"/>
  <c r="BP174" i="36"/>
  <c r="BQ174" i="36" s="1"/>
  <c r="BH174" i="36"/>
  <c r="BI174" i="36" s="1"/>
  <c r="AZ174" i="36"/>
  <c r="BA174" i="36" s="1"/>
  <c r="AR174" i="36"/>
  <c r="AS174" i="36" s="1"/>
  <c r="AJ174" i="36"/>
  <c r="AK174" i="36" s="1"/>
  <c r="AB174" i="36"/>
  <c r="AC174" i="36" s="1"/>
  <c r="T174" i="36"/>
  <c r="U174" i="36" s="1"/>
  <c r="L174" i="36"/>
  <c r="M174" i="36" s="1"/>
  <c r="E174" i="36"/>
  <c r="FW173" i="36"/>
  <c r="FP173" i="36"/>
  <c r="FQ173" i="36" s="1"/>
  <c r="FL173" i="36"/>
  <c r="FH173" i="36"/>
  <c r="FI173" i="36" s="1"/>
  <c r="FD173" i="36"/>
  <c r="EZ173" i="36"/>
  <c r="FA173" i="36" s="1"/>
  <c r="EV173" i="36"/>
  <c r="ER173" i="36"/>
  <c r="ES173" i="36" s="1"/>
  <c r="EN173" i="36"/>
  <c r="EJ173" i="36"/>
  <c r="EK173" i="36" s="1"/>
  <c r="EF173" i="36"/>
  <c r="EB173" i="36"/>
  <c r="EC173" i="36" s="1"/>
  <c r="DX173" i="36"/>
  <c r="DT173" i="36"/>
  <c r="DU173" i="36" s="1"/>
  <c r="DP173" i="36"/>
  <c r="DL173" i="36"/>
  <c r="DM173" i="36" s="1"/>
  <c r="DH173" i="36"/>
  <c r="DD173" i="36"/>
  <c r="DE173" i="36" s="1"/>
  <c r="CZ173" i="36"/>
  <c r="CV173" i="36"/>
  <c r="CW173" i="36" s="1"/>
  <c r="CR173" i="36"/>
  <c r="CN173" i="36"/>
  <c r="CO173" i="36" s="1"/>
  <c r="CJ173" i="36"/>
  <c r="CF173" i="36"/>
  <c r="CG173" i="36" s="1"/>
  <c r="CB173" i="36"/>
  <c r="BX173" i="36"/>
  <c r="BY173" i="36" s="1"/>
  <c r="BT173" i="36"/>
  <c r="BP173" i="36"/>
  <c r="BQ173" i="36" s="1"/>
  <c r="BL173" i="36"/>
  <c r="BH173" i="36"/>
  <c r="BI173" i="36" s="1"/>
  <c r="BD173" i="36"/>
  <c r="AZ173" i="36"/>
  <c r="BA173" i="36" s="1"/>
  <c r="AV173" i="36"/>
  <c r="AR173" i="36"/>
  <c r="AS173" i="36" s="1"/>
  <c r="AN173" i="36"/>
  <c r="AJ173" i="36"/>
  <c r="AK173" i="36" s="1"/>
  <c r="AF173" i="36"/>
  <c r="AB173" i="36"/>
  <c r="AC173" i="36" s="1"/>
  <c r="X173" i="36"/>
  <c r="T173" i="36"/>
  <c r="U173" i="36" s="1"/>
  <c r="P173" i="36"/>
  <c r="L173" i="36"/>
  <c r="M173" i="36" s="1"/>
  <c r="H173" i="36"/>
  <c r="E173" i="36"/>
  <c r="F173" i="36" s="1"/>
  <c r="FW172" i="36"/>
  <c r="FP172" i="36"/>
  <c r="FQ172" i="36" s="1"/>
  <c r="FL172" i="36"/>
  <c r="FH172" i="36"/>
  <c r="FI172" i="36" s="1"/>
  <c r="FD172" i="36"/>
  <c r="EZ172" i="36"/>
  <c r="FA172" i="36" s="1"/>
  <c r="EV172" i="36"/>
  <c r="ER172" i="36"/>
  <c r="ES172" i="36" s="1"/>
  <c r="EN172" i="36"/>
  <c r="EJ172" i="36"/>
  <c r="EK172" i="36" s="1"/>
  <c r="EF172" i="36"/>
  <c r="EB172" i="36"/>
  <c r="EC172" i="36" s="1"/>
  <c r="DX172" i="36"/>
  <c r="DT172" i="36"/>
  <c r="DU172" i="36" s="1"/>
  <c r="DP172" i="36"/>
  <c r="DL172" i="36"/>
  <c r="DM172" i="36" s="1"/>
  <c r="DH172" i="36"/>
  <c r="DD172" i="36"/>
  <c r="DE172" i="36" s="1"/>
  <c r="CZ172" i="36"/>
  <c r="CV172" i="36"/>
  <c r="CW172" i="36" s="1"/>
  <c r="CR172" i="36"/>
  <c r="CN172" i="36"/>
  <c r="CO172" i="36" s="1"/>
  <c r="CJ172" i="36"/>
  <c r="CF172" i="36"/>
  <c r="CG172" i="36" s="1"/>
  <c r="CB172" i="36"/>
  <c r="BX172" i="36"/>
  <c r="BY172" i="36" s="1"/>
  <c r="BT172" i="36"/>
  <c r="BP172" i="36"/>
  <c r="BQ172" i="36" s="1"/>
  <c r="BL172" i="36"/>
  <c r="BH172" i="36"/>
  <c r="BI172" i="36" s="1"/>
  <c r="BD172" i="36"/>
  <c r="AZ172" i="36"/>
  <c r="BA172" i="36" s="1"/>
  <c r="AV172" i="36"/>
  <c r="AR172" i="36"/>
  <c r="AS172" i="36" s="1"/>
  <c r="AN172" i="36"/>
  <c r="AJ172" i="36"/>
  <c r="AK172" i="36" s="1"/>
  <c r="AF172" i="36"/>
  <c r="AB172" i="36"/>
  <c r="AC172" i="36" s="1"/>
  <c r="X172" i="36"/>
  <c r="T172" i="36"/>
  <c r="U172" i="36" s="1"/>
  <c r="P172" i="36"/>
  <c r="L172" i="36"/>
  <c r="M172" i="36" s="1"/>
  <c r="H172" i="36"/>
  <c r="E172" i="36"/>
  <c r="FW171" i="36"/>
  <c r="FP171" i="36"/>
  <c r="FQ171" i="36" s="1"/>
  <c r="FL171" i="36"/>
  <c r="FH171" i="36"/>
  <c r="FI171" i="36" s="1"/>
  <c r="FD171" i="36"/>
  <c r="EZ171" i="36"/>
  <c r="FA171" i="36" s="1"/>
  <c r="EV171" i="36"/>
  <c r="ER171" i="36"/>
  <c r="ES171" i="36" s="1"/>
  <c r="EN171" i="36"/>
  <c r="EJ171" i="36"/>
  <c r="EK171" i="36" s="1"/>
  <c r="EF171" i="36"/>
  <c r="EB171" i="36"/>
  <c r="EC171" i="36" s="1"/>
  <c r="DX171" i="36"/>
  <c r="DT171" i="36"/>
  <c r="DU171" i="36" s="1"/>
  <c r="DP171" i="36"/>
  <c r="DL171" i="36"/>
  <c r="DM171" i="36" s="1"/>
  <c r="DH171" i="36"/>
  <c r="DD171" i="36"/>
  <c r="DE171" i="36" s="1"/>
  <c r="CZ171" i="36"/>
  <c r="CV171" i="36"/>
  <c r="CW171" i="36" s="1"/>
  <c r="CR171" i="36"/>
  <c r="CN171" i="36"/>
  <c r="CO171" i="36" s="1"/>
  <c r="CJ171" i="36"/>
  <c r="CF171" i="36"/>
  <c r="CG171" i="36" s="1"/>
  <c r="CB171" i="36"/>
  <c r="BX171" i="36"/>
  <c r="BY171" i="36" s="1"/>
  <c r="BT171" i="36"/>
  <c r="BP171" i="36"/>
  <c r="BQ171" i="36" s="1"/>
  <c r="BL171" i="36"/>
  <c r="BH171" i="36"/>
  <c r="BI171" i="36" s="1"/>
  <c r="BD171" i="36"/>
  <c r="AZ171" i="36"/>
  <c r="BA171" i="36" s="1"/>
  <c r="AV171" i="36"/>
  <c r="AR171" i="36"/>
  <c r="AS171" i="36" s="1"/>
  <c r="AN171" i="36"/>
  <c r="AJ171" i="36"/>
  <c r="AK171" i="36" s="1"/>
  <c r="AF171" i="36"/>
  <c r="AB171" i="36"/>
  <c r="AC171" i="36" s="1"/>
  <c r="X171" i="36"/>
  <c r="T171" i="36"/>
  <c r="U171" i="36" s="1"/>
  <c r="P171" i="36"/>
  <c r="L171" i="36"/>
  <c r="M171" i="36" s="1"/>
  <c r="H171" i="36"/>
  <c r="E171" i="36"/>
  <c r="F171" i="36" s="1"/>
  <c r="FX170" i="36"/>
  <c r="FZ170" i="36" s="1"/>
  <c r="FW170" i="36"/>
  <c r="FP170" i="36"/>
  <c r="FQ170" i="36" s="1"/>
  <c r="FH170" i="36"/>
  <c r="FI170" i="36" s="1"/>
  <c r="EZ170" i="36"/>
  <c r="FA170" i="36" s="1"/>
  <c r="ER170" i="36"/>
  <c r="ES170" i="36" s="1"/>
  <c r="EJ170" i="36"/>
  <c r="EK170" i="36" s="1"/>
  <c r="EB170" i="36"/>
  <c r="EC170" i="36" s="1"/>
  <c r="DT170" i="36"/>
  <c r="DU170" i="36" s="1"/>
  <c r="DL170" i="36"/>
  <c r="DM170" i="36" s="1"/>
  <c r="DD170" i="36"/>
  <c r="DE170" i="36" s="1"/>
  <c r="CV170" i="36"/>
  <c r="CW170" i="36" s="1"/>
  <c r="CN170" i="36"/>
  <c r="CO170" i="36" s="1"/>
  <c r="CF170" i="36"/>
  <c r="CG170" i="36" s="1"/>
  <c r="BX170" i="36"/>
  <c r="BY170" i="36" s="1"/>
  <c r="BP170" i="36"/>
  <c r="BQ170" i="36" s="1"/>
  <c r="BH170" i="36"/>
  <c r="BI170" i="36" s="1"/>
  <c r="AZ170" i="36"/>
  <c r="BA170" i="36" s="1"/>
  <c r="AR170" i="36"/>
  <c r="AS170" i="36" s="1"/>
  <c r="AJ170" i="36"/>
  <c r="AK170" i="36" s="1"/>
  <c r="AB170" i="36"/>
  <c r="AC170" i="36" s="1"/>
  <c r="T170" i="36"/>
  <c r="U170" i="36" s="1"/>
  <c r="L170" i="36"/>
  <c r="M170" i="36" s="1"/>
  <c r="E170" i="36"/>
  <c r="FW169" i="36"/>
  <c r="FP169" i="36"/>
  <c r="FQ169" i="36" s="1"/>
  <c r="FL169" i="36"/>
  <c r="FH169" i="36"/>
  <c r="FI169" i="36" s="1"/>
  <c r="FD169" i="36"/>
  <c r="EZ169" i="36"/>
  <c r="FA169" i="36" s="1"/>
  <c r="EV169" i="36"/>
  <c r="ER169" i="36"/>
  <c r="ES169" i="36" s="1"/>
  <c r="EN169" i="36"/>
  <c r="EJ169" i="36"/>
  <c r="EK169" i="36" s="1"/>
  <c r="EF169" i="36"/>
  <c r="EB169" i="36"/>
  <c r="EC169" i="36" s="1"/>
  <c r="DX169" i="36"/>
  <c r="DT169" i="36"/>
  <c r="DU169" i="36" s="1"/>
  <c r="DP169" i="36"/>
  <c r="DL169" i="36"/>
  <c r="DM169" i="36" s="1"/>
  <c r="DH169" i="36"/>
  <c r="DD169" i="36"/>
  <c r="DE169" i="36" s="1"/>
  <c r="CZ169" i="36"/>
  <c r="CV169" i="36"/>
  <c r="CW169" i="36" s="1"/>
  <c r="CR169" i="36"/>
  <c r="CN169" i="36"/>
  <c r="CO169" i="36" s="1"/>
  <c r="CJ169" i="36"/>
  <c r="CF169" i="36"/>
  <c r="CG169" i="36" s="1"/>
  <c r="CB169" i="36"/>
  <c r="BX169" i="36"/>
  <c r="BY169" i="36" s="1"/>
  <c r="BT169" i="36"/>
  <c r="BP169" i="36"/>
  <c r="BQ169" i="36" s="1"/>
  <c r="BL169" i="36"/>
  <c r="BH169" i="36"/>
  <c r="BI169" i="36" s="1"/>
  <c r="BD169" i="36"/>
  <c r="AZ169" i="36"/>
  <c r="BA169" i="36" s="1"/>
  <c r="AV169" i="36"/>
  <c r="AR169" i="36"/>
  <c r="AS169" i="36" s="1"/>
  <c r="AN169" i="36"/>
  <c r="AJ169" i="36"/>
  <c r="AK169" i="36" s="1"/>
  <c r="AF169" i="36"/>
  <c r="AB169" i="36"/>
  <c r="AC169" i="36" s="1"/>
  <c r="X169" i="36"/>
  <c r="T169" i="36"/>
  <c r="U169" i="36" s="1"/>
  <c r="P169" i="36"/>
  <c r="L169" i="36"/>
  <c r="M169" i="36" s="1"/>
  <c r="H169" i="36"/>
  <c r="E169" i="36"/>
  <c r="F169" i="36" s="1"/>
  <c r="FX168" i="36"/>
  <c r="FZ168" i="36" s="1"/>
  <c r="FW168" i="36"/>
  <c r="FP168" i="36"/>
  <c r="FQ168" i="36" s="1"/>
  <c r="FH168" i="36"/>
  <c r="FI168" i="36" s="1"/>
  <c r="EZ168" i="36"/>
  <c r="FA168" i="36" s="1"/>
  <c r="ER168" i="36"/>
  <c r="ES168" i="36" s="1"/>
  <c r="EJ168" i="36"/>
  <c r="EK168" i="36" s="1"/>
  <c r="EB168" i="36"/>
  <c r="EC168" i="36" s="1"/>
  <c r="DT168" i="36"/>
  <c r="DU168" i="36" s="1"/>
  <c r="DL168" i="36"/>
  <c r="DM168" i="36" s="1"/>
  <c r="DD168" i="36"/>
  <c r="DE168" i="36" s="1"/>
  <c r="CV168" i="36"/>
  <c r="CW168" i="36" s="1"/>
  <c r="CN168" i="36"/>
  <c r="CO168" i="36" s="1"/>
  <c r="CF168" i="36"/>
  <c r="CG168" i="36" s="1"/>
  <c r="BX168" i="36"/>
  <c r="BY168" i="36" s="1"/>
  <c r="BP168" i="36"/>
  <c r="BQ168" i="36" s="1"/>
  <c r="BH168" i="36"/>
  <c r="BI168" i="36" s="1"/>
  <c r="AZ168" i="36"/>
  <c r="BA168" i="36" s="1"/>
  <c r="AR168" i="36"/>
  <c r="AS168" i="36" s="1"/>
  <c r="AJ168" i="36"/>
  <c r="AK168" i="36" s="1"/>
  <c r="AB168" i="36"/>
  <c r="AC168" i="36" s="1"/>
  <c r="T168" i="36"/>
  <c r="U168" i="36" s="1"/>
  <c r="L168" i="36"/>
  <c r="M168" i="36" s="1"/>
  <c r="E168" i="36"/>
  <c r="FW167" i="36"/>
  <c r="FP167" i="36"/>
  <c r="FQ167" i="36" s="1"/>
  <c r="FL167" i="36"/>
  <c r="FH167" i="36"/>
  <c r="FI167" i="36" s="1"/>
  <c r="FD167" i="36"/>
  <c r="EZ167" i="36"/>
  <c r="FA167" i="36" s="1"/>
  <c r="EV167" i="36"/>
  <c r="ER167" i="36"/>
  <c r="ES167" i="36" s="1"/>
  <c r="EN167" i="36"/>
  <c r="EJ167" i="36"/>
  <c r="EK167" i="36" s="1"/>
  <c r="EF167" i="36"/>
  <c r="EB167" i="36"/>
  <c r="EC167" i="36" s="1"/>
  <c r="DX167" i="36"/>
  <c r="DT167" i="36"/>
  <c r="DU167" i="36" s="1"/>
  <c r="DP167" i="36"/>
  <c r="DL167" i="36"/>
  <c r="DM167" i="36" s="1"/>
  <c r="DH167" i="36"/>
  <c r="DD167" i="36"/>
  <c r="DE167" i="36" s="1"/>
  <c r="CZ167" i="36"/>
  <c r="CV167" i="36"/>
  <c r="CW167" i="36" s="1"/>
  <c r="CR167" i="36"/>
  <c r="CN167" i="36"/>
  <c r="CO167" i="36" s="1"/>
  <c r="CJ167" i="36"/>
  <c r="CF167" i="36"/>
  <c r="CG167" i="36" s="1"/>
  <c r="CB167" i="36"/>
  <c r="BX167" i="36"/>
  <c r="BY167" i="36" s="1"/>
  <c r="BT167" i="36"/>
  <c r="BP167" i="36"/>
  <c r="BQ167" i="36" s="1"/>
  <c r="BL167" i="36"/>
  <c r="BH167" i="36"/>
  <c r="BI167" i="36" s="1"/>
  <c r="BD167" i="36"/>
  <c r="AZ167" i="36"/>
  <c r="BA167" i="36" s="1"/>
  <c r="AV167" i="36"/>
  <c r="AR167" i="36"/>
  <c r="AS167" i="36" s="1"/>
  <c r="AN167" i="36"/>
  <c r="AJ167" i="36"/>
  <c r="AK167" i="36" s="1"/>
  <c r="AF167" i="36"/>
  <c r="AB167" i="36"/>
  <c r="AC167" i="36" s="1"/>
  <c r="X167" i="36"/>
  <c r="T167" i="36"/>
  <c r="U167" i="36" s="1"/>
  <c r="P167" i="36"/>
  <c r="L167" i="36"/>
  <c r="M167" i="36" s="1"/>
  <c r="H167" i="36"/>
  <c r="E167" i="36"/>
  <c r="F167" i="36" s="1"/>
  <c r="FW166" i="36"/>
  <c r="FP166" i="36"/>
  <c r="FQ166" i="36" s="1"/>
  <c r="FL166" i="36"/>
  <c r="FH166" i="36"/>
  <c r="FI166" i="36" s="1"/>
  <c r="FD166" i="36"/>
  <c r="EZ166" i="36"/>
  <c r="FA166" i="36" s="1"/>
  <c r="EV166" i="36"/>
  <c r="ER166" i="36"/>
  <c r="ES166" i="36" s="1"/>
  <c r="EN166" i="36"/>
  <c r="EJ166" i="36"/>
  <c r="EK166" i="36" s="1"/>
  <c r="EF166" i="36"/>
  <c r="EB166" i="36"/>
  <c r="EC166" i="36" s="1"/>
  <c r="DX166" i="36"/>
  <c r="DT166" i="36"/>
  <c r="DU166" i="36" s="1"/>
  <c r="DP166" i="36"/>
  <c r="DL166" i="36"/>
  <c r="DM166" i="36" s="1"/>
  <c r="DH166" i="36"/>
  <c r="DD166" i="36"/>
  <c r="DE166" i="36" s="1"/>
  <c r="CZ166" i="36"/>
  <c r="CV166" i="36"/>
  <c r="CW166" i="36" s="1"/>
  <c r="CR166" i="36"/>
  <c r="CN166" i="36"/>
  <c r="CO166" i="36" s="1"/>
  <c r="CJ166" i="36"/>
  <c r="CF166" i="36"/>
  <c r="CG166" i="36" s="1"/>
  <c r="CB166" i="36"/>
  <c r="BX166" i="36"/>
  <c r="BY166" i="36" s="1"/>
  <c r="BT166" i="36"/>
  <c r="BP166" i="36"/>
  <c r="BQ166" i="36" s="1"/>
  <c r="BL166" i="36"/>
  <c r="BH166" i="36"/>
  <c r="BI166" i="36" s="1"/>
  <c r="BD166" i="36"/>
  <c r="AZ166" i="36"/>
  <c r="BA166" i="36" s="1"/>
  <c r="AV166" i="36"/>
  <c r="AR166" i="36"/>
  <c r="AS166" i="36" s="1"/>
  <c r="AN166" i="36"/>
  <c r="AJ166" i="36"/>
  <c r="AK166" i="36" s="1"/>
  <c r="AF166" i="36"/>
  <c r="AB166" i="36"/>
  <c r="AC166" i="36" s="1"/>
  <c r="X166" i="36"/>
  <c r="T166" i="36"/>
  <c r="U166" i="36" s="1"/>
  <c r="P166" i="36"/>
  <c r="L166" i="36"/>
  <c r="M166" i="36" s="1"/>
  <c r="H166" i="36"/>
  <c r="E166" i="36"/>
  <c r="F166" i="36" s="1"/>
  <c r="FW165" i="36"/>
  <c r="FP165" i="36"/>
  <c r="FQ165" i="36" s="1"/>
  <c r="FL165" i="36"/>
  <c r="FH165" i="36"/>
  <c r="FI165" i="36" s="1"/>
  <c r="FD165" i="36"/>
  <c r="EZ165" i="36"/>
  <c r="FA165" i="36" s="1"/>
  <c r="EV165" i="36"/>
  <c r="ER165" i="36"/>
  <c r="ES165" i="36" s="1"/>
  <c r="EN165" i="36"/>
  <c r="EJ165" i="36"/>
  <c r="EK165" i="36" s="1"/>
  <c r="EF165" i="36"/>
  <c r="EB165" i="36"/>
  <c r="EC165" i="36" s="1"/>
  <c r="DX165" i="36"/>
  <c r="DT165" i="36"/>
  <c r="DU165" i="36" s="1"/>
  <c r="DP165" i="36"/>
  <c r="DL165" i="36"/>
  <c r="DM165" i="36" s="1"/>
  <c r="DH165" i="36"/>
  <c r="DD165" i="36"/>
  <c r="DE165" i="36" s="1"/>
  <c r="CZ165" i="36"/>
  <c r="CV165" i="36"/>
  <c r="CW165" i="36" s="1"/>
  <c r="CR165" i="36"/>
  <c r="CN165" i="36"/>
  <c r="CO165" i="36" s="1"/>
  <c r="CJ165" i="36"/>
  <c r="CF165" i="36"/>
  <c r="CG165" i="36" s="1"/>
  <c r="CB165" i="36"/>
  <c r="BX165" i="36"/>
  <c r="BY165" i="36" s="1"/>
  <c r="BT165" i="36"/>
  <c r="BP165" i="36"/>
  <c r="BQ165" i="36" s="1"/>
  <c r="BL165" i="36"/>
  <c r="BH165" i="36"/>
  <c r="BI165" i="36" s="1"/>
  <c r="BD165" i="36"/>
  <c r="AZ165" i="36"/>
  <c r="BA165" i="36" s="1"/>
  <c r="AV165" i="36"/>
  <c r="AR165" i="36"/>
  <c r="AS165" i="36" s="1"/>
  <c r="AN165" i="36"/>
  <c r="AJ165" i="36"/>
  <c r="AK165" i="36" s="1"/>
  <c r="AF165" i="36"/>
  <c r="AB165" i="36"/>
  <c r="AC165" i="36" s="1"/>
  <c r="X165" i="36"/>
  <c r="T165" i="36"/>
  <c r="U165" i="36" s="1"/>
  <c r="P165" i="36"/>
  <c r="L165" i="36"/>
  <c r="M165" i="36" s="1"/>
  <c r="H165" i="36"/>
  <c r="E165" i="36"/>
  <c r="F165" i="36" s="1"/>
  <c r="FW164" i="36"/>
  <c r="FP164" i="36"/>
  <c r="FQ164" i="36" s="1"/>
  <c r="FL164" i="36"/>
  <c r="FH164" i="36"/>
  <c r="FI164" i="36" s="1"/>
  <c r="FD164" i="36"/>
  <c r="EZ164" i="36"/>
  <c r="FA164" i="36" s="1"/>
  <c r="EV164" i="36"/>
  <c r="ER164" i="36"/>
  <c r="ES164" i="36" s="1"/>
  <c r="EN164" i="36"/>
  <c r="EJ164" i="36"/>
  <c r="EK164" i="36" s="1"/>
  <c r="EF164" i="36"/>
  <c r="EB164" i="36"/>
  <c r="EC164" i="36" s="1"/>
  <c r="DX164" i="36"/>
  <c r="DT164" i="36"/>
  <c r="DU164" i="36" s="1"/>
  <c r="DP164" i="36"/>
  <c r="DL164" i="36"/>
  <c r="DM164" i="36" s="1"/>
  <c r="DH164" i="36"/>
  <c r="DD164" i="36"/>
  <c r="DE164" i="36" s="1"/>
  <c r="CZ164" i="36"/>
  <c r="CV164" i="36"/>
  <c r="CW164" i="36" s="1"/>
  <c r="CR164" i="36"/>
  <c r="CN164" i="36"/>
  <c r="CO164" i="36" s="1"/>
  <c r="CJ164" i="36"/>
  <c r="CF164" i="36"/>
  <c r="CG164" i="36" s="1"/>
  <c r="CB164" i="36"/>
  <c r="BX164" i="36"/>
  <c r="BY164" i="36" s="1"/>
  <c r="BT164" i="36"/>
  <c r="BP164" i="36"/>
  <c r="BQ164" i="36" s="1"/>
  <c r="BL164" i="36"/>
  <c r="BH164" i="36"/>
  <c r="BI164" i="36" s="1"/>
  <c r="BD164" i="36"/>
  <c r="AZ164" i="36"/>
  <c r="BA164" i="36" s="1"/>
  <c r="AV164" i="36"/>
  <c r="AR164" i="36"/>
  <c r="AS164" i="36" s="1"/>
  <c r="AN164" i="36"/>
  <c r="AJ164" i="36"/>
  <c r="AK164" i="36" s="1"/>
  <c r="AF164" i="36"/>
  <c r="AB164" i="36"/>
  <c r="AC164" i="36" s="1"/>
  <c r="X164" i="36"/>
  <c r="T164" i="36"/>
  <c r="U164" i="36" s="1"/>
  <c r="P164" i="36"/>
  <c r="L164" i="36"/>
  <c r="M164" i="36" s="1"/>
  <c r="H164" i="36"/>
  <c r="E164" i="36"/>
  <c r="FX163" i="36"/>
  <c r="FZ163" i="36" s="1"/>
  <c r="FW163" i="36"/>
  <c r="FP163" i="36"/>
  <c r="FQ163" i="36" s="1"/>
  <c r="FH163" i="36"/>
  <c r="FI163" i="36" s="1"/>
  <c r="EZ163" i="36"/>
  <c r="FA163" i="36" s="1"/>
  <c r="ER163" i="36"/>
  <c r="ES163" i="36" s="1"/>
  <c r="EJ163" i="36"/>
  <c r="EK163" i="36" s="1"/>
  <c r="EB163" i="36"/>
  <c r="EC163" i="36" s="1"/>
  <c r="DT163" i="36"/>
  <c r="DU163" i="36" s="1"/>
  <c r="DL163" i="36"/>
  <c r="DM163" i="36" s="1"/>
  <c r="DD163" i="36"/>
  <c r="DE163" i="36" s="1"/>
  <c r="CV163" i="36"/>
  <c r="CW163" i="36" s="1"/>
  <c r="CN163" i="36"/>
  <c r="CO163" i="36" s="1"/>
  <c r="CF163" i="36"/>
  <c r="CG163" i="36" s="1"/>
  <c r="BX163" i="36"/>
  <c r="BY163" i="36" s="1"/>
  <c r="BP163" i="36"/>
  <c r="BQ163" i="36" s="1"/>
  <c r="BH163" i="36"/>
  <c r="BI163" i="36" s="1"/>
  <c r="AZ163" i="36"/>
  <c r="BA163" i="36" s="1"/>
  <c r="AR163" i="36"/>
  <c r="AS163" i="36" s="1"/>
  <c r="AJ163" i="36"/>
  <c r="AK163" i="36" s="1"/>
  <c r="AB163" i="36"/>
  <c r="AC163" i="36" s="1"/>
  <c r="T163" i="36"/>
  <c r="U163" i="36" s="1"/>
  <c r="L163" i="36"/>
  <c r="M163" i="36" s="1"/>
  <c r="E163" i="36"/>
  <c r="FW162" i="36"/>
  <c r="FP162" i="36"/>
  <c r="FQ162" i="36" s="1"/>
  <c r="FL162" i="36"/>
  <c r="FH162" i="36"/>
  <c r="FI162" i="36" s="1"/>
  <c r="FD162" i="36"/>
  <c r="EZ162" i="36"/>
  <c r="FA162" i="36" s="1"/>
  <c r="EV162" i="36"/>
  <c r="ER162" i="36"/>
  <c r="ES162" i="36" s="1"/>
  <c r="EN162" i="36"/>
  <c r="EJ162" i="36"/>
  <c r="EK162" i="36" s="1"/>
  <c r="EF162" i="36"/>
  <c r="EB162" i="36"/>
  <c r="EC162" i="36" s="1"/>
  <c r="DX162" i="36"/>
  <c r="DT162" i="36"/>
  <c r="DU162" i="36" s="1"/>
  <c r="DP162" i="36"/>
  <c r="DL162" i="36"/>
  <c r="DM162" i="36" s="1"/>
  <c r="DH162" i="36"/>
  <c r="DD162" i="36"/>
  <c r="DE162" i="36" s="1"/>
  <c r="CZ162" i="36"/>
  <c r="CV162" i="36"/>
  <c r="CW162" i="36" s="1"/>
  <c r="CR162" i="36"/>
  <c r="CN162" i="36"/>
  <c r="CO162" i="36" s="1"/>
  <c r="CJ162" i="36"/>
  <c r="CF162" i="36"/>
  <c r="CG162" i="36" s="1"/>
  <c r="CB162" i="36"/>
  <c r="BX162" i="36"/>
  <c r="BY162" i="36" s="1"/>
  <c r="BT162" i="36"/>
  <c r="BP162" i="36"/>
  <c r="BQ162" i="36" s="1"/>
  <c r="BL162" i="36"/>
  <c r="BH162" i="36"/>
  <c r="BI162" i="36" s="1"/>
  <c r="BD162" i="36"/>
  <c r="AZ162" i="36"/>
  <c r="BA162" i="36" s="1"/>
  <c r="AV162" i="36"/>
  <c r="AR162" i="36"/>
  <c r="AS162" i="36" s="1"/>
  <c r="AN162" i="36"/>
  <c r="AJ162" i="36"/>
  <c r="AK162" i="36" s="1"/>
  <c r="AF162" i="36"/>
  <c r="AB162" i="36"/>
  <c r="AC162" i="36" s="1"/>
  <c r="X162" i="36"/>
  <c r="T162" i="36"/>
  <c r="U162" i="36" s="1"/>
  <c r="P162" i="36"/>
  <c r="L162" i="36"/>
  <c r="M162" i="36" s="1"/>
  <c r="H162" i="36"/>
  <c r="E162" i="36"/>
  <c r="F162" i="36" s="1"/>
  <c r="FW161" i="36"/>
  <c r="FP161" i="36"/>
  <c r="FQ161" i="36" s="1"/>
  <c r="FL161" i="36"/>
  <c r="FH161" i="36"/>
  <c r="FI161" i="36" s="1"/>
  <c r="FD161" i="36"/>
  <c r="EZ161" i="36"/>
  <c r="FA161" i="36" s="1"/>
  <c r="EV161" i="36"/>
  <c r="ER161" i="36"/>
  <c r="ES161" i="36" s="1"/>
  <c r="EN161" i="36"/>
  <c r="EJ161" i="36"/>
  <c r="EK161" i="36" s="1"/>
  <c r="EF161" i="36"/>
  <c r="EB161" i="36"/>
  <c r="EC161" i="36" s="1"/>
  <c r="DX161" i="36"/>
  <c r="DT161" i="36"/>
  <c r="DU161" i="36" s="1"/>
  <c r="DP161" i="36"/>
  <c r="DL161" i="36"/>
  <c r="DM161" i="36" s="1"/>
  <c r="DH161" i="36"/>
  <c r="DD161" i="36"/>
  <c r="DE161" i="36" s="1"/>
  <c r="CZ161" i="36"/>
  <c r="CV161" i="36"/>
  <c r="CW161" i="36" s="1"/>
  <c r="CR161" i="36"/>
  <c r="CN161" i="36"/>
  <c r="CO161" i="36" s="1"/>
  <c r="CJ161" i="36"/>
  <c r="CF161" i="36"/>
  <c r="CG161" i="36" s="1"/>
  <c r="CB161" i="36"/>
  <c r="BX161" i="36"/>
  <c r="BY161" i="36" s="1"/>
  <c r="BT161" i="36"/>
  <c r="BP161" i="36"/>
  <c r="BQ161" i="36" s="1"/>
  <c r="BL161" i="36"/>
  <c r="BH161" i="36"/>
  <c r="BI161" i="36" s="1"/>
  <c r="BD161" i="36"/>
  <c r="AZ161" i="36"/>
  <c r="BA161" i="36" s="1"/>
  <c r="AV161" i="36"/>
  <c r="AR161" i="36"/>
  <c r="AS161" i="36" s="1"/>
  <c r="AN161" i="36"/>
  <c r="AJ161" i="36"/>
  <c r="AK161" i="36" s="1"/>
  <c r="AF161" i="36"/>
  <c r="AB161" i="36"/>
  <c r="AC161" i="36" s="1"/>
  <c r="X161" i="36"/>
  <c r="T161" i="36"/>
  <c r="U161" i="36" s="1"/>
  <c r="P161" i="36"/>
  <c r="L161" i="36"/>
  <c r="M161" i="36" s="1"/>
  <c r="H161" i="36"/>
  <c r="E161" i="36"/>
  <c r="F161" i="36" s="1"/>
  <c r="FW160" i="36"/>
  <c r="FP160" i="36"/>
  <c r="FQ160" i="36" s="1"/>
  <c r="FL160" i="36"/>
  <c r="FH160" i="36"/>
  <c r="FI160" i="36" s="1"/>
  <c r="FD160" i="36"/>
  <c r="EZ160" i="36"/>
  <c r="FA160" i="36" s="1"/>
  <c r="EV160" i="36"/>
  <c r="ER160" i="36"/>
  <c r="ES160" i="36" s="1"/>
  <c r="EN160" i="36"/>
  <c r="EJ160" i="36"/>
  <c r="EK160" i="36" s="1"/>
  <c r="EF160" i="36"/>
  <c r="EB160" i="36"/>
  <c r="EC160" i="36" s="1"/>
  <c r="DX160" i="36"/>
  <c r="DT160" i="36"/>
  <c r="DU160" i="36" s="1"/>
  <c r="DP160" i="36"/>
  <c r="DL160" i="36"/>
  <c r="DM160" i="36" s="1"/>
  <c r="DH160" i="36"/>
  <c r="DD160" i="36"/>
  <c r="DE160" i="36" s="1"/>
  <c r="CZ160" i="36"/>
  <c r="CV160" i="36"/>
  <c r="CW160" i="36" s="1"/>
  <c r="CR160" i="36"/>
  <c r="CN160" i="36"/>
  <c r="CO160" i="36" s="1"/>
  <c r="CJ160" i="36"/>
  <c r="CF160" i="36"/>
  <c r="CG160" i="36" s="1"/>
  <c r="CB160" i="36"/>
  <c r="BX160" i="36"/>
  <c r="BY160" i="36" s="1"/>
  <c r="BT160" i="36"/>
  <c r="BP160" i="36"/>
  <c r="BQ160" i="36" s="1"/>
  <c r="BL160" i="36"/>
  <c r="BH160" i="36"/>
  <c r="BI160" i="36" s="1"/>
  <c r="BD160" i="36"/>
  <c r="AZ160" i="36"/>
  <c r="BA160" i="36" s="1"/>
  <c r="AV160" i="36"/>
  <c r="AR160" i="36"/>
  <c r="AS160" i="36" s="1"/>
  <c r="AN160" i="36"/>
  <c r="AJ160" i="36"/>
  <c r="AK160" i="36" s="1"/>
  <c r="AF160" i="36"/>
  <c r="AB160" i="36"/>
  <c r="AC160" i="36" s="1"/>
  <c r="X160" i="36"/>
  <c r="T160" i="36"/>
  <c r="U160" i="36" s="1"/>
  <c r="P160" i="36"/>
  <c r="L160" i="36"/>
  <c r="M160" i="36" s="1"/>
  <c r="H160" i="36"/>
  <c r="E160" i="36"/>
  <c r="FX159" i="36"/>
  <c r="FZ159" i="36" s="1"/>
  <c r="FW159" i="36"/>
  <c r="FP159" i="36"/>
  <c r="FQ159" i="36" s="1"/>
  <c r="FH159" i="36"/>
  <c r="FI159" i="36" s="1"/>
  <c r="EZ159" i="36"/>
  <c r="FA159" i="36" s="1"/>
  <c r="ER159" i="36"/>
  <c r="ES159" i="36" s="1"/>
  <c r="EJ159" i="36"/>
  <c r="EK159" i="36" s="1"/>
  <c r="EB159" i="36"/>
  <c r="EC159" i="36" s="1"/>
  <c r="DT159" i="36"/>
  <c r="DU159" i="36" s="1"/>
  <c r="DL159" i="36"/>
  <c r="DM159" i="36" s="1"/>
  <c r="DD159" i="36"/>
  <c r="DE159" i="36" s="1"/>
  <c r="CV159" i="36"/>
  <c r="CW159" i="36" s="1"/>
  <c r="CN159" i="36"/>
  <c r="CO159" i="36" s="1"/>
  <c r="CF159" i="36"/>
  <c r="CG159" i="36" s="1"/>
  <c r="BX159" i="36"/>
  <c r="BY159" i="36" s="1"/>
  <c r="BP159" i="36"/>
  <c r="BQ159" i="36" s="1"/>
  <c r="BH159" i="36"/>
  <c r="BI159" i="36" s="1"/>
  <c r="AZ159" i="36"/>
  <c r="BA159" i="36" s="1"/>
  <c r="AR159" i="36"/>
  <c r="AS159" i="36" s="1"/>
  <c r="AJ159" i="36"/>
  <c r="AK159" i="36" s="1"/>
  <c r="AB159" i="36"/>
  <c r="AC159" i="36" s="1"/>
  <c r="T159" i="36"/>
  <c r="U159" i="36" s="1"/>
  <c r="L159" i="36"/>
  <c r="M159" i="36" s="1"/>
  <c r="E159" i="36"/>
  <c r="FW158" i="36"/>
  <c r="FP158" i="36"/>
  <c r="FQ158" i="36" s="1"/>
  <c r="FL158" i="36"/>
  <c r="FH158" i="36"/>
  <c r="FI158" i="36" s="1"/>
  <c r="FD158" i="36"/>
  <c r="EZ158" i="36"/>
  <c r="FA158" i="36" s="1"/>
  <c r="EV158" i="36"/>
  <c r="ER158" i="36"/>
  <c r="ES158" i="36" s="1"/>
  <c r="EN158" i="36"/>
  <c r="EJ158" i="36"/>
  <c r="EK158" i="36" s="1"/>
  <c r="EF158" i="36"/>
  <c r="EB158" i="36"/>
  <c r="EC158" i="36" s="1"/>
  <c r="DX158" i="36"/>
  <c r="DT158" i="36"/>
  <c r="DU158" i="36" s="1"/>
  <c r="DP158" i="36"/>
  <c r="DL158" i="36"/>
  <c r="DM158" i="36" s="1"/>
  <c r="DH158" i="36"/>
  <c r="DD158" i="36"/>
  <c r="DE158" i="36" s="1"/>
  <c r="CZ158" i="36"/>
  <c r="CV158" i="36"/>
  <c r="CW158" i="36" s="1"/>
  <c r="CR158" i="36"/>
  <c r="CN158" i="36"/>
  <c r="CO158" i="36" s="1"/>
  <c r="CJ158" i="36"/>
  <c r="CF158" i="36"/>
  <c r="CG158" i="36" s="1"/>
  <c r="CB158" i="36"/>
  <c r="BX158" i="36"/>
  <c r="BY158" i="36" s="1"/>
  <c r="BT158" i="36"/>
  <c r="BP158" i="36"/>
  <c r="BQ158" i="36" s="1"/>
  <c r="BL158" i="36"/>
  <c r="BH158" i="36"/>
  <c r="BI158" i="36" s="1"/>
  <c r="BD158" i="36"/>
  <c r="AZ158" i="36"/>
  <c r="BA158" i="36" s="1"/>
  <c r="AV158" i="36"/>
  <c r="AR158" i="36"/>
  <c r="AS158" i="36" s="1"/>
  <c r="AN158" i="36"/>
  <c r="AJ158" i="36"/>
  <c r="AK158" i="36" s="1"/>
  <c r="AF158" i="36"/>
  <c r="AB158" i="36"/>
  <c r="AC158" i="36" s="1"/>
  <c r="X158" i="36"/>
  <c r="T158" i="36"/>
  <c r="U158" i="36" s="1"/>
  <c r="P158" i="36"/>
  <c r="L158" i="36"/>
  <c r="M158" i="36" s="1"/>
  <c r="H158" i="36"/>
  <c r="E158" i="36"/>
  <c r="F158" i="36" s="1"/>
  <c r="FW157" i="36"/>
  <c r="FP157" i="36"/>
  <c r="FQ157" i="36" s="1"/>
  <c r="FL157" i="36"/>
  <c r="FH157" i="36"/>
  <c r="FI157" i="36" s="1"/>
  <c r="FD157" i="36"/>
  <c r="EZ157" i="36"/>
  <c r="FA157" i="36" s="1"/>
  <c r="EV157" i="36"/>
  <c r="ER157" i="36"/>
  <c r="ES157" i="36" s="1"/>
  <c r="EN157" i="36"/>
  <c r="EJ157" i="36"/>
  <c r="EK157" i="36" s="1"/>
  <c r="EF157" i="36"/>
  <c r="EB157" i="36"/>
  <c r="EC157" i="36" s="1"/>
  <c r="DX157" i="36"/>
  <c r="DT157" i="36"/>
  <c r="DU157" i="36" s="1"/>
  <c r="DP157" i="36"/>
  <c r="DL157" i="36"/>
  <c r="DM157" i="36" s="1"/>
  <c r="DH157" i="36"/>
  <c r="DD157" i="36"/>
  <c r="DE157" i="36" s="1"/>
  <c r="CZ157" i="36"/>
  <c r="CV157" i="36"/>
  <c r="CW157" i="36" s="1"/>
  <c r="CR157" i="36"/>
  <c r="CN157" i="36"/>
  <c r="CO157" i="36" s="1"/>
  <c r="CJ157" i="36"/>
  <c r="CF157" i="36"/>
  <c r="CG157" i="36" s="1"/>
  <c r="CB157" i="36"/>
  <c r="BX157" i="36"/>
  <c r="BY157" i="36" s="1"/>
  <c r="BT157" i="36"/>
  <c r="BP157" i="36"/>
  <c r="BQ157" i="36" s="1"/>
  <c r="BL157" i="36"/>
  <c r="BH157" i="36"/>
  <c r="BI157" i="36" s="1"/>
  <c r="BD157" i="36"/>
  <c r="AZ157" i="36"/>
  <c r="BA157" i="36" s="1"/>
  <c r="AV157" i="36"/>
  <c r="AR157" i="36"/>
  <c r="AS157" i="36" s="1"/>
  <c r="AN157" i="36"/>
  <c r="AJ157" i="36"/>
  <c r="AK157" i="36" s="1"/>
  <c r="AF157" i="36"/>
  <c r="AB157" i="36"/>
  <c r="AC157" i="36" s="1"/>
  <c r="X157" i="36"/>
  <c r="T157" i="36"/>
  <c r="U157" i="36" s="1"/>
  <c r="P157" i="36"/>
  <c r="L157" i="36"/>
  <c r="M157" i="36" s="1"/>
  <c r="H157" i="36"/>
  <c r="E157" i="36"/>
  <c r="F157" i="36" s="1"/>
  <c r="FX156" i="36"/>
  <c r="FZ156" i="36" s="1"/>
  <c r="FW156" i="36"/>
  <c r="FY156" i="36" s="1"/>
  <c r="FP156" i="36"/>
  <c r="FQ156" i="36" s="1"/>
  <c r="FH156" i="36"/>
  <c r="FI156" i="36" s="1"/>
  <c r="EZ156" i="36"/>
  <c r="FA156" i="36" s="1"/>
  <c r="ER156" i="36"/>
  <c r="ES156" i="36" s="1"/>
  <c r="EJ156" i="36"/>
  <c r="EK156" i="36" s="1"/>
  <c r="EB156" i="36"/>
  <c r="EC156" i="36" s="1"/>
  <c r="DT156" i="36"/>
  <c r="DU156" i="36" s="1"/>
  <c r="DL156" i="36"/>
  <c r="DM156" i="36" s="1"/>
  <c r="DD156" i="36"/>
  <c r="DE156" i="36" s="1"/>
  <c r="CV156" i="36"/>
  <c r="CW156" i="36" s="1"/>
  <c r="CN156" i="36"/>
  <c r="CO156" i="36" s="1"/>
  <c r="CF156" i="36"/>
  <c r="CG156" i="36" s="1"/>
  <c r="BX156" i="36"/>
  <c r="BY156" i="36" s="1"/>
  <c r="BP156" i="36"/>
  <c r="BQ156" i="36" s="1"/>
  <c r="BH156" i="36"/>
  <c r="BI156" i="36" s="1"/>
  <c r="AZ156" i="36"/>
  <c r="BA156" i="36" s="1"/>
  <c r="AR156" i="36"/>
  <c r="AS156" i="36" s="1"/>
  <c r="AJ156" i="36"/>
  <c r="AK156" i="36" s="1"/>
  <c r="AB156" i="36"/>
  <c r="AC156" i="36" s="1"/>
  <c r="T156" i="36"/>
  <c r="U156" i="36" s="1"/>
  <c r="L156" i="36"/>
  <c r="M156" i="36" s="1"/>
  <c r="FX155" i="36"/>
  <c r="FZ155" i="36" s="1"/>
  <c r="FK155" i="36"/>
  <c r="FP155" i="36" s="1"/>
  <c r="FQ155" i="36" s="1"/>
  <c r="FC155" i="36"/>
  <c r="FH155" i="36" s="1"/>
  <c r="FI155" i="36" s="1"/>
  <c r="EU155" i="36"/>
  <c r="EZ155" i="36" s="1"/>
  <c r="FA155" i="36" s="1"/>
  <c r="EM155" i="36"/>
  <c r="ER155" i="36" s="1"/>
  <c r="ES155" i="36" s="1"/>
  <c r="EE155" i="36"/>
  <c r="EJ155" i="36" s="1"/>
  <c r="EK155" i="36" s="1"/>
  <c r="DW155" i="36"/>
  <c r="EB155" i="36" s="1"/>
  <c r="EC155" i="36" s="1"/>
  <c r="DO155" i="36"/>
  <c r="DT155" i="36" s="1"/>
  <c r="DU155" i="36" s="1"/>
  <c r="DG155" i="36"/>
  <c r="DL155" i="36" s="1"/>
  <c r="DM155" i="36" s="1"/>
  <c r="CY155" i="36"/>
  <c r="DD155" i="36" s="1"/>
  <c r="DE155" i="36" s="1"/>
  <c r="CQ155" i="36"/>
  <c r="CV155" i="36" s="1"/>
  <c r="CW155" i="36" s="1"/>
  <c r="CI155" i="36"/>
  <c r="CN155" i="36" s="1"/>
  <c r="CO155" i="36" s="1"/>
  <c r="CA155" i="36"/>
  <c r="CF155" i="36" s="1"/>
  <c r="CG155" i="36" s="1"/>
  <c r="BS155" i="36"/>
  <c r="BX155" i="36" s="1"/>
  <c r="BY155" i="36" s="1"/>
  <c r="BK155" i="36"/>
  <c r="BP155" i="36" s="1"/>
  <c r="BQ155" i="36" s="1"/>
  <c r="BC155" i="36"/>
  <c r="BH155" i="36" s="1"/>
  <c r="BI155" i="36" s="1"/>
  <c r="AU155" i="36"/>
  <c r="AZ155" i="36" s="1"/>
  <c r="BA155" i="36" s="1"/>
  <c r="AM155" i="36"/>
  <c r="AR155" i="36" s="1"/>
  <c r="AS155" i="36" s="1"/>
  <c r="AJ155" i="36"/>
  <c r="AK155" i="36" s="1"/>
  <c r="W155" i="36"/>
  <c r="AB155" i="36" s="1"/>
  <c r="AC155" i="36" s="1"/>
  <c r="O155" i="36"/>
  <c r="T155" i="36" s="1"/>
  <c r="U155" i="36" s="1"/>
  <c r="G155" i="36"/>
  <c r="L155" i="36" s="1"/>
  <c r="M155" i="36" s="1"/>
  <c r="FW154" i="36"/>
  <c r="FP154" i="36"/>
  <c r="FQ154" i="36" s="1"/>
  <c r="FL154" i="36"/>
  <c r="FH154" i="36"/>
  <c r="FI154" i="36" s="1"/>
  <c r="FD154" i="36"/>
  <c r="EZ154" i="36"/>
  <c r="FA154" i="36" s="1"/>
  <c r="EV154" i="36"/>
  <c r="ER154" i="36"/>
  <c r="ES154" i="36" s="1"/>
  <c r="EN154" i="36"/>
  <c r="EJ154" i="36"/>
  <c r="EK154" i="36" s="1"/>
  <c r="EF154" i="36"/>
  <c r="EB154" i="36"/>
  <c r="EC154" i="36" s="1"/>
  <c r="DX154" i="36"/>
  <c r="DT154" i="36"/>
  <c r="DU154" i="36" s="1"/>
  <c r="DP154" i="36"/>
  <c r="DL154" i="36"/>
  <c r="DM154" i="36" s="1"/>
  <c r="DH154" i="36"/>
  <c r="DD154" i="36"/>
  <c r="DE154" i="36" s="1"/>
  <c r="CZ154" i="36"/>
  <c r="CV154" i="36"/>
  <c r="CW154" i="36" s="1"/>
  <c r="CR154" i="36"/>
  <c r="CN154" i="36"/>
  <c r="CO154" i="36" s="1"/>
  <c r="CJ154" i="36"/>
  <c r="CF154" i="36"/>
  <c r="CG154" i="36" s="1"/>
  <c r="CB154" i="36"/>
  <c r="BX154" i="36"/>
  <c r="BY154" i="36" s="1"/>
  <c r="BT154" i="36"/>
  <c r="BP154" i="36"/>
  <c r="BQ154" i="36" s="1"/>
  <c r="BL154" i="36"/>
  <c r="BH154" i="36"/>
  <c r="BI154" i="36" s="1"/>
  <c r="BD154" i="36"/>
  <c r="AZ154" i="36"/>
  <c r="BA154" i="36" s="1"/>
  <c r="AV154" i="36"/>
  <c r="AR154" i="36"/>
  <c r="AS154" i="36" s="1"/>
  <c r="AN154" i="36"/>
  <c r="AJ154" i="36"/>
  <c r="AK154" i="36" s="1"/>
  <c r="AF154" i="36"/>
  <c r="AB154" i="36"/>
  <c r="AC154" i="36" s="1"/>
  <c r="X154" i="36"/>
  <c r="T154" i="36"/>
  <c r="U154" i="36" s="1"/>
  <c r="P154" i="36"/>
  <c r="L154" i="36"/>
  <c r="M154" i="36" s="1"/>
  <c r="H154" i="36"/>
  <c r="E154" i="36"/>
  <c r="F154" i="36" s="1"/>
  <c r="FW153" i="36"/>
  <c r="FP153" i="36"/>
  <c r="FQ153" i="36" s="1"/>
  <c r="FL153" i="36"/>
  <c r="FH153" i="36"/>
  <c r="FI153" i="36" s="1"/>
  <c r="FD153" i="36"/>
  <c r="EZ153" i="36"/>
  <c r="FA153" i="36" s="1"/>
  <c r="EV153" i="36"/>
  <c r="ER153" i="36"/>
  <c r="ES153" i="36" s="1"/>
  <c r="EN153" i="36"/>
  <c r="EJ153" i="36"/>
  <c r="EK153" i="36" s="1"/>
  <c r="EF153" i="36"/>
  <c r="EB153" i="36"/>
  <c r="EC153" i="36" s="1"/>
  <c r="DX153" i="36"/>
  <c r="DT153" i="36"/>
  <c r="DU153" i="36" s="1"/>
  <c r="DP153" i="36"/>
  <c r="DL153" i="36"/>
  <c r="DM153" i="36" s="1"/>
  <c r="DH153" i="36"/>
  <c r="DD153" i="36"/>
  <c r="DE153" i="36" s="1"/>
  <c r="CZ153" i="36"/>
  <c r="CV153" i="36"/>
  <c r="CW153" i="36" s="1"/>
  <c r="CR153" i="36"/>
  <c r="CN153" i="36"/>
  <c r="CO153" i="36" s="1"/>
  <c r="CJ153" i="36"/>
  <c r="CF153" i="36"/>
  <c r="CG153" i="36" s="1"/>
  <c r="CB153" i="36"/>
  <c r="BX153" i="36"/>
  <c r="BY153" i="36" s="1"/>
  <c r="BT153" i="36"/>
  <c r="BP153" i="36"/>
  <c r="BQ153" i="36" s="1"/>
  <c r="BL153" i="36"/>
  <c r="BH153" i="36"/>
  <c r="BI153" i="36" s="1"/>
  <c r="BD153" i="36"/>
  <c r="AZ153" i="36"/>
  <c r="BA153" i="36" s="1"/>
  <c r="AV153" i="36"/>
  <c r="AR153" i="36"/>
  <c r="AS153" i="36" s="1"/>
  <c r="AN153" i="36"/>
  <c r="AJ153" i="36"/>
  <c r="AK153" i="36" s="1"/>
  <c r="AF153" i="36"/>
  <c r="AB153" i="36"/>
  <c r="AC153" i="36" s="1"/>
  <c r="X153" i="36"/>
  <c r="T153" i="36"/>
  <c r="U153" i="36" s="1"/>
  <c r="P153" i="36"/>
  <c r="L153" i="36"/>
  <c r="M153" i="36" s="1"/>
  <c r="H153" i="36"/>
  <c r="E153" i="36"/>
  <c r="F153" i="36" s="1"/>
  <c r="FW152" i="36"/>
  <c r="FP152" i="36"/>
  <c r="FQ152" i="36" s="1"/>
  <c r="FL152" i="36"/>
  <c r="FH152" i="36"/>
  <c r="FI152" i="36" s="1"/>
  <c r="FD152" i="36"/>
  <c r="EZ152" i="36"/>
  <c r="FA152" i="36" s="1"/>
  <c r="EV152" i="36"/>
  <c r="ER152" i="36"/>
  <c r="ES152" i="36" s="1"/>
  <c r="EN152" i="36"/>
  <c r="EJ152" i="36"/>
  <c r="EK152" i="36" s="1"/>
  <c r="EF152" i="36"/>
  <c r="EB152" i="36"/>
  <c r="EC152" i="36" s="1"/>
  <c r="DX152" i="36"/>
  <c r="DT152" i="36"/>
  <c r="DU152" i="36" s="1"/>
  <c r="DP152" i="36"/>
  <c r="DL152" i="36"/>
  <c r="DM152" i="36" s="1"/>
  <c r="DH152" i="36"/>
  <c r="DD152" i="36"/>
  <c r="DE152" i="36" s="1"/>
  <c r="CZ152" i="36"/>
  <c r="CV152" i="36"/>
  <c r="CW152" i="36" s="1"/>
  <c r="CR152" i="36"/>
  <c r="CN152" i="36"/>
  <c r="CO152" i="36" s="1"/>
  <c r="CJ152" i="36"/>
  <c r="CF152" i="36"/>
  <c r="CG152" i="36" s="1"/>
  <c r="CB152" i="36"/>
  <c r="BX152" i="36"/>
  <c r="BY152" i="36" s="1"/>
  <c r="BT152" i="36"/>
  <c r="BP152" i="36"/>
  <c r="BQ152" i="36" s="1"/>
  <c r="BL152" i="36"/>
  <c r="BH152" i="36"/>
  <c r="BI152" i="36" s="1"/>
  <c r="BD152" i="36"/>
  <c r="AZ152" i="36"/>
  <c r="BA152" i="36" s="1"/>
  <c r="AV152" i="36"/>
  <c r="AR152" i="36"/>
  <c r="AS152" i="36" s="1"/>
  <c r="AN152" i="36"/>
  <c r="AJ152" i="36"/>
  <c r="AK152" i="36" s="1"/>
  <c r="AF152" i="36"/>
  <c r="AB152" i="36"/>
  <c r="AC152" i="36" s="1"/>
  <c r="X152" i="36"/>
  <c r="T152" i="36"/>
  <c r="U152" i="36" s="1"/>
  <c r="P152" i="36"/>
  <c r="L152" i="36"/>
  <c r="M152" i="36" s="1"/>
  <c r="H152" i="36"/>
  <c r="E152" i="36"/>
  <c r="F152" i="36" s="1"/>
  <c r="FW151" i="36"/>
  <c r="FP151" i="36"/>
  <c r="FQ151" i="36" s="1"/>
  <c r="FL151" i="36"/>
  <c r="FH151" i="36"/>
  <c r="FI151" i="36" s="1"/>
  <c r="FD151" i="36"/>
  <c r="EZ151" i="36"/>
  <c r="FA151" i="36" s="1"/>
  <c r="EV151" i="36"/>
  <c r="ER151" i="36"/>
  <c r="ES151" i="36" s="1"/>
  <c r="EN151" i="36"/>
  <c r="EJ151" i="36"/>
  <c r="EK151" i="36" s="1"/>
  <c r="EF151" i="36"/>
  <c r="EB151" i="36"/>
  <c r="EC151" i="36" s="1"/>
  <c r="DX151" i="36"/>
  <c r="DT151" i="36"/>
  <c r="DU151" i="36" s="1"/>
  <c r="DP151" i="36"/>
  <c r="DL151" i="36"/>
  <c r="DM151" i="36" s="1"/>
  <c r="DH151" i="36"/>
  <c r="DD151" i="36"/>
  <c r="DE151" i="36" s="1"/>
  <c r="CZ151" i="36"/>
  <c r="CV151" i="36"/>
  <c r="CW151" i="36" s="1"/>
  <c r="CR151" i="36"/>
  <c r="CN151" i="36"/>
  <c r="CO151" i="36" s="1"/>
  <c r="CJ151" i="36"/>
  <c r="CF151" i="36"/>
  <c r="CG151" i="36" s="1"/>
  <c r="CB151" i="36"/>
  <c r="BX151" i="36"/>
  <c r="BY151" i="36" s="1"/>
  <c r="BT151" i="36"/>
  <c r="BP151" i="36"/>
  <c r="BQ151" i="36" s="1"/>
  <c r="BL151" i="36"/>
  <c r="BH151" i="36"/>
  <c r="BI151" i="36" s="1"/>
  <c r="BD151" i="36"/>
  <c r="AZ151" i="36"/>
  <c r="BA151" i="36" s="1"/>
  <c r="AV151" i="36"/>
  <c r="AR151" i="36"/>
  <c r="AS151" i="36" s="1"/>
  <c r="AN151" i="36"/>
  <c r="AJ151" i="36"/>
  <c r="AK151" i="36" s="1"/>
  <c r="AF151" i="36"/>
  <c r="AB151" i="36"/>
  <c r="AC151" i="36" s="1"/>
  <c r="X151" i="36"/>
  <c r="T151" i="36"/>
  <c r="U151" i="36" s="1"/>
  <c r="P151" i="36"/>
  <c r="L151" i="36"/>
  <c r="M151" i="36" s="1"/>
  <c r="H151" i="36"/>
  <c r="E151" i="36"/>
  <c r="F151" i="36" s="1"/>
  <c r="FW150" i="36"/>
  <c r="FP150" i="36"/>
  <c r="FQ150" i="36" s="1"/>
  <c r="FL150" i="36"/>
  <c r="FH150" i="36"/>
  <c r="FI150" i="36" s="1"/>
  <c r="FD150" i="36"/>
  <c r="EZ150" i="36"/>
  <c r="FA150" i="36" s="1"/>
  <c r="EV150" i="36"/>
  <c r="ER150" i="36"/>
  <c r="ES150" i="36" s="1"/>
  <c r="EN150" i="36"/>
  <c r="EJ150" i="36"/>
  <c r="EK150" i="36" s="1"/>
  <c r="EF150" i="36"/>
  <c r="EB150" i="36"/>
  <c r="EC150" i="36" s="1"/>
  <c r="DX150" i="36"/>
  <c r="DT150" i="36"/>
  <c r="DU150" i="36" s="1"/>
  <c r="DP150" i="36"/>
  <c r="DL150" i="36"/>
  <c r="DM150" i="36" s="1"/>
  <c r="DH150" i="36"/>
  <c r="DD150" i="36"/>
  <c r="DE150" i="36" s="1"/>
  <c r="CZ150" i="36"/>
  <c r="CV150" i="36"/>
  <c r="CW150" i="36" s="1"/>
  <c r="CR150" i="36"/>
  <c r="CN150" i="36"/>
  <c r="CO150" i="36" s="1"/>
  <c r="CJ150" i="36"/>
  <c r="CF150" i="36"/>
  <c r="CG150" i="36" s="1"/>
  <c r="CB150" i="36"/>
  <c r="BX150" i="36"/>
  <c r="BY150" i="36" s="1"/>
  <c r="BT150" i="36"/>
  <c r="BP150" i="36"/>
  <c r="BQ150" i="36" s="1"/>
  <c r="BL150" i="36"/>
  <c r="BH150" i="36"/>
  <c r="BI150" i="36" s="1"/>
  <c r="BD150" i="36"/>
  <c r="AZ150" i="36"/>
  <c r="BA150" i="36" s="1"/>
  <c r="AV150" i="36"/>
  <c r="AR150" i="36"/>
  <c r="AS150" i="36" s="1"/>
  <c r="AN150" i="36"/>
  <c r="AJ150" i="36"/>
  <c r="AK150" i="36" s="1"/>
  <c r="AF150" i="36"/>
  <c r="AB150" i="36"/>
  <c r="AC150" i="36" s="1"/>
  <c r="X150" i="36"/>
  <c r="T150" i="36"/>
  <c r="U150" i="36" s="1"/>
  <c r="P150" i="36"/>
  <c r="L150" i="36"/>
  <c r="M150" i="36" s="1"/>
  <c r="H150" i="36"/>
  <c r="E150" i="36"/>
  <c r="F150" i="36" s="1"/>
  <c r="FW149" i="36"/>
  <c r="FP149" i="36"/>
  <c r="FQ149" i="36" s="1"/>
  <c r="FL149" i="36"/>
  <c r="FH149" i="36"/>
  <c r="FI149" i="36" s="1"/>
  <c r="FD149" i="36"/>
  <c r="EZ149" i="36"/>
  <c r="FA149" i="36" s="1"/>
  <c r="EV149" i="36"/>
  <c r="ER149" i="36"/>
  <c r="ES149" i="36" s="1"/>
  <c r="EN149" i="36"/>
  <c r="EJ149" i="36"/>
  <c r="EK149" i="36" s="1"/>
  <c r="EF149" i="36"/>
  <c r="EB149" i="36"/>
  <c r="EC149" i="36" s="1"/>
  <c r="DX149" i="36"/>
  <c r="DT149" i="36"/>
  <c r="DU149" i="36" s="1"/>
  <c r="DP149" i="36"/>
  <c r="DL149" i="36"/>
  <c r="DM149" i="36" s="1"/>
  <c r="DH149" i="36"/>
  <c r="DD149" i="36"/>
  <c r="DE149" i="36" s="1"/>
  <c r="CZ149" i="36"/>
  <c r="CV149" i="36"/>
  <c r="CW149" i="36" s="1"/>
  <c r="CR149" i="36"/>
  <c r="CN149" i="36"/>
  <c r="CO149" i="36" s="1"/>
  <c r="CJ149" i="36"/>
  <c r="CF149" i="36"/>
  <c r="CG149" i="36" s="1"/>
  <c r="CB149" i="36"/>
  <c r="BX149" i="36"/>
  <c r="BY149" i="36" s="1"/>
  <c r="BT149" i="36"/>
  <c r="BP149" i="36"/>
  <c r="BQ149" i="36" s="1"/>
  <c r="BL149" i="36"/>
  <c r="BH149" i="36"/>
  <c r="BI149" i="36" s="1"/>
  <c r="BD149" i="36"/>
  <c r="AZ149" i="36"/>
  <c r="BA149" i="36" s="1"/>
  <c r="AV149" i="36"/>
  <c r="AR149" i="36"/>
  <c r="AS149" i="36" s="1"/>
  <c r="AN149" i="36"/>
  <c r="AJ149" i="36"/>
  <c r="AK149" i="36" s="1"/>
  <c r="AF149" i="36"/>
  <c r="AB149" i="36"/>
  <c r="AC149" i="36" s="1"/>
  <c r="X149" i="36"/>
  <c r="T149" i="36"/>
  <c r="U149" i="36" s="1"/>
  <c r="P149" i="36"/>
  <c r="L149" i="36"/>
  <c r="M149" i="36" s="1"/>
  <c r="H149" i="36"/>
  <c r="E149" i="36"/>
  <c r="FX148" i="36"/>
  <c r="FZ148" i="36" s="1"/>
  <c r="FW148" i="36"/>
  <c r="FY148" i="36" s="1"/>
  <c r="FP148" i="36"/>
  <c r="FQ148" i="36" s="1"/>
  <c r="FH148" i="36"/>
  <c r="FI148" i="36" s="1"/>
  <c r="EZ148" i="36"/>
  <c r="FA148" i="36" s="1"/>
  <c r="ER148" i="36"/>
  <c r="ES148" i="36" s="1"/>
  <c r="EJ148" i="36"/>
  <c r="EK148" i="36" s="1"/>
  <c r="EB148" i="36"/>
  <c r="EC148" i="36" s="1"/>
  <c r="DT148" i="36"/>
  <c r="DU148" i="36" s="1"/>
  <c r="DL148" i="36"/>
  <c r="DM148" i="36" s="1"/>
  <c r="DD148" i="36"/>
  <c r="DE148" i="36" s="1"/>
  <c r="CV148" i="36"/>
  <c r="CW148" i="36" s="1"/>
  <c r="CN148" i="36"/>
  <c r="CO148" i="36" s="1"/>
  <c r="CF148" i="36"/>
  <c r="CG148" i="36" s="1"/>
  <c r="BX148" i="36"/>
  <c r="BY148" i="36" s="1"/>
  <c r="BP148" i="36"/>
  <c r="BQ148" i="36" s="1"/>
  <c r="BH148" i="36"/>
  <c r="BI148" i="36" s="1"/>
  <c r="AZ148" i="36"/>
  <c r="BA148" i="36" s="1"/>
  <c r="AR148" i="36"/>
  <c r="AS148" i="36" s="1"/>
  <c r="AJ148" i="36"/>
  <c r="AK148" i="36" s="1"/>
  <c r="AB148" i="36"/>
  <c r="AC148" i="36" s="1"/>
  <c r="T148" i="36"/>
  <c r="U148" i="36" s="1"/>
  <c r="L148" i="36"/>
  <c r="M148" i="36" s="1"/>
  <c r="FX147" i="36"/>
  <c r="FZ147" i="36" s="1"/>
  <c r="FK147" i="36"/>
  <c r="FP147" i="36" s="1"/>
  <c r="FQ147" i="36" s="1"/>
  <c r="FC147" i="36"/>
  <c r="FH147" i="36" s="1"/>
  <c r="FI147" i="36" s="1"/>
  <c r="EU147" i="36"/>
  <c r="EZ147" i="36" s="1"/>
  <c r="FA147" i="36" s="1"/>
  <c r="EM147" i="36"/>
  <c r="ER147" i="36" s="1"/>
  <c r="ES147" i="36" s="1"/>
  <c r="EE147" i="36"/>
  <c r="EJ147" i="36" s="1"/>
  <c r="EK147" i="36" s="1"/>
  <c r="DW147" i="36"/>
  <c r="EB147" i="36" s="1"/>
  <c r="EC147" i="36" s="1"/>
  <c r="DO147" i="36"/>
  <c r="DT147" i="36" s="1"/>
  <c r="DU147" i="36" s="1"/>
  <c r="DG147" i="36"/>
  <c r="DL147" i="36" s="1"/>
  <c r="DM147" i="36" s="1"/>
  <c r="CY147" i="36"/>
  <c r="DD147" i="36" s="1"/>
  <c r="DE147" i="36" s="1"/>
  <c r="CQ147" i="36"/>
  <c r="CV147" i="36" s="1"/>
  <c r="CW147" i="36" s="1"/>
  <c r="CI147" i="36"/>
  <c r="CN147" i="36" s="1"/>
  <c r="CO147" i="36" s="1"/>
  <c r="CA147" i="36"/>
  <c r="CF147" i="36" s="1"/>
  <c r="CG147" i="36" s="1"/>
  <c r="BS147" i="36"/>
  <c r="BX147" i="36" s="1"/>
  <c r="BY147" i="36" s="1"/>
  <c r="BK147" i="36"/>
  <c r="BP147" i="36" s="1"/>
  <c r="BQ147" i="36" s="1"/>
  <c r="BC147" i="36"/>
  <c r="BH147" i="36" s="1"/>
  <c r="BI147" i="36" s="1"/>
  <c r="AU147" i="36"/>
  <c r="AZ147" i="36" s="1"/>
  <c r="BA147" i="36" s="1"/>
  <c r="AM147" i="36"/>
  <c r="AR147" i="36" s="1"/>
  <c r="AS147" i="36" s="1"/>
  <c r="AE147" i="36"/>
  <c r="AJ147" i="36" s="1"/>
  <c r="AK147" i="36" s="1"/>
  <c r="W147" i="36"/>
  <c r="AB147" i="36" s="1"/>
  <c r="AC147" i="36" s="1"/>
  <c r="O147" i="36"/>
  <c r="T147" i="36" s="1"/>
  <c r="U147" i="36" s="1"/>
  <c r="G147" i="36"/>
  <c r="L147" i="36" s="1"/>
  <c r="M147" i="36" s="1"/>
  <c r="FW146" i="36"/>
  <c r="FP146" i="36"/>
  <c r="FQ146" i="36" s="1"/>
  <c r="FL146" i="36"/>
  <c r="FH146" i="36"/>
  <c r="FI146" i="36" s="1"/>
  <c r="FD146" i="36"/>
  <c r="EZ146" i="36"/>
  <c r="FA146" i="36" s="1"/>
  <c r="EV146" i="36"/>
  <c r="ER146" i="36"/>
  <c r="ES146" i="36" s="1"/>
  <c r="EN146" i="36"/>
  <c r="EJ146" i="36"/>
  <c r="EK146" i="36" s="1"/>
  <c r="EF146" i="36"/>
  <c r="EB146" i="36"/>
  <c r="EC146" i="36" s="1"/>
  <c r="DX146" i="36"/>
  <c r="DT146" i="36"/>
  <c r="DU146" i="36" s="1"/>
  <c r="DP146" i="36"/>
  <c r="DL146" i="36"/>
  <c r="DM146" i="36" s="1"/>
  <c r="DH146" i="36"/>
  <c r="DD146" i="36"/>
  <c r="DE146" i="36" s="1"/>
  <c r="CZ146" i="36"/>
  <c r="CV146" i="36"/>
  <c r="CW146" i="36" s="1"/>
  <c r="CR146" i="36"/>
  <c r="CN146" i="36"/>
  <c r="CO146" i="36" s="1"/>
  <c r="CJ146" i="36"/>
  <c r="CF146" i="36"/>
  <c r="CG146" i="36" s="1"/>
  <c r="CB146" i="36"/>
  <c r="BX146" i="36"/>
  <c r="BY146" i="36" s="1"/>
  <c r="BT146" i="36"/>
  <c r="BP146" i="36"/>
  <c r="BQ146" i="36" s="1"/>
  <c r="BL146" i="36"/>
  <c r="BH146" i="36"/>
  <c r="BI146" i="36" s="1"/>
  <c r="BD146" i="36"/>
  <c r="AZ146" i="36"/>
  <c r="BA146" i="36" s="1"/>
  <c r="AV146" i="36"/>
  <c r="AR146" i="36"/>
  <c r="AS146" i="36" s="1"/>
  <c r="AN146" i="36"/>
  <c r="AJ146" i="36"/>
  <c r="AK146" i="36" s="1"/>
  <c r="AF146" i="36"/>
  <c r="AB146" i="36"/>
  <c r="AC146" i="36" s="1"/>
  <c r="X146" i="36"/>
  <c r="T146" i="36"/>
  <c r="U146" i="36" s="1"/>
  <c r="P146" i="36"/>
  <c r="L146" i="36"/>
  <c r="M146" i="36" s="1"/>
  <c r="H146" i="36"/>
  <c r="E146" i="36"/>
  <c r="F146" i="36" s="1"/>
  <c r="FW145" i="36"/>
  <c r="FP145" i="36"/>
  <c r="FQ145" i="36" s="1"/>
  <c r="FL145" i="36"/>
  <c r="FH145" i="36"/>
  <c r="FI145" i="36" s="1"/>
  <c r="FD145" i="36"/>
  <c r="EZ145" i="36"/>
  <c r="FA145" i="36" s="1"/>
  <c r="EV145" i="36"/>
  <c r="ER145" i="36"/>
  <c r="ES145" i="36" s="1"/>
  <c r="EN145" i="36"/>
  <c r="EJ145" i="36"/>
  <c r="EK145" i="36" s="1"/>
  <c r="EF145" i="36"/>
  <c r="EB145" i="36"/>
  <c r="EC145" i="36" s="1"/>
  <c r="DX145" i="36"/>
  <c r="DT145" i="36"/>
  <c r="DU145" i="36" s="1"/>
  <c r="DP145" i="36"/>
  <c r="DL145" i="36"/>
  <c r="DM145" i="36" s="1"/>
  <c r="DH145" i="36"/>
  <c r="DD145" i="36"/>
  <c r="DE145" i="36" s="1"/>
  <c r="CZ145" i="36"/>
  <c r="CV145" i="36"/>
  <c r="CW145" i="36" s="1"/>
  <c r="CR145" i="36"/>
  <c r="CN145" i="36"/>
  <c r="CO145" i="36" s="1"/>
  <c r="CJ145" i="36"/>
  <c r="CF145" i="36"/>
  <c r="CG145" i="36" s="1"/>
  <c r="CB145" i="36"/>
  <c r="BX145" i="36"/>
  <c r="BY145" i="36" s="1"/>
  <c r="BT145" i="36"/>
  <c r="BP145" i="36"/>
  <c r="BQ145" i="36" s="1"/>
  <c r="BL145" i="36"/>
  <c r="BH145" i="36"/>
  <c r="BI145" i="36" s="1"/>
  <c r="BD145" i="36"/>
  <c r="AZ145" i="36"/>
  <c r="BA145" i="36" s="1"/>
  <c r="AV145" i="36"/>
  <c r="AR145" i="36"/>
  <c r="AS145" i="36" s="1"/>
  <c r="AN145" i="36"/>
  <c r="AJ145" i="36"/>
  <c r="AK145" i="36" s="1"/>
  <c r="AF145" i="36"/>
  <c r="AB145" i="36"/>
  <c r="AC145" i="36" s="1"/>
  <c r="X145" i="36"/>
  <c r="T145" i="36"/>
  <c r="U145" i="36" s="1"/>
  <c r="P145" i="36"/>
  <c r="L145" i="36"/>
  <c r="M145" i="36" s="1"/>
  <c r="H145" i="36"/>
  <c r="E145" i="36"/>
  <c r="F145" i="36" s="1"/>
  <c r="FW144" i="36"/>
  <c r="FP144" i="36"/>
  <c r="FQ144" i="36" s="1"/>
  <c r="FL144" i="36"/>
  <c r="FH144" i="36"/>
  <c r="FI144" i="36" s="1"/>
  <c r="FD144" i="36"/>
  <c r="EZ144" i="36"/>
  <c r="FA144" i="36" s="1"/>
  <c r="EV144" i="36"/>
  <c r="ER144" i="36"/>
  <c r="ES144" i="36" s="1"/>
  <c r="EN144" i="36"/>
  <c r="EJ144" i="36"/>
  <c r="EK144" i="36" s="1"/>
  <c r="EF144" i="36"/>
  <c r="EB144" i="36"/>
  <c r="EC144" i="36" s="1"/>
  <c r="DX144" i="36"/>
  <c r="DT144" i="36"/>
  <c r="DU144" i="36" s="1"/>
  <c r="DP144" i="36"/>
  <c r="DL144" i="36"/>
  <c r="DM144" i="36" s="1"/>
  <c r="DH144" i="36"/>
  <c r="DD144" i="36"/>
  <c r="DE144" i="36" s="1"/>
  <c r="CZ144" i="36"/>
  <c r="CV144" i="36"/>
  <c r="CW144" i="36" s="1"/>
  <c r="CR144" i="36"/>
  <c r="CN144" i="36"/>
  <c r="CO144" i="36" s="1"/>
  <c r="CJ144" i="36"/>
  <c r="CF144" i="36"/>
  <c r="CG144" i="36" s="1"/>
  <c r="CB144" i="36"/>
  <c r="BX144" i="36"/>
  <c r="BY144" i="36" s="1"/>
  <c r="BT144" i="36"/>
  <c r="BP144" i="36"/>
  <c r="BQ144" i="36" s="1"/>
  <c r="BL144" i="36"/>
  <c r="BH144" i="36"/>
  <c r="BI144" i="36" s="1"/>
  <c r="BD144" i="36"/>
  <c r="AZ144" i="36"/>
  <c r="BA144" i="36" s="1"/>
  <c r="AV144" i="36"/>
  <c r="AR144" i="36"/>
  <c r="AS144" i="36" s="1"/>
  <c r="AN144" i="36"/>
  <c r="AJ144" i="36"/>
  <c r="AK144" i="36" s="1"/>
  <c r="AF144" i="36"/>
  <c r="AB144" i="36"/>
  <c r="AC144" i="36" s="1"/>
  <c r="X144" i="36"/>
  <c r="T144" i="36"/>
  <c r="U144" i="36" s="1"/>
  <c r="P144" i="36"/>
  <c r="L144" i="36"/>
  <c r="M144" i="36" s="1"/>
  <c r="H144" i="36"/>
  <c r="E144" i="36"/>
  <c r="FW143" i="36"/>
  <c r="FP143" i="36"/>
  <c r="FQ143" i="36" s="1"/>
  <c r="FL143" i="36"/>
  <c r="FH143" i="36"/>
  <c r="FI143" i="36" s="1"/>
  <c r="FD143" i="36"/>
  <c r="EZ143" i="36"/>
  <c r="FA143" i="36" s="1"/>
  <c r="EV143" i="36"/>
  <c r="ER143" i="36"/>
  <c r="ES143" i="36" s="1"/>
  <c r="EN143" i="36"/>
  <c r="EJ143" i="36"/>
  <c r="EK143" i="36" s="1"/>
  <c r="EF143" i="36"/>
  <c r="EB143" i="36"/>
  <c r="EC143" i="36" s="1"/>
  <c r="DX143" i="36"/>
  <c r="DT143" i="36"/>
  <c r="DU143" i="36" s="1"/>
  <c r="DP143" i="36"/>
  <c r="DL143" i="36"/>
  <c r="DM143" i="36" s="1"/>
  <c r="DH143" i="36"/>
  <c r="DD143" i="36"/>
  <c r="DE143" i="36" s="1"/>
  <c r="CZ143" i="36"/>
  <c r="CV143" i="36"/>
  <c r="CW143" i="36" s="1"/>
  <c r="CR143" i="36"/>
  <c r="CN143" i="36"/>
  <c r="CO143" i="36" s="1"/>
  <c r="CJ143" i="36"/>
  <c r="CF143" i="36"/>
  <c r="CG143" i="36" s="1"/>
  <c r="CB143" i="36"/>
  <c r="BX143" i="36"/>
  <c r="BY143" i="36" s="1"/>
  <c r="BT143" i="36"/>
  <c r="BP143" i="36"/>
  <c r="BQ143" i="36" s="1"/>
  <c r="BL143" i="36"/>
  <c r="BH143" i="36"/>
  <c r="BI143" i="36" s="1"/>
  <c r="BD143" i="36"/>
  <c r="AZ143" i="36"/>
  <c r="BA143" i="36" s="1"/>
  <c r="AV143" i="36"/>
  <c r="AR143" i="36"/>
  <c r="AS143" i="36" s="1"/>
  <c r="AN143" i="36"/>
  <c r="AJ143" i="36"/>
  <c r="AK143" i="36" s="1"/>
  <c r="AF143" i="36"/>
  <c r="AB143" i="36"/>
  <c r="AC143" i="36" s="1"/>
  <c r="X143" i="36"/>
  <c r="T143" i="36"/>
  <c r="U143" i="36" s="1"/>
  <c r="P143" i="36"/>
  <c r="L143" i="36"/>
  <c r="M143" i="36" s="1"/>
  <c r="H143" i="36"/>
  <c r="E143" i="36"/>
  <c r="F143" i="36" s="1"/>
  <c r="FW142" i="36"/>
  <c r="FP142" i="36"/>
  <c r="FQ142" i="36" s="1"/>
  <c r="FL142" i="36"/>
  <c r="FH142" i="36"/>
  <c r="FI142" i="36" s="1"/>
  <c r="FD142" i="36"/>
  <c r="EZ142" i="36"/>
  <c r="FA142" i="36" s="1"/>
  <c r="EV142" i="36"/>
  <c r="ER142" i="36"/>
  <c r="ES142" i="36" s="1"/>
  <c r="EN142" i="36"/>
  <c r="EJ142" i="36"/>
  <c r="EK142" i="36" s="1"/>
  <c r="EF142" i="36"/>
  <c r="EB142" i="36"/>
  <c r="EC142" i="36" s="1"/>
  <c r="DX142" i="36"/>
  <c r="DT142" i="36"/>
  <c r="DU142" i="36" s="1"/>
  <c r="DP142" i="36"/>
  <c r="DL142" i="36"/>
  <c r="DM142" i="36" s="1"/>
  <c r="DH142" i="36"/>
  <c r="DD142" i="36"/>
  <c r="DE142" i="36" s="1"/>
  <c r="CZ142" i="36"/>
  <c r="CV142" i="36"/>
  <c r="CW142" i="36" s="1"/>
  <c r="CR142" i="36"/>
  <c r="CN142" i="36"/>
  <c r="CO142" i="36" s="1"/>
  <c r="CJ142" i="36"/>
  <c r="CF142" i="36"/>
  <c r="CG142" i="36" s="1"/>
  <c r="CB142" i="36"/>
  <c r="BX142" i="36"/>
  <c r="BY142" i="36" s="1"/>
  <c r="BT142" i="36"/>
  <c r="BP142" i="36"/>
  <c r="BQ142" i="36" s="1"/>
  <c r="BL142" i="36"/>
  <c r="BH142" i="36"/>
  <c r="BI142" i="36" s="1"/>
  <c r="BD142" i="36"/>
  <c r="AZ142" i="36"/>
  <c r="BA142" i="36" s="1"/>
  <c r="AV142" i="36"/>
  <c r="AR142" i="36"/>
  <c r="AS142" i="36" s="1"/>
  <c r="AN142" i="36"/>
  <c r="AJ142" i="36"/>
  <c r="AK142" i="36" s="1"/>
  <c r="AF142" i="36"/>
  <c r="AB142" i="36"/>
  <c r="AC142" i="36" s="1"/>
  <c r="X142" i="36"/>
  <c r="T142" i="36"/>
  <c r="U142" i="36" s="1"/>
  <c r="P142" i="36"/>
  <c r="L142" i="36"/>
  <c r="M142" i="36" s="1"/>
  <c r="H142" i="36"/>
  <c r="E142" i="36"/>
  <c r="F142" i="36" s="1"/>
  <c r="FX141" i="36"/>
  <c r="FZ141" i="36" s="1"/>
  <c r="FW141" i="36"/>
  <c r="FY141" i="36" s="1"/>
  <c r="FP141" i="36"/>
  <c r="FQ141" i="36" s="1"/>
  <c r="FH141" i="36"/>
  <c r="FI141" i="36" s="1"/>
  <c r="EZ141" i="36"/>
  <c r="FA141" i="36" s="1"/>
  <c r="ER141" i="36"/>
  <c r="ES141" i="36" s="1"/>
  <c r="EJ141" i="36"/>
  <c r="EK141" i="36" s="1"/>
  <c r="EB141" i="36"/>
  <c r="EC141" i="36" s="1"/>
  <c r="DT141" i="36"/>
  <c r="DU141" i="36" s="1"/>
  <c r="DL141" i="36"/>
  <c r="DM141" i="36" s="1"/>
  <c r="DD141" i="36"/>
  <c r="DE141" i="36" s="1"/>
  <c r="CV141" i="36"/>
  <c r="CW141" i="36" s="1"/>
  <c r="CN141" i="36"/>
  <c r="CO141" i="36" s="1"/>
  <c r="CF141" i="36"/>
  <c r="CG141" i="36" s="1"/>
  <c r="BX141" i="36"/>
  <c r="BY141" i="36" s="1"/>
  <c r="BP141" i="36"/>
  <c r="BQ141" i="36" s="1"/>
  <c r="BH141" i="36"/>
  <c r="BI141" i="36" s="1"/>
  <c r="AZ141" i="36"/>
  <c r="BA141" i="36" s="1"/>
  <c r="AR141" i="36"/>
  <c r="AS141" i="36" s="1"/>
  <c r="AJ141" i="36"/>
  <c r="AK141" i="36" s="1"/>
  <c r="AB141" i="36"/>
  <c r="AC141" i="36" s="1"/>
  <c r="T141" i="36"/>
  <c r="U141" i="36" s="1"/>
  <c r="L141" i="36"/>
  <c r="M141" i="36" s="1"/>
  <c r="FX140" i="36"/>
  <c r="FZ140" i="36" s="1"/>
  <c r="FP140" i="36"/>
  <c r="FQ140" i="36" s="1"/>
  <c r="FH140" i="36"/>
  <c r="FI140" i="36" s="1"/>
  <c r="EZ140" i="36"/>
  <c r="FA140" i="36" s="1"/>
  <c r="ER140" i="36"/>
  <c r="ES140" i="36" s="1"/>
  <c r="EJ140" i="36"/>
  <c r="EK140" i="36" s="1"/>
  <c r="EB140" i="36"/>
  <c r="EC140" i="36" s="1"/>
  <c r="DT140" i="36"/>
  <c r="DU140" i="36" s="1"/>
  <c r="DL140" i="36"/>
  <c r="DM140" i="36" s="1"/>
  <c r="CY140" i="36"/>
  <c r="DD140" i="36" s="1"/>
  <c r="DE140" i="36" s="1"/>
  <c r="CQ140" i="36"/>
  <c r="CV140" i="36" s="1"/>
  <c r="CW140" i="36" s="1"/>
  <c r="CI140" i="36"/>
  <c r="CN140" i="36" s="1"/>
  <c r="CO140" i="36" s="1"/>
  <c r="CA140" i="36"/>
  <c r="CF140" i="36" s="1"/>
  <c r="CG140" i="36" s="1"/>
  <c r="BS140" i="36"/>
  <c r="BX140" i="36" s="1"/>
  <c r="BY140" i="36" s="1"/>
  <c r="BK140" i="36"/>
  <c r="BP140" i="36" s="1"/>
  <c r="BQ140" i="36" s="1"/>
  <c r="BC140" i="36"/>
  <c r="BH140" i="36" s="1"/>
  <c r="BI140" i="36" s="1"/>
  <c r="AU140" i="36"/>
  <c r="AZ140" i="36" s="1"/>
  <c r="BA140" i="36" s="1"/>
  <c r="AM140" i="36"/>
  <c r="AR140" i="36" s="1"/>
  <c r="AS140" i="36" s="1"/>
  <c r="AE140" i="36"/>
  <c r="AJ140" i="36" s="1"/>
  <c r="AK140" i="36" s="1"/>
  <c r="W140" i="36"/>
  <c r="AB140" i="36" s="1"/>
  <c r="AC140" i="36" s="1"/>
  <c r="O140" i="36"/>
  <c r="T140" i="36" s="1"/>
  <c r="U140" i="36" s="1"/>
  <c r="G140" i="36"/>
  <c r="L140" i="36" s="1"/>
  <c r="M140" i="36" s="1"/>
  <c r="FW139" i="36"/>
  <c r="FP139" i="36"/>
  <c r="FQ139" i="36" s="1"/>
  <c r="FL139" i="36"/>
  <c r="FH139" i="36"/>
  <c r="FI139" i="36" s="1"/>
  <c r="FD139" i="36"/>
  <c r="EZ139" i="36"/>
  <c r="FA139" i="36" s="1"/>
  <c r="EV139" i="36"/>
  <c r="ER139" i="36"/>
  <c r="ES139" i="36" s="1"/>
  <c r="EN139" i="36"/>
  <c r="EJ139" i="36"/>
  <c r="EK139" i="36" s="1"/>
  <c r="EF139" i="36"/>
  <c r="EB139" i="36"/>
  <c r="EC139" i="36" s="1"/>
  <c r="DX139" i="36"/>
  <c r="DT139" i="36"/>
  <c r="DU139" i="36" s="1"/>
  <c r="DP139" i="36"/>
  <c r="DL139" i="36"/>
  <c r="DM139" i="36" s="1"/>
  <c r="DH139" i="36"/>
  <c r="DD139" i="36"/>
  <c r="DE139" i="36" s="1"/>
  <c r="CZ139" i="36"/>
  <c r="CV139" i="36"/>
  <c r="CW139" i="36" s="1"/>
  <c r="CR139" i="36"/>
  <c r="CN139" i="36"/>
  <c r="CO139" i="36" s="1"/>
  <c r="CJ139" i="36"/>
  <c r="CF139" i="36"/>
  <c r="CG139" i="36" s="1"/>
  <c r="CB139" i="36"/>
  <c r="BX139" i="36"/>
  <c r="BY139" i="36" s="1"/>
  <c r="BT139" i="36"/>
  <c r="BP139" i="36"/>
  <c r="BQ139" i="36" s="1"/>
  <c r="BL139" i="36"/>
  <c r="BH139" i="36"/>
  <c r="BI139" i="36" s="1"/>
  <c r="BD139" i="36"/>
  <c r="AZ139" i="36"/>
  <c r="BA139" i="36" s="1"/>
  <c r="AV139" i="36"/>
  <c r="AR139" i="36"/>
  <c r="AS139" i="36" s="1"/>
  <c r="AN139" i="36"/>
  <c r="AJ139" i="36"/>
  <c r="AK139" i="36" s="1"/>
  <c r="AF139" i="36"/>
  <c r="AB139" i="36"/>
  <c r="AC139" i="36" s="1"/>
  <c r="X139" i="36"/>
  <c r="T139" i="36"/>
  <c r="U139" i="36" s="1"/>
  <c r="P139" i="36"/>
  <c r="L139" i="36"/>
  <c r="M139" i="36" s="1"/>
  <c r="H139" i="36"/>
  <c r="E139" i="36"/>
  <c r="F139" i="36" s="1"/>
  <c r="FW138" i="36"/>
  <c r="FP138" i="36"/>
  <c r="FQ138" i="36" s="1"/>
  <c r="FL138" i="36"/>
  <c r="FH138" i="36"/>
  <c r="FI138" i="36" s="1"/>
  <c r="FD138" i="36"/>
  <c r="EZ138" i="36"/>
  <c r="FA138" i="36" s="1"/>
  <c r="EV138" i="36"/>
  <c r="ER138" i="36"/>
  <c r="ES138" i="36" s="1"/>
  <c r="EN138" i="36"/>
  <c r="EJ138" i="36"/>
  <c r="EK138" i="36" s="1"/>
  <c r="EF138" i="36"/>
  <c r="EB138" i="36"/>
  <c r="EC138" i="36" s="1"/>
  <c r="DX138" i="36"/>
  <c r="DT138" i="36"/>
  <c r="DU138" i="36" s="1"/>
  <c r="DP138" i="36"/>
  <c r="DL138" i="36"/>
  <c r="DM138" i="36" s="1"/>
  <c r="DH138" i="36"/>
  <c r="DD138" i="36"/>
  <c r="DE138" i="36" s="1"/>
  <c r="CZ138" i="36"/>
  <c r="CV138" i="36"/>
  <c r="CW138" i="36" s="1"/>
  <c r="CR138" i="36"/>
  <c r="CN138" i="36"/>
  <c r="CO138" i="36" s="1"/>
  <c r="CJ138" i="36"/>
  <c r="CF138" i="36"/>
  <c r="CG138" i="36" s="1"/>
  <c r="CB138" i="36"/>
  <c r="BX138" i="36"/>
  <c r="BY138" i="36" s="1"/>
  <c r="BT138" i="36"/>
  <c r="BP138" i="36"/>
  <c r="BQ138" i="36" s="1"/>
  <c r="BL138" i="36"/>
  <c r="BH138" i="36"/>
  <c r="BI138" i="36" s="1"/>
  <c r="BD138" i="36"/>
  <c r="AZ138" i="36"/>
  <c r="BA138" i="36" s="1"/>
  <c r="AV138" i="36"/>
  <c r="AR138" i="36"/>
  <c r="AS138" i="36" s="1"/>
  <c r="AN138" i="36"/>
  <c r="AJ138" i="36"/>
  <c r="AK138" i="36" s="1"/>
  <c r="AF138" i="36"/>
  <c r="AB138" i="36"/>
  <c r="AC138" i="36" s="1"/>
  <c r="X138" i="36"/>
  <c r="T138" i="36"/>
  <c r="U138" i="36" s="1"/>
  <c r="P138" i="36"/>
  <c r="L138" i="36"/>
  <c r="M138" i="36" s="1"/>
  <c r="H138" i="36"/>
  <c r="E138" i="36"/>
  <c r="F138" i="36" s="1"/>
  <c r="FW137" i="36"/>
  <c r="FP137" i="36"/>
  <c r="FQ137" i="36" s="1"/>
  <c r="FL137" i="36"/>
  <c r="FH137" i="36"/>
  <c r="FI137" i="36" s="1"/>
  <c r="FD137" i="36"/>
  <c r="EZ137" i="36"/>
  <c r="FA137" i="36" s="1"/>
  <c r="EV137" i="36"/>
  <c r="ER137" i="36"/>
  <c r="ES137" i="36" s="1"/>
  <c r="EN137" i="36"/>
  <c r="EJ137" i="36"/>
  <c r="EK137" i="36" s="1"/>
  <c r="EF137" i="36"/>
  <c r="EB137" i="36"/>
  <c r="EC137" i="36" s="1"/>
  <c r="DX137" i="36"/>
  <c r="DT137" i="36"/>
  <c r="DU137" i="36" s="1"/>
  <c r="DP137" i="36"/>
  <c r="DL137" i="36"/>
  <c r="DM137" i="36" s="1"/>
  <c r="DH137" i="36"/>
  <c r="DD137" i="36"/>
  <c r="DE137" i="36" s="1"/>
  <c r="CZ137" i="36"/>
  <c r="CV137" i="36"/>
  <c r="CW137" i="36" s="1"/>
  <c r="CR137" i="36"/>
  <c r="CN137" i="36"/>
  <c r="CO137" i="36" s="1"/>
  <c r="CJ137" i="36"/>
  <c r="CF137" i="36"/>
  <c r="CG137" i="36" s="1"/>
  <c r="CB137" i="36"/>
  <c r="BX137" i="36"/>
  <c r="BY137" i="36" s="1"/>
  <c r="BT137" i="36"/>
  <c r="BP137" i="36"/>
  <c r="BQ137" i="36" s="1"/>
  <c r="BL137" i="36"/>
  <c r="BH137" i="36"/>
  <c r="BI137" i="36" s="1"/>
  <c r="BD137" i="36"/>
  <c r="AZ137" i="36"/>
  <c r="BA137" i="36" s="1"/>
  <c r="AV137" i="36"/>
  <c r="AR137" i="36"/>
  <c r="AS137" i="36" s="1"/>
  <c r="AN137" i="36"/>
  <c r="AJ137" i="36"/>
  <c r="AK137" i="36" s="1"/>
  <c r="AF137" i="36"/>
  <c r="AB137" i="36"/>
  <c r="AC137" i="36" s="1"/>
  <c r="X137" i="36"/>
  <c r="T137" i="36"/>
  <c r="U137" i="36" s="1"/>
  <c r="P137" i="36"/>
  <c r="L137" i="36"/>
  <c r="M137" i="36" s="1"/>
  <c r="H137" i="36"/>
  <c r="E137" i="36"/>
  <c r="F137" i="36" s="1"/>
  <c r="FX136" i="36"/>
  <c r="FZ136" i="36" s="1"/>
  <c r="FW136" i="36"/>
  <c r="FP136" i="36"/>
  <c r="FQ136" i="36" s="1"/>
  <c r="FH136" i="36"/>
  <c r="FI136" i="36" s="1"/>
  <c r="EZ136" i="36"/>
  <c r="FA136" i="36" s="1"/>
  <c r="ER136" i="36"/>
  <c r="ES136" i="36" s="1"/>
  <c r="EJ136" i="36"/>
  <c r="EK136" i="36" s="1"/>
  <c r="EB136" i="36"/>
  <c r="EC136" i="36" s="1"/>
  <c r="DT136" i="36"/>
  <c r="DU136" i="36" s="1"/>
  <c r="DL136" i="36"/>
  <c r="DM136" i="36" s="1"/>
  <c r="DD136" i="36"/>
  <c r="DE136" i="36" s="1"/>
  <c r="CV136" i="36"/>
  <c r="CW136" i="36" s="1"/>
  <c r="CN136" i="36"/>
  <c r="CO136" i="36" s="1"/>
  <c r="CF136" i="36"/>
  <c r="CG136" i="36" s="1"/>
  <c r="BX136" i="36"/>
  <c r="BY136" i="36" s="1"/>
  <c r="BP136" i="36"/>
  <c r="BQ136" i="36" s="1"/>
  <c r="BH136" i="36"/>
  <c r="BI136" i="36" s="1"/>
  <c r="AZ136" i="36"/>
  <c r="BA136" i="36" s="1"/>
  <c r="AR136" i="36"/>
  <c r="AS136" i="36" s="1"/>
  <c r="AJ136" i="36"/>
  <c r="AK136" i="36" s="1"/>
  <c r="AB136" i="36"/>
  <c r="AC136" i="36" s="1"/>
  <c r="T136" i="36"/>
  <c r="U136" i="36" s="1"/>
  <c r="L136" i="36"/>
  <c r="M136" i="36" s="1"/>
  <c r="E136" i="36"/>
  <c r="FW135" i="36"/>
  <c r="FP135" i="36"/>
  <c r="FQ135" i="36" s="1"/>
  <c r="FL135" i="36"/>
  <c r="FH135" i="36"/>
  <c r="FI135" i="36" s="1"/>
  <c r="FD135" i="36"/>
  <c r="EZ135" i="36"/>
  <c r="FA135" i="36" s="1"/>
  <c r="EV135" i="36"/>
  <c r="ER135" i="36"/>
  <c r="ES135" i="36" s="1"/>
  <c r="EN135" i="36"/>
  <c r="EJ135" i="36"/>
  <c r="EK135" i="36" s="1"/>
  <c r="EF135" i="36"/>
  <c r="EB135" i="36"/>
  <c r="EC135" i="36" s="1"/>
  <c r="DX135" i="36"/>
  <c r="DT135" i="36"/>
  <c r="DU135" i="36" s="1"/>
  <c r="DP135" i="36"/>
  <c r="DL135" i="36"/>
  <c r="DM135" i="36" s="1"/>
  <c r="DH135" i="36"/>
  <c r="DD135" i="36"/>
  <c r="DE135" i="36" s="1"/>
  <c r="CZ135" i="36"/>
  <c r="CV135" i="36"/>
  <c r="CW135" i="36" s="1"/>
  <c r="CR135" i="36"/>
  <c r="CN135" i="36"/>
  <c r="CO135" i="36" s="1"/>
  <c r="CJ135" i="36"/>
  <c r="CF135" i="36"/>
  <c r="CG135" i="36" s="1"/>
  <c r="CB135" i="36"/>
  <c r="BX135" i="36"/>
  <c r="BY135" i="36" s="1"/>
  <c r="BT135" i="36"/>
  <c r="BP135" i="36"/>
  <c r="BQ135" i="36" s="1"/>
  <c r="BL135" i="36"/>
  <c r="BH135" i="36"/>
  <c r="BI135" i="36" s="1"/>
  <c r="BD135" i="36"/>
  <c r="AZ135" i="36"/>
  <c r="BA135" i="36" s="1"/>
  <c r="AV135" i="36"/>
  <c r="AR135" i="36"/>
  <c r="AS135" i="36" s="1"/>
  <c r="AN135" i="36"/>
  <c r="AJ135" i="36"/>
  <c r="AK135" i="36" s="1"/>
  <c r="AF135" i="36"/>
  <c r="AB135" i="36"/>
  <c r="AC135" i="36" s="1"/>
  <c r="X135" i="36"/>
  <c r="T135" i="36"/>
  <c r="U135" i="36" s="1"/>
  <c r="P135" i="36"/>
  <c r="L135" i="36"/>
  <c r="M135" i="36" s="1"/>
  <c r="H135" i="36"/>
  <c r="E135" i="36"/>
  <c r="F135" i="36" s="1"/>
  <c r="FW134" i="36"/>
  <c r="FP134" i="36"/>
  <c r="FQ134" i="36" s="1"/>
  <c r="FL134" i="36"/>
  <c r="FH134" i="36"/>
  <c r="FI134" i="36" s="1"/>
  <c r="FD134" i="36"/>
  <c r="EZ134" i="36"/>
  <c r="FA134" i="36" s="1"/>
  <c r="EV134" i="36"/>
  <c r="ER134" i="36"/>
  <c r="ES134" i="36" s="1"/>
  <c r="EN134" i="36"/>
  <c r="EJ134" i="36"/>
  <c r="EK134" i="36" s="1"/>
  <c r="EF134" i="36"/>
  <c r="EB134" i="36"/>
  <c r="EC134" i="36" s="1"/>
  <c r="DX134" i="36"/>
  <c r="DT134" i="36"/>
  <c r="DU134" i="36" s="1"/>
  <c r="DP134" i="36"/>
  <c r="DL134" i="36"/>
  <c r="DM134" i="36" s="1"/>
  <c r="DH134" i="36"/>
  <c r="DD134" i="36"/>
  <c r="DE134" i="36" s="1"/>
  <c r="CZ134" i="36"/>
  <c r="CV134" i="36"/>
  <c r="CW134" i="36" s="1"/>
  <c r="CR134" i="36"/>
  <c r="CN134" i="36"/>
  <c r="CO134" i="36" s="1"/>
  <c r="CJ134" i="36"/>
  <c r="CF134" i="36"/>
  <c r="CG134" i="36" s="1"/>
  <c r="CB134" i="36"/>
  <c r="BX134" i="36"/>
  <c r="BY134" i="36" s="1"/>
  <c r="BT134" i="36"/>
  <c r="BP134" i="36"/>
  <c r="BQ134" i="36" s="1"/>
  <c r="BL134" i="36"/>
  <c r="BH134" i="36"/>
  <c r="BI134" i="36" s="1"/>
  <c r="BD134" i="36"/>
  <c r="AZ134" i="36"/>
  <c r="BA134" i="36" s="1"/>
  <c r="AV134" i="36"/>
  <c r="AR134" i="36"/>
  <c r="AS134" i="36" s="1"/>
  <c r="AN134" i="36"/>
  <c r="AJ134" i="36"/>
  <c r="AK134" i="36" s="1"/>
  <c r="AF134" i="36"/>
  <c r="AB134" i="36"/>
  <c r="AC134" i="36" s="1"/>
  <c r="X134" i="36"/>
  <c r="T134" i="36"/>
  <c r="U134" i="36" s="1"/>
  <c r="P134" i="36"/>
  <c r="L134" i="36"/>
  <c r="M134" i="36" s="1"/>
  <c r="H134" i="36"/>
  <c r="E134" i="36"/>
  <c r="FW133" i="36"/>
  <c r="FP133" i="36"/>
  <c r="FQ133" i="36" s="1"/>
  <c r="FL133" i="36"/>
  <c r="FH133" i="36"/>
  <c r="FI133" i="36" s="1"/>
  <c r="FD133" i="36"/>
  <c r="EZ133" i="36"/>
  <c r="FA133" i="36" s="1"/>
  <c r="EV133" i="36"/>
  <c r="ER133" i="36"/>
  <c r="ES133" i="36" s="1"/>
  <c r="EN133" i="36"/>
  <c r="EJ133" i="36"/>
  <c r="EK133" i="36" s="1"/>
  <c r="EF133" i="36"/>
  <c r="EB133" i="36"/>
  <c r="EC133" i="36" s="1"/>
  <c r="DX133" i="36"/>
  <c r="DT133" i="36"/>
  <c r="DU133" i="36" s="1"/>
  <c r="DP133" i="36"/>
  <c r="DL133" i="36"/>
  <c r="DM133" i="36" s="1"/>
  <c r="DH133" i="36"/>
  <c r="DD133" i="36"/>
  <c r="DE133" i="36" s="1"/>
  <c r="CZ133" i="36"/>
  <c r="CV133" i="36"/>
  <c r="CW133" i="36" s="1"/>
  <c r="CR133" i="36"/>
  <c r="CN133" i="36"/>
  <c r="CO133" i="36" s="1"/>
  <c r="CJ133" i="36"/>
  <c r="CF133" i="36"/>
  <c r="CG133" i="36" s="1"/>
  <c r="CB133" i="36"/>
  <c r="BX133" i="36"/>
  <c r="BY133" i="36" s="1"/>
  <c r="BT133" i="36"/>
  <c r="BP133" i="36"/>
  <c r="BQ133" i="36" s="1"/>
  <c r="BL133" i="36"/>
  <c r="BH133" i="36"/>
  <c r="BI133" i="36" s="1"/>
  <c r="BD133" i="36"/>
  <c r="AZ133" i="36"/>
  <c r="BA133" i="36" s="1"/>
  <c r="AV133" i="36"/>
  <c r="AR133" i="36"/>
  <c r="AS133" i="36" s="1"/>
  <c r="AN133" i="36"/>
  <c r="AJ133" i="36"/>
  <c r="AK133" i="36" s="1"/>
  <c r="AF133" i="36"/>
  <c r="AB133" i="36"/>
  <c r="AC133" i="36" s="1"/>
  <c r="X133" i="36"/>
  <c r="T133" i="36"/>
  <c r="U133" i="36" s="1"/>
  <c r="P133" i="36"/>
  <c r="L133" i="36"/>
  <c r="M133" i="36" s="1"/>
  <c r="H133" i="36"/>
  <c r="E133" i="36"/>
  <c r="F133" i="36" s="1"/>
  <c r="FW132" i="36"/>
  <c r="FP132" i="36"/>
  <c r="FQ132" i="36" s="1"/>
  <c r="FL132" i="36"/>
  <c r="FH132" i="36"/>
  <c r="FI132" i="36" s="1"/>
  <c r="FD132" i="36"/>
  <c r="EZ132" i="36"/>
  <c r="FA132" i="36" s="1"/>
  <c r="EV132" i="36"/>
  <c r="ER132" i="36"/>
  <c r="ES132" i="36" s="1"/>
  <c r="EN132" i="36"/>
  <c r="EJ132" i="36"/>
  <c r="EK132" i="36" s="1"/>
  <c r="EF132" i="36"/>
  <c r="EB132" i="36"/>
  <c r="EC132" i="36" s="1"/>
  <c r="DX132" i="36"/>
  <c r="DT132" i="36"/>
  <c r="DU132" i="36" s="1"/>
  <c r="DP132" i="36"/>
  <c r="DL132" i="36"/>
  <c r="DM132" i="36" s="1"/>
  <c r="DH132" i="36"/>
  <c r="DD132" i="36"/>
  <c r="DE132" i="36" s="1"/>
  <c r="CZ132" i="36"/>
  <c r="CV132" i="36"/>
  <c r="CW132" i="36" s="1"/>
  <c r="CR132" i="36"/>
  <c r="CN132" i="36"/>
  <c r="CO132" i="36" s="1"/>
  <c r="CJ132" i="36"/>
  <c r="CF132" i="36"/>
  <c r="CG132" i="36" s="1"/>
  <c r="CB132" i="36"/>
  <c r="BX132" i="36"/>
  <c r="BY132" i="36" s="1"/>
  <c r="BT132" i="36"/>
  <c r="BP132" i="36"/>
  <c r="BQ132" i="36" s="1"/>
  <c r="BL132" i="36"/>
  <c r="BH132" i="36"/>
  <c r="BI132" i="36" s="1"/>
  <c r="BD132" i="36"/>
  <c r="AZ132" i="36"/>
  <c r="BA132" i="36" s="1"/>
  <c r="AV132" i="36"/>
  <c r="AR132" i="36"/>
  <c r="AS132" i="36" s="1"/>
  <c r="AN132" i="36"/>
  <c r="AJ132" i="36"/>
  <c r="AK132" i="36" s="1"/>
  <c r="AF132" i="36"/>
  <c r="AB132" i="36"/>
  <c r="AC132" i="36" s="1"/>
  <c r="X132" i="36"/>
  <c r="T132" i="36"/>
  <c r="U132" i="36" s="1"/>
  <c r="P132" i="36"/>
  <c r="L132" i="36"/>
  <c r="M132" i="36" s="1"/>
  <c r="H132" i="36"/>
  <c r="E132" i="36"/>
  <c r="F132" i="36" s="1"/>
  <c r="FX131" i="36"/>
  <c r="FZ131" i="36" s="1"/>
  <c r="FW131" i="36"/>
  <c r="FP131" i="36"/>
  <c r="FQ131" i="36" s="1"/>
  <c r="FH131" i="36"/>
  <c r="FI131" i="36" s="1"/>
  <c r="EZ131" i="36"/>
  <c r="FA131" i="36" s="1"/>
  <c r="ER131" i="36"/>
  <c r="ES131" i="36" s="1"/>
  <c r="EJ131" i="36"/>
  <c r="EK131" i="36" s="1"/>
  <c r="EB131" i="36"/>
  <c r="EC131" i="36" s="1"/>
  <c r="DT131" i="36"/>
  <c r="DU131" i="36" s="1"/>
  <c r="DL131" i="36"/>
  <c r="DM131" i="36" s="1"/>
  <c r="DD131" i="36"/>
  <c r="DE131" i="36" s="1"/>
  <c r="CV131" i="36"/>
  <c r="CW131" i="36" s="1"/>
  <c r="CN131" i="36"/>
  <c r="CO131" i="36" s="1"/>
  <c r="CF131" i="36"/>
  <c r="CG131" i="36" s="1"/>
  <c r="BX131" i="36"/>
  <c r="BY131" i="36" s="1"/>
  <c r="BP131" i="36"/>
  <c r="BQ131" i="36" s="1"/>
  <c r="BH131" i="36"/>
  <c r="BI131" i="36" s="1"/>
  <c r="AZ131" i="36"/>
  <c r="BA131" i="36" s="1"/>
  <c r="AR131" i="36"/>
  <c r="AS131" i="36" s="1"/>
  <c r="AJ131" i="36"/>
  <c r="AK131" i="36" s="1"/>
  <c r="AB131" i="36"/>
  <c r="AC131" i="36" s="1"/>
  <c r="T131" i="36"/>
  <c r="U131" i="36" s="1"/>
  <c r="L131" i="36"/>
  <c r="M131" i="36" s="1"/>
  <c r="E131" i="36"/>
  <c r="FX130" i="36"/>
  <c r="FZ130" i="36" s="1"/>
  <c r="FW130" i="36"/>
  <c r="FP130" i="36"/>
  <c r="FQ130" i="36" s="1"/>
  <c r="FH130" i="36"/>
  <c r="FI130" i="36" s="1"/>
  <c r="EZ130" i="36"/>
  <c r="FA130" i="36" s="1"/>
  <c r="ER130" i="36"/>
  <c r="ES130" i="36" s="1"/>
  <c r="EJ130" i="36"/>
  <c r="EK130" i="36" s="1"/>
  <c r="EB130" i="36"/>
  <c r="EC130" i="36" s="1"/>
  <c r="DT130" i="36"/>
  <c r="DU130" i="36" s="1"/>
  <c r="DL130" i="36"/>
  <c r="DM130" i="36" s="1"/>
  <c r="DD130" i="36"/>
  <c r="DE130" i="36" s="1"/>
  <c r="CV130" i="36"/>
  <c r="CW130" i="36" s="1"/>
  <c r="CN130" i="36"/>
  <c r="CO130" i="36" s="1"/>
  <c r="CF130" i="36"/>
  <c r="CG130" i="36" s="1"/>
  <c r="BX130" i="36"/>
  <c r="BY130" i="36" s="1"/>
  <c r="BP130" i="36"/>
  <c r="BQ130" i="36" s="1"/>
  <c r="BH130" i="36"/>
  <c r="BI130" i="36" s="1"/>
  <c r="AZ130" i="36"/>
  <c r="BA130" i="36" s="1"/>
  <c r="AR130" i="36"/>
  <c r="AS130" i="36" s="1"/>
  <c r="AJ130" i="36"/>
  <c r="AK130" i="36" s="1"/>
  <c r="AB130" i="36"/>
  <c r="AC130" i="36" s="1"/>
  <c r="T130" i="36"/>
  <c r="U130" i="36" s="1"/>
  <c r="L130" i="36"/>
  <c r="M130" i="36" s="1"/>
  <c r="E130" i="36"/>
  <c r="FW129" i="36"/>
  <c r="FP129" i="36"/>
  <c r="FQ129" i="36" s="1"/>
  <c r="FL129" i="36"/>
  <c r="FH129" i="36"/>
  <c r="FI129" i="36" s="1"/>
  <c r="FD129" i="36"/>
  <c r="EZ129" i="36"/>
  <c r="FA129" i="36" s="1"/>
  <c r="EV129" i="36"/>
  <c r="ER129" i="36"/>
  <c r="ES129" i="36" s="1"/>
  <c r="EN129" i="36"/>
  <c r="EJ129" i="36"/>
  <c r="EK129" i="36" s="1"/>
  <c r="EF129" i="36"/>
  <c r="EB129" i="36"/>
  <c r="EC129" i="36" s="1"/>
  <c r="DX129" i="36"/>
  <c r="DT129" i="36"/>
  <c r="DU129" i="36" s="1"/>
  <c r="DP129" i="36"/>
  <c r="DL129" i="36"/>
  <c r="DM129" i="36" s="1"/>
  <c r="DH129" i="36"/>
  <c r="DD129" i="36"/>
  <c r="DE129" i="36" s="1"/>
  <c r="CZ129" i="36"/>
  <c r="CV129" i="36"/>
  <c r="CW129" i="36" s="1"/>
  <c r="CR129" i="36"/>
  <c r="CN129" i="36"/>
  <c r="CO129" i="36" s="1"/>
  <c r="CJ129" i="36"/>
  <c r="CF129" i="36"/>
  <c r="CG129" i="36" s="1"/>
  <c r="CB129" i="36"/>
  <c r="BX129" i="36"/>
  <c r="BY129" i="36" s="1"/>
  <c r="BT129" i="36"/>
  <c r="BP129" i="36"/>
  <c r="BQ129" i="36" s="1"/>
  <c r="BL129" i="36"/>
  <c r="BH129" i="36"/>
  <c r="BI129" i="36" s="1"/>
  <c r="BD129" i="36"/>
  <c r="AZ129" i="36"/>
  <c r="BA129" i="36" s="1"/>
  <c r="AV129" i="36"/>
  <c r="AR129" i="36"/>
  <c r="AS129" i="36" s="1"/>
  <c r="AN129" i="36"/>
  <c r="AJ129" i="36"/>
  <c r="AK129" i="36" s="1"/>
  <c r="AF129" i="36"/>
  <c r="AB129" i="36"/>
  <c r="AC129" i="36" s="1"/>
  <c r="X129" i="36"/>
  <c r="T129" i="36"/>
  <c r="U129" i="36" s="1"/>
  <c r="P129" i="36"/>
  <c r="L129" i="36"/>
  <c r="M129" i="36" s="1"/>
  <c r="H129" i="36"/>
  <c r="E129" i="36"/>
  <c r="F129" i="36" s="1"/>
  <c r="FW128" i="36"/>
  <c r="FP128" i="36"/>
  <c r="FQ128" i="36" s="1"/>
  <c r="FL128" i="36"/>
  <c r="FH128" i="36"/>
  <c r="FI128" i="36" s="1"/>
  <c r="FD128" i="36"/>
  <c r="EZ128" i="36"/>
  <c r="FA128" i="36" s="1"/>
  <c r="EV128" i="36"/>
  <c r="ER128" i="36"/>
  <c r="ES128" i="36" s="1"/>
  <c r="EN128" i="36"/>
  <c r="EJ128" i="36"/>
  <c r="EK128" i="36" s="1"/>
  <c r="EF128" i="36"/>
  <c r="EB128" i="36"/>
  <c r="EC128" i="36" s="1"/>
  <c r="DX128" i="36"/>
  <c r="DT128" i="36"/>
  <c r="DU128" i="36" s="1"/>
  <c r="DP128" i="36"/>
  <c r="DL128" i="36"/>
  <c r="DM128" i="36" s="1"/>
  <c r="DH128" i="36"/>
  <c r="DD128" i="36"/>
  <c r="DE128" i="36" s="1"/>
  <c r="CZ128" i="36"/>
  <c r="CV128" i="36"/>
  <c r="CW128" i="36" s="1"/>
  <c r="CR128" i="36"/>
  <c r="CN128" i="36"/>
  <c r="CO128" i="36" s="1"/>
  <c r="CJ128" i="36"/>
  <c r="CF128" i="36"/>
  <c r="CG128" i="36" s="1"/>
  <c r="CB128" i="36"/>
  <c r="BX128" i="36"/>
  <c r="BY128" i="36" s="1"/>
  <c r="BT128" i="36"/>
  <c r="BP128" i="36"/>
  <c r="BQ128" i="36" s="1"/>
  <c r="BL128" i="36"/>
  <c r="BH128" i="36"/>
  <c r="BI128" i="36" s="1"/>
  <c r="BD128" i="36"/>
  <c r="AZ128" i="36"/>
  <c r="BA128" i="36" s="1"/>
  <c r="AV128" i="36"/>
  <c r="AR128" i="36"/>
  <c r="AS128" i="36" s="1"/>
  <c r="AN128" i="36"/>
  <c r="AJ128" i="36"/>
  <c r="AK128" i="36" s="1"/>
  <c r="AF128" i="36"/>
  <c r="AB128" i="36"/>
  <c r="AC128" i="36" s="1"/>
  <c r="X128" i="36"/>
  <c r="T128" i="36"/>
  <c r="U128" i="36" s="1"/>
  <c r="P128" i="36"/>
  <c r="L128" i="36"/>
  <c r="M128" i="36" s="1"/>
  <c r="H128" i="36"/>
  <c r="E128" i="36"/>
  <c r="F128" i="36" s="1"/>
  <c r="FX127" i="36"/>
  <c r="FZ127" i="36" s="1"/>
  <c r="FW127" i="36"/>
  <c r="FY127" i="36" s="1"/>
  <c r="FP127" i="36"/>
  <c r="FQ127" i="36" s="1"/>
  <c r="FH127" i="36"/>
  <c r="FI127" i="36" s="1"/>
  <c r="EZ127" i="36"/>
  <c r="FA127" i="36" s="1"/>
  <c r="ER127" i="36"/>
  <c r="ES127" i="36" s="1"/>
  <c r="EJ127" i="36"/>
  <c r="EK127" i="36" s="1"/>
  <c r="EB127" i="36"/>
  <c r="EC127" i="36" s="1"/>
  <c r="DT127" i="36"/>
  <c r="DU127" i="36" s="1"/>
  <c r="DL127" i="36"/>
  <c r="DM127" i="36" s="1"/>
  <c r="DD127" i="36"/>
  <c r="DE127" i="36" s="1"/>
  <c r="CV127" i="36"/>
  <c r="CW127" i="36" s="1"/>
  <c r="CN127" i="36"/>
  <c r="CO127" i="36" s="1"/>
  <c r="CF127" i="36"/>
  <c r="CG127" i="36" s="1"/>
  <c r="BX127" i="36"/>
  <c r="BY127" i="36" s="1"/>
  <c r="BP127" i="36"/>
  <c r="BQ127" i="36" s="1"/>
  <c r="BH127" i="36"/>
  <c r="BI127" i="36" s="1"/>
  <c r="AZ127" i="36"/>
  <c r="BA127" i="36" s="1"/>
  <c r="AR127" i="36"/>
  <c r="AS127" i="36" s="1"/>
  <c r="AJ127" i="36"/>
  <c r="AK127" i="36" s="1"/>
  <c r="AB127" i="36"/>
  <c r="AC127" i="36" s="1"/>
  <c r="T127" i="36"/>
  <c r="U127" i="36" s="1"/>
  <c r="L127" i="36"/>
  <c r="M127" i="36" s="1"/>
  <c r="FX126" i="36"/>
  <c r="FZ126" i="36" s="1"/>
  <c r="FW126" i="36"/>
  <c r="FY126" i="36" s="1"/>
  <c r="FP126" i="36"/>
  <c r="FQ126" i="36" s="1"/>
  <c r="FH126" i="36"/>
  <c r="FI126" i="36" s="1"/>
  <c r="EZ126" i="36"/>
  <c r="FA126" i="36" s="1"/>
  <c r="ER126" i="36"/>
  <c r="ES126" i="36" s="1"/>
  <c r="EJ126" i="36"/>
  <c r="EK126" i="36" s="1"/>
  <c r="EB126" i="36"/>
  <c r="EC126" i="36" s="1"/>
  <c r="DT126" i="36"/>
  <c r="DU126" i="36" s="1"/>
  <c r="DL126" i="36"/>
  <c r="DM126" i="36" s="1"/>
  <c r="DD126" i="36"/>
  <c r="DE126" i="36" s="1"/>
  <c r="CV126" i="36"/>
  <c r="CW126" i="36" s="1"/>
  <c r="CN126" i="36"/>
  <c r="CO126" i="36" s="1"/>
  <c r="CF126" i="36"/>
  <c r="CG126" i="36" s="1"/>
  <c r="BX126" i="36"/>
  <c r="BY126" i="36" s="1"/>
  <c r="BP126" i="36"/>
  <c r="BQ126" i="36" s="1"/>
  <c r="BH126" i="36"/>
  <c r="BI126" i="36" s="1"/>
  <c r="AZ126" i="36"/>
  <c r="BA126" i="36" s="1"/>
  <c r="AR126" i="36"/>
  <c r="AS126" i="36" s="1"/>
  <c r="AJ126" i="36"/>
  <c r="AK126" i="36" s="1"/>
  <c r="AB126" i="36"/>
  <c r="AC126" i="36" s="1"/>
  <c r="T126" i="36"/>
  <c r="U126" i="36" s="1"/>
  <c r="L126" i="36"/>
  <c r="M126" i="36" s="1"/>
  <c r="FP125" i="36"/>
  <c r="FQ125" i="36" s="1"/>
  <c r="FH125" i="36"/>
  <c r="FI125" i="36" s="1"/>
  <c r="EZ125" i="36"/>
  <c r="FA125" i="36" s="1"/>
  <c r="ER125" i="36"/>
  <c r="ES125" i="36" s="1"/>
  <c r="EJ125" i="36"/>
  <c r="EK125" i="36" s="1"/>
  <c r="EB125" i="36"/>
  <c r="EC125" i="36" s="1"/>
  <c r="DT125" i="36"/>
  <c r="DU125" i="36" s="1"/>
  <c r="DL125" i="36"/>
  <c r="DM125" i="36" s="1"/>
  <c r="CQ125" i="36"/>
  <c r="CV125" i="36" s="1"/>
  <c r="CW125" i="36" s="1"/>
  <c r="CI125" i="36"/>
  <c r="CN125" i="36" s="1"/>
  <c r="CO125" i="36" s="1"/>
  <c r="BS125" i="36"/>
  <c r="BX125" i="36" s="1"/>
  <c r="BY125" i="36" s="1"/>
  <c r="BC125" i="36"/>
  <c r="BH125" i="36" s="1"/>
  <c r="BI125" i="36" s="1"/>
  <c r="AM125" i="36"/>
  <c r="AR125" i="36" s="1"/>
  <c r="AS125" i="36" s="1"/>
  <c r="W125" i="36"/>
  <c r="AB125" i="36" s="1"/>
  <c r="AC125" i="36" s="1"/>
  <c r="G125" i="36"/>
  <c r="FW123" i="36"/>
  <c r="FP123" i="36"/>
  <c r="FQ123" i="36" s="1"/>
  <c r="FL123" i="36"/>
  <c r="FH123" i="36"/>
  <c r="FI123" i="36" s="1"/>
  <c r="FD123" i="36"/>
  <c r="EZ123" i="36"/>
  <c r="FA123" i="36" s="1"/>
  <c r="EV123" i="36"/>
  <c r="ER123" i="36"/>
  <c r="ES123" i="36" s="1"/>
  <c r="EN123" i="36"/>
  <c r="EJ123" i="36"/>
  <c r="EK123" i="36" s="1"/>
  <c r="EF123" i="36"/>
  <c r="EB123" i="36"/>
  <c r="EC123" i="36" s="1"/>
  <c r="DX123" i="36"/>
  <c r="DT123" i="36"/>
  <c r="DU123" i="36" s="1"/>
  <c r="DP123" i="36"/>
  <c r="DL123" i="36"/>
  <c r="DM123" i="36" s="1"/>
  <c r="DH123" i="36"/>
  <c r="DD123" i="36"/>
  <c r="DE123" i="36" s="1"/>
  <c r="CZ123" i="36"/>
  <c r="CV123" i="36"/>
  <c r="CW123" i="36" s="1"/>
  <c r="CR123" i="36"/>
  <c r="CN123" i="36"/>
  <c r="CO123" i="36" s="1"/>
  <c r="CJ123" i="36"/>
  <c r="CF123" i="36"/>
  <c r="CG123" i="36" s="1"/>
  <c r="CB123" i="36"/>
  <c r="BX123" i="36"/>
  <c r="BY123" i="36" s="1"/>
  <c r="BT123" i="36"/>
  <c r="BP123" i="36"/>
  <c r="BQ123" i="36" s="1"/>
  <c r="BL123" i="36"/>
  <c r="BH123" i="36"/>
  <c r="BI123" i="36" s="1"/>
  <c r="BD123" i="36"/>
  <c r="AZ123" i="36"/>
  <c r="BA123" i="36" s="1"/>
  <c r="AV123" i="36"/>
  <c r="AR123" i="36"/>
  <c r="AS123" i="36" s="1"/>
  <c r="AN123" i="36"/>
  <c r="AJ123" i="36"/>
  <c r="AK123" i="36" s="1"/>
  <c r="AF123" i="36"/>
  <c r="AB123" i="36"/>
  <c r="AC123" i="36" s="1"/>
  <c r="X123" i="36"/>
  <c r="T123" i="36"/>
  <c r="U123" i="36" s="1"/>
  <c r="P123" i="36"/>
  <c r="L123" i="36"/>
  <c r="M123" i="36" s="1"/>
  <c r="H123" i="36"/>
  <c r="E123" i="36"/>
  <c r="F123" i="36" s="1"/>
  <c r="FW122" i="36"/>
  <c r="FP122" i="36"/>
  <c r="FQ122" i="36" s="1"/>
  <c r="FL122" i="36"/>
  <c r="FH122" i="36"/>
  <c r="FI122" i="36" s="1"/>
  <c r="FD122" i="36"/>
  <c r="EZ122" i="36"/>
  <c r="FA122" i="36" s="1"/>
  <c r="EV122" i="36"/>
  <c r="ER122" i="36"/>
  <c r="ES122" i="36" s="1"/>
  <c r="EN122" i="36"/>
  <c r="EJ122" i="36"/>
  <c r="EK122" i="36" s="1"/>
  <c r="EF122" i="36"/>
  <c r="EB122" i="36"/>
  <c r="EC122" i="36" s="1"/>
  <c r="DX122" i="36"/>
  <c r="DT122" i="36"/>
  <c r="DU122" i="36" s="1"/>
  <c r="DP122" i="36"/>
  <c r="DL122" i="36"/>
  <c r="DM122" i="36" s="1"/>
  <c r="DH122" i="36"/>
  <c r="DD122" i="36"/>
  <c r="DE122" i="36" s="1"/>
  <c r="CZ122" i="36"/>
  <c r="CV122" i="36"/>
  <c r="CW122" i="36" s="1"/>
  <c r="CR122" i="36"/>
  <c r="CN122" i="36"/>
  <c r="CO122" i="36" s="1"/>
  <c r="CJ122" i="36"/>
  <c r="CF122" i="36"/>
  <c r="CG122" i="36" s="1"/>
  <c r="CB122" i="36"/>
  <c r="BX122" i="36"/>
  <c r="BY122" i="36" s="1"/>
  <c r="BT122" i="36"/>
  <c r="BP122" i="36"/>
  <c r="BQ122" i="36" s="1"/>
  <c r="BL122" i="36"/>
  <c r="BH122" i="36"/>
  <c r="BI122" i="36" s="1"/>
  <c r="BD122" i="36"/>
  <c r="AZ122" i="36"/>
  <c r="BA122" i="36" s="1"/>
  <c r="AV122" i="36"/>
  <c r="AR122" i="36"/>
  <c r="AS122" i="36" s="1"/>
  <c r="AN122" i="36"/>
  <c r="AJ122" i="36"/>
  <c r="AK122" i="36" s="1"/>
  <c r="AF122" i="36"/>
  <c r="AB122" i="36"/>
  <c r="AC122" i="36" s="1"/>
  <c r="X122" i="36"/>
  <c r="T122" i="36"/>
  <c r="U122" i="36" s="1"/>
  <c r="P122" i="36"/>
  <c r="L122" i="36"/>
  <c r="M122" i="36" s="1"/>
  <c r="H122" i="36"/>
  <c r="E122" i="36"/>
  <c r="F122" i="36" s="1"/>
  <c r="FW121" i="36"/>
  <c r="FP121" i="36"/>
  <c r="FQ121" i="36" s="1"/>
  <c r="FL121" i="36"/>
  <c r="FH121" i="36"/>
  <c r="FI121" i="36" s="1"/>
  <c r="FD121" i="36"/>
  <c r="EZ121" i="36"/>
  <c r="FA121" i="36" s="1"/>
  <c r="EV121" i="36"/>
  <c r="ER121" i="36"/>
  <c r="ES121" i="36" s="1"/>
  <c r="EN121" i="36"/>
  <c r="EJ121" i="36"/>
  <c r="EK121" i="36" s="1"/>
  <c r="EF121" i="36"/>
  <c r="EB121" i="36"/>
  <c r="EC121" i="36" s="1"/>
  <c r="DX121" i="36"/>
  <c r="DT121" i="36"/>
  <c r="DU121" i="36" s="1"/>
  <c r="DP121" i="36"/>
  <c r="DL121" i="36"/>
  <c r="DM121" i="36" s="1"/>
  <c r="DH121" i="36"/>
  <c r="DD121" i="36"/>
  <c r="DE121" i="36" s="1"/>
  <c r="CZ121" i="36"/>
  <c r="CV121" i="36"/>
  <c r="CW121" i="36" s="1"/>
  <c r="CR121" i="36"/>
  <c r="CN121" i="36"/>
  <c r="CO121" i="36" s="1"/>
  <c r="CJ121" i="36"/>
  <c r="CF121" i="36"/>
  <c r="CG121" i="36" s="1"/>
  <c r="CB121" i="36"/>
  <c r="BX121" i="36"/>
  <c r="BY121" i="36" s="1"/>
  <c r="BT121" i="36"/>
  <c r="BP121" i="36"/>
  <c r="BQ121" i="36" s="1"/>
  <c r="BL121" i="36"/>
  <c r="BH121" i="36"/>
  <c r="BI121" i="36" s="1"/>
  <c r="BD121" i="36"/>
  <c r="AZ121" i="36"/>
  <c r="BA121" i="36" s="1"/>
  <c r="AV121" i="36"/>
  <c r="AR121" i="36"/>
  <c r="AS121" i="36" s="1"/>
  <c r="AN121" i="36"/>
  <c r="AJ121" i="36"/>
  <c r="AK121" i="36" s="1"/>
  <c r="AF121" i="36"/>
  <c r="AB121" i="36"/>
  <c r="AC121" i="36" s="1"/>
  <c r="X121" i="36"/>
  <c r="T121" i="36"/>
  <c r="U121" i="36" s="1"/>
  <c r="P121" i="36"/>
  <c r="L121" i="36"/>
  <c r="M121" i="36" s="1"/>
  <c r="H121" i="36"/>
  <c r="E121" i="36"/>
  <c r="F121" i="36" s="1"/>
  <c r="FW120" i="36"/>
  <c r="FP120" i="36"/>
  <c r="FQ120" i="36" s="1"/>
  <c r="FL120" i="36"/>
  <c r="FH120" i="36"/>
  <c r="FI120" i="36" s="1"/>
  <c r="FD120" i="36"/>
  <c r="EZ120" i="36"/>
  <c r="FA120" i="36" s="1"/>
  <c r="EV120" i="36"/>
  <c r="ER120" i="36"/>
  <c r="ES120" i="36" s="1"/>
  <c r="EN120" i="36"/>
  <c r="EJ120" i="36"/>
  <c r="EK120" i="36" s="1"/>
  <c r="EF120" i="36"/>
  <c r="EB120" i="36"/>
  <c r="EC120" i="36" s="1"/>
  <c r="DX120" i="36"/>
  <c r="DT120" i="36"/>
  <c r="DU120" i="36" s="1"/>
  <c r="DP120" i="36"/>
  <c r="DL120" i="36"/>
  <c r="DM120" i="36" s="1"/>
  <c r="DH120" i="36"/>
  <c r="DD120" i="36"/>
  <c r="DE120" i="36" s="1"/>
  <c r="CZ120" i="36"/>
  <c r="CV120" i="36"/>
  <c r="CW120" i="36" s="1"/>
  <c r="CR120" i="36"/>
  <c r="CN120" i="36"/>
  <c r="CO120" i="36" s="1"/>
  <c r="CJ120" i="36"/>
  <c r="CF120" i="36"/>
  <c r="CG120" i="36" s="1"/>
  <c r="CB120" i="36"/>
  <c r="BX120" i="36"/>
  <c r="BY120" i="36" s="1"/>
  <c r="BT120" i="36"/>
  <c r="BP120" i="36"/>
  <c r="BQ120" i="36" s="1"/>
  <c r="BL120" i="36"/>
  <c r="BH120" i="36"/>
  <c r="BI120" i="36" s="1"/>
  <c r="BD120" i="36"/>
  <c r="AZ120" i="36"/>
  <c r="BA120" i="36" s="1"/>
  <c r="AV120" i="36"/>
  <c r="AR120" i="36"/>
  <c r="AS120" i="36" s="1"/>
  <c r="AN120" i="36"/>
  <c r="AJ120" i="36"/>
  <c r="AK120" i="36" s="1"/>
  <c r="AF120" i="36"/>
  <c r="AB120" i="36"/>
  <c r="AC120" i="36" s="1"/>
  <c r="X120" i="36"/>
  <c r="T120" i="36"/>
  <c r="U120" i="36" s="1"/>
  <c r="P120" i="36"/>
  <c r="L120" i="36"/>
  <c r="M120" i="36" s="1"/>
  <c r="H120" i="36"/>
  <c r="E120" i="36"/>
  <c r="F120" i="36" s="1"/>
  <c r="FW119" i="36"/>
  <c r="FP119" i="36"/>
  <c r="FQ119" i="36" s="1"/>
  <c r="FL119" i="36"/>
  <c r="FH119" i="36"/>
  <c r="FI119" i="36" s="1"/>
  <c r="FD119" i="36"/>
  <c r="EZ119" i="36"/>
  <c r="FA119" i="36" s="1"/>
  <c r="EV119" i="36"/>
  <c r="ER119" i="36"/>
  <c r="ES119" i="36" s="1"/>
  <c r="EN119" i="36"/>
  <c r="EJ119" i="36"/>
  <c r="EK119" i="36" s="1"/>
  <c r="EF119" i="36"/>
  <c r="EB119" i="36"/>
  <c r="EC119" i="36" s="1"/>
  <c r="DX119" i="36"/>
  <c r="DT119" i="36"/>
  <c r="DU119" i="36" s="1"/>
  <c r="DP119" i="36"/>
  <c r="DL119" i="36"/>
  <c r="DM119" i="36" s="1"/>
  <c r="DH119" i="36"/>
  <c r="DD119" i="36"/>
  <c r="DE119" i="36" s="1"/>
  <c r="CZ119" i="36"/>
  <c r="CV119" i="36"/>
  <c r="CW119" i="36" s="1"/>
  <c r="CR119" i="36"/>
  <c r="CN119" i="36"/>
  <c r="CO119" i="36" s="1"/>
  <c r="CJ119" i="36"/>
  <c r="CF119" i="36"/>
  <c r="CG119" i="36" s="1"/>
  <c r="CB119" i="36"/>
  <c r="BX119" i="36"/>
  <c r="BY119" i="36" s="1"/>
  <c r="BT119" i="36"/>
  <c r="BP119" i="36"/>
  <c r="BQ119" i="36" s="1"/>
  <c r="BL119" i="36"/>
  <c r="BH119" i="36"/>
  <c r="BI119" i="36" s="1"/>
  <c r="BD119" i="36"/>
  <c r="AZ119" i="36"/>
  <c r="BA119" i="36" s="1"/>
  <c r="AV119" i="36"/>
  <c r="AR119" i="36"/>
  <c r="AS119" i="36" s="1"/>
  <c r="AN119" i="36"/>
  <c r="AJ119" i="36"/>
  <c r="AK119" i="36" s="1"/>
  <c r="AF119" i="36"/>
  <c r="AB119" i="36"/>
  <c r="AC119" i="36" s="1"/>
  <c r="X119" i="36"/>
  <c r="T119" i="36"/>
  <c r="U119" i="36" s="1"/>
  <c r="P119" i="36"/>
  <c r="L119" i="36"/>
  <c r="M119" i="36" s="1"/>
  <c r="H119" i="36"/>
  <c r="E119" i="36"/>
  <c r="F119" i="36" s="1"/>
  <c r="FX118" i="36"/>
  <c r="FZ118" i="36" s="1"/>
  <c r="FW118" i="36"/>
  <c r="FY118" i="36" s="1"/>
  <c r="FP118" i="36"/>
  <c r="FQ118" i="36" s="1"/>
  <c r="FH118" i="36"/>
  <c r="FI118" i="36" s="1"/>
  <c r="EZ118" i="36"/>
  <c r="FA118" i="36" s="1"/>
  <c r="ER118" i="36"/>
  <c r="ES118" i="36" s="1"/>
  <c r="EJ118" i="36"/>
  <c r="EK118" i="36" s="1"/>
  <c r="EB118" i="36"/>
  <c r="EC118" i="36" s="1"/>
  <c r="DT118" i="36"/>
  <c r="DU118" i="36" s="1"/>
  <c r="DL118" i="36"/>
  <c r="DM118" i="36" s="1"/>
  <c r="DD118" i="36"/>
  <c r="DE118" i="36" s="1"/>
  <c r="CV118" i="36"/>
  <c r="CW118" i="36" s="1"/>
  <c r="CN118" i="36"/>
  <c r="CO118" i="36" s="1"/>
  <c r="CF118" i="36"/>
  <c r="CG118" i="36" s="1"/>
  <c r="BX118" i="36"/>
  <c r="BY118" i="36" s="1"/>
  <c r="BP118" i="36"/>
  <c r="BQ118" i="36" s="1"/>
  <c r="BH118" i="36"/>
  <c r="BI118" i="36" s="1"/>
  <c r="AZ118" i="36"/>
  <c r="BA118" i="36" s="1"/>
  <c r="AR118" i="36"/>
  <c r="AS118" i="36" s="1"/>
  <c r="AJ118" i="36"/>
  <c r="AK118" i="36" s="1"/>
  <c r="AB118" i="36"/>
  <c r="AC118" i="36" s="1"/>
  <c r="T118" i="36"/>
  <c r="U118" i="36" s="1"/>
  <c r="L118" i="36"/>
  <c r="M118" i="36" s="1"/>
  <c r="FX117" i="36"/>
  <c r="FZ117" i="36" s="1"/>
  <c r="FW117" i="36"/>
  <c r="FY117" i="36" s="1"/>
  <c r="FP117" i="36"/>
  <c r="FQ117" i="36" s="1"/>
  <c r="FH117" i="36"/>
  <c r="FI117" i="36" s="1"/>
  <c r="EZ117" i="36"/>
  <c r="FA117" i="36" s="1"/>
  <c r="ER117" i="36"/>
  <c r="ES117" i="36" s="1"/>
  <c r="EJ117" i="36"/>
  <c r="EK117" i="36" s="1"/>
  <c r="EB117" i="36"/>
  <c r="EC117" i="36" s="1"/>
  <c r="DT117" i="36"/>
  <c r="DU117" i="36" s="1"/>
  <c r="DL117" i="36"/>
  <c r="DM117" i="36" s="1"/>
  <c r="DD117" i="36"/>
  <c r="DE117" i="36" s="1"/>
  <c r="CV117" i="36"/>
  <c r="CW117" i="36" s="1"/>
  <c r="CN117" i="36"/>
  <c r="CO117" i="36" s="1"/>
  <c r="CF117" i="36"/>
  <c r="CG117" i="36" s="1"/>
  <c r="BX117" i="36"/>
  <c r="BY117" i="36" s="1"/>
  <c r="BP117" i="36"/>
  <c r="BQ117" i="36" s="1"/>
  <c r="BH117" i="36"/>
  <c r="BI117" i="36" s="1"/>
  <c r="AZ117" i="36"/>
  <c r="BA117" i="36" s="1"/>
  <c r="AR117" i="36"/>
  <c r="AS117" i="36" s="1"/>
  <c r="AJ117" i="36"/>
  <c r="AK117" i="36" s="1"/>
  <c r="AB117" i="36"/>
  <c r="AC117" i="36" s="1"/>
  <c r="T117" i="36"/>
  <c r="U117" i="36" s="1"/>
  <c r="L117" i="36"/>
  <c r="M117" i="36" s="1"/>
  <c r="FP116" i="36"/>
  <c r="FQ116" i="36" s="1"/>
  <c r="FH116" i="36"/>
  <c r="FI116" i="36" s="1"/>
  <c r="EZ116" i="36"/>
  <c r="FA116" i="36" s="1"/>
  <c r="ER116" i="36"/>
  <c r="ES116" i="36" s="1"/>
  <c r="EJ116" i="36"/>
  <c r="EK116" i="36" s="1"/>
  <c r="EB116" i="36"/>
  <c r="EC116" i="36" s="1"/>
  <c r="DT116" i="36"/>
  <c r="DU116" i="36" s="1"/>
  <c r="DL116" i="36"/>
  <c r="DM116" i="36" s="1"/>
  <c r="FW115" i="36"/>
  <c r="FP115" i="36"/>
  <c r="FQ115" i="36" s="1"/>
  <c r="FL115" i="36"/>
  <c r="FH115" i="36"/>
  <c r="FI115" i="36" s="1"/>
  <c r="FD115" i="36"/>
  <c r="EZ115" i="36"/>
  <c r="FA115" i="36" s="1"/>
  <c r="EV115" i="36"/>
  <c r="ER115" i="36"/>
  <c r="ES115" i="36" s="1"/>
  <c r="EN115" i="36"/>
  <c r="EJ115" i="36"/>
  <c r="EK115" i="36" s="1"/>
  <c r="EF115" i="36"/>
  <c r="EB115" i="36"/>
  <c r="EC115" i="36" s="1"/>
  <c r="DX115" i="36"/>
  <c r="DT115" i="36"/>
  <c r="DU115" i="36" s="1"/>
  <c r="DP115" i="36"/>
  <c r="DL115" i="36"/>
  <c r="DM115" i="36" s="1"/>
  <c r="DH115" i="36"/>
  <c r="DD115" i="36"/>
  <c r="DE115" i="36" s="1"/>
  <c r="CZ115" i="36"/>
  <c r="CV115" i="36"/>
  <c r="CW115" i="36" s="1"/>
  <c r="CR115" i="36"/>
  <c r="CN115" i="36"/>
  <c r="CO115" i="36" s="1"/>
  <c r="CJ115" i="36"/>
  <c r="CF115" i="36"/>
  <c r="CG115" i="36" s="1"/>
  <c r="CB115" i="36"/>
  <c r="BX115" i="36"/>
  <c r="BY115" i="36" s="1"/>
  <c r="BT115" i="36"/>
  <c r="BP115" i="36"/>
  <c r="BQ115" i="36" s="1"/>
  <c r="BL115" i="36"/>
  <c r="BH115" i="36"/>
  <c r="BI115" i="36" s="1"/>
  <c r="BD115" i="36"/>
  <c r="AZ115" i="36"/>
  <c r="BA115" i="36" s="1"/>
  <c r="AV115" i="36"/>
  <c r="AR115" i="36"/>
  <c r="AS115" i="36" s="1"/>
  <c r="AN115" i="36"/>
  <c r="AJ115" i="36"/>
  <c r="AK115" i="36" s="1"/>
  <c r="AF115" i="36"/>
  <c r="AB115" i="36"/>
  <c r="AC115" i="36" s="1"/>
  <c r="X115" i="36"/>
  <c r="T115" i="36"/>
  <c r="U115" i="36" s="1"/>
  <c r="P115" i="36"/>
  <c r="L115" i="36"/>
  <c r="M115" i="36" s="1"/>
  <c r="H115" i="36"/>
  <c r="E115" i="36"/>
  <c r="F115" i="36" s="1"/>
  <c r="FW114" i="36"/>
  <c r="FP114" i="36"/>
  <c r="FQ114" i="36" s="1"/>
  <c r="FL114" i="36"/>
  <c r="FH114" i="36"/>
  <c r="FI114" i="36" s="1"/>
  <c r="FD114" i="36"/>
  <c r="EZ114" i="36"/>
  <c r="FA114" i="36" s="1"/>
  <c r="EV114" i="36"/>
  <c r="ER114" i="36"/>
  <c r="ES114" i="36" s="1"/>
  <c r="EN114" i="36"/>
  <c r="EJ114" i="36"/>
  <c r="EK114" i="36" s="1"/>
  <c r="EF114" i="36"/>
  <c r="EB114" i="36"/>
  <c r="EC114" i="36" s="1"/>
  <c r="DX114" i="36"/>
  <c r="DT114" i="36"/>
  <c r="DU114" i="36" s="1"/>
  <c r="DP114" i="36"/>
  <c r="DL114" i="36"/>
  <c r="DM114" i="36" s="1"/>
  <c r="DH114" i="36"/>
  <c r="DD114" i="36"/>
  <c r="DE114" i="36" s="1"/>
  <c r="CZ114" i="36"/>
  <c r="CV114" i="36"/>
  <c r="CW114" i="36" s="1"/>
  <c r="CR114" i="36"/>
  <c r="CN114" i="36"/>
  <c r="CO114" i="36" s="1"/>
  <c r="CJ114" i="36"/>
  <c r="CF114" i="36"/>
  <c r="CG114" i="36" s="1"/>
  <c r="CB114" i="36"/>
  <c r="BX114" i="36"/>
  <c r="BY114" i="36" s="1"/>
  <c r="BT114" i="36"/>
  <c r="BP114" i="36"/>
  <c r="BQ114" i="36" s="1"/>
  <c r="BL114" i="36"/>
  <c r="BH114" i="36"/>
  <c r="BI114" i="36" s="1"/>
  <c r="BD114" i="36"/>
  <c r="AZ114" i="36"/>
  <c r="BA114" i="36" s="1"/>
  <c r="AV114" i="36"/>
  <c r="AR114" i="36"/>
  <c r="AS114" i="36" s="1"/>
  <c r="AN114" i="36"/>
  <c r="AJ114" i="36"/>
  <c r="AK114" i="36" s="1"/>
  <c r="AF114" i="36"/>
  <c r="AB114" i="36"/>
  <c r="AC114" i="36" s="1"/>
  <c r="X114" i="36"/>
  <c r="T114" i="36"/>
  <c r="U114" i="36" s="1"/>
  <c r="P114" i="36"/>
  <c r="L114" i="36"/>
  <c r="M114" i="36" s="1"/>
  <c r="H114" i="36"/>
  <c r="E114" i="36"/>
  <c r="F114" i="36" s="1"/>
  <c r="FW113" i="36"/>
  <c r="FP113" i="36"/>
  <c r="FQ113" i="36" s="1"/>
  <c r="FH113" i="36"/>
  <c r="FI113" i="36" s="1"/>
  <c r="EZ113" i="36"/>
  <c r="FA113" i="36" s="1"/>
  <c r="ER113" i="36"/>
  <c r="ES113" i="36" s="1"/>
  <c r="EJ113" i="36"/>
  <c r="EK113" i="36" s="1"/>
  <c r="EB113" i="36"/>
  <c r="EC113" i="36" s="1"/>
  <c r="DT113" i="36"/>
  <c r="DU113" i="36" s="1"/>
  <c r="DL113" i="36"/>
  <c r="DM113" i="36" s="1"/>
  <c r="DD113" i="36"/>
  <c r="DE113" i="36" s="1"/>
  <c r="CV113" i="36"/>
  <c r="CW113" i="36" s="1"/>
  <c r="CN113" i="36"/>
  <c r="CO113" i="36" s="1"/>
  <c r="CF113" i="36"/>
  <c r="CG113" i="36" s="1"/>
  <c r="BX113" i="36"/>
  <c r="BY113" i="36" s="1"/>
  <c r="BP113" i="36"/>
  <c r="BQ113" i="36" s="1"/>
  <c r="BH113" i="36"/>
  <c r="BI113" i="36" s="1"/>
  <c r="AZ113" i="36"/>
  <c r="BA113" i="36" s="1"/>
  <c r="AR113" i="36"/>
  <c r="AS113" i="36" s="1"/>
  <c r="AJ113" i="36"/>
  <c r="AK113" i="36" s="1"/>
  <c r="AB113" i="36"/>
  <c r="AC113" i="36" s="1"/>
  <c r="T113" i="36"/>
  <c r="U113" i="36" s="1"/>
  <c r="L113" i="36"/>
  <c r="M113" i="36" s="1"/>
  <c r="E113" i="36"/>
  <c r="D113" i="36"/>
  <c r="FD113" i="36" s="1"/>
  <c r="FW112" i="36"/>
  <c r="FP112" i="36"/>
  <c r="FQ112" i="36" s="1"/>
  <c r="FH112" i="36"/>
  <c r="FI112" i="36" s="1"/>
  <c r="EZ112" i="36"/>
  <c r="FA112" i="36" s="1"/>
  <c r="ER112" i="36"/>
  <c r="ES112" i="36" s="1"/>
  <c r="EJ112" i="36"/>
  <c r="EK112" i="36" s="1"/>
  <c r="EB112" i="36"/>
  <c r="EC112" i="36" s="1"/>
  <c r="DT112" i="36"/>
  <c r="DU112" i="36" s="1"/>
  <c r="DL112" i="36"/>
  <c r="DM112" i="36" s="1"/>
  <c r="DD112" i="36"/>
  <c r="DE112" i="36" s="1"/>
  <c r="CV112" i="36"/>
  <c r="CW112" i="36" s="1"/>
  <c r="CN112" i="36"/>
  <c r="CO112" i="36" s="1"/>
  <c r="CF112" i="36"/>
  <c r="CG112" i="36" s="1"/>
  <c r="BX112" i="36"/>
  <c r="BY112" i="36" s="1"/>
  <c r="BP112" i="36"/>
  <c r="BQ112" i="36" s="1"/>
  <c r="BH112" i="36"/>
  <c r="BI112" i="36" s="1"/>
  <c r="AZ112" i="36"/>
  <c r="BA112" i="36" s="1"/>
  <c r="AR112" i="36"/>
  <c r="AS112" i="36" s="1"/>
  <c r="AJ112" i="36"/>
  <c r="AK112" i="36" s="1"/>
  <c r="AB112" i="36"/>
  <c r="AC112" i="36" s="1"/>
  <c r="T112" i="36"/>
  <c r="U112" i="36" s="1"/>
  <c r="L112" i="36"/>
  <c r="M112" i="36" s="1"/>
  <c r="E112" i="36"/>
  <c r="D112" i="36"/>
  <c r="EN112" i="36" s="1"/>
  <c r="FW111" i="36"/>
  <c r="FP111" i="36"/>
  <c r="FQ111" i="36" s="1"/>
  <c r="FL111" i="36"/>
  <c r="FH111" i="36"/>
  <c r="FI111" i="36" s="1"/>
  <c r="FD111" i="36"/>
  <c r="EZ111" i="36"/>
  <c r="FA111" i="36" s="1"/>
  <c r="EV111" i="36"/>
  <c r="ER111" i="36"/>
  <c r="ES111" i="36" s="1"/>
  <c r="EN111" i="36"/>
  <c r="EJ111" i="36"/>
  <c r="EK111" i="36" s="1"/>
  <c r="EF111" i="36"/>
  <c r="EB111" i="36"/>
  <c r="EC111" i="36" s="1"/>
  <c r="DX111" i="36"/>
  <c r="DT111" i="36"/>
  <c r="DU111" i="36" s="1"/>
  <c r="DP111" i="36"/>
  <c r="DL111" i="36"/>
  <c r="DM111" i="36" s="1"/>
  <c r="DH111" i="36"/>
  <c r="DD111" i="36"/>
  <c r="DE111" i="36" s="1"/>
  <c r="CZ111" i="36"/>
  <c r="CV111" i="36"/>
  <c r="CW111" i="36" s="1"/>
  <c r="CR111" i="36"/>
  <c r="CN111" i="36"/>
  <c r="CO111" i="36" s="1"/>
  <c r="CJ111" i="36"/>
  <c r="CF111" i="36"/>
  <c r="CG111" i="36" s="1"/>
  <c r="CB111" i="36"/>
  <c r="BX111" i="36"/>
  <c r="BY111" i="36" s="1"/>
  <c r="BT111" i="36"/>
  <c r="BP111" i="36"/>
  <c r="BQ111" i="36" s="1"/>
  <c r="BL111" i="36"/>
  <c r="BH111" i="36"/>
  <c r="BI111" i="36" s="1"/>
  <c r="BD111" i="36"/>
  <c r="AZ111" i="36"/>
  <c r="BA111" i="36" s="1"/>
  <c r="AV111" i="36"/>
  <c r="AR111" i="36"/>
  <c r="AS111" i="36" s="1"/>
  <c r="AN111" i="36"/>
  <c r="AJ111" i="36"/>
  <c r="AK111" i="36" s="1"/>
  <c r="AF111" i="36"/>
  <c r="AB111" i="36"/>
  <c r="AC111" i="36" s="1"/>
  <c r="X111" i="36"/>
  <c r="T111" i="36"/>
  <c r="U111" i="36" s="1"/>
  <c r="P111" i="36"/>
  <c r="L111" i="36"/>
  <c r="M111" i="36" s="1"/>
  <c r="H111" i="36"/>
  <c r="E111" i="36"/>
  <c r="F111" i="36" s="1"/>
  <c r="FW110" i="36"/>
  <c r="FP110" i="36"/>
  <c r="FQ110" i="36" s="1"/>
  <c r="FL110" i="36"/>
  <c r="FH110" i="36"/>
  <c r="FI110" i="36" s="1"/>
  <c r="FD110" i="36"/>
  <c r="EZ110" i="36"/>
  <c r="FA110" i="36" s="1"/>
  <c r="EV110" i="36"/>
  <c r="ER110" i="36"/>
  <c r="ES110" i="36" s="1"/>
  <c r="EN110" i="36"/>
  <c r="EJ110" i="36"/>
  <c r="EK110" i="36" s="1"/>
  <c r="EF110" i="36"/>
  <c r="EB110" i="36"/>
  <c r="EC110" i="36" s="1"/>
  <c r="DX110" i="36"/>
  <c r="DT110" i="36"/>
  <c r="DU110" i="36" s="1"/>
  <c r="DP110" i="36"/>
  <c r="DL110" i="36"/>
  <c r="DM110" i="36" s="1"/>
  <c r="DH110" i="36"/>
  <c r="DD110" i="36"/>
  <c r="DE110" i="36" s="1"/>
  <c r="CZ110" i="36"/>
  <c r="CV110" i="36"/>
  <c r="CW110" i="36" s="1"/>
  <c r="CR110" i="36"/>
  <c r="CN110" i="36"/>
  <c r="CO110" i="36" s="1"/>
  <c r="CJ110" i="36"/>
  <c r="CF110" i="36"/>
  <c r="CG110" i="36" s="1"/>
  <c r="CB110" i="36"/>
  <c r="BX110" i="36"/>
  <c r="BY110" i="36" s="1"/>
  <c r="BT110" i="36"/>
  <c r="BP110" i="36"/>
  <c r="BQ110" i="36" s="1"/>
  <c r="BL110" i="36"/>
  <c r="BH110" i="36"/>
  <c r="BI110" i="36" s="1"/>
  <c r="BD110" i="36"/>
  <c r="AZ110" i="36"/>
  <c r="BA110" i="36" s="1"/>
  <c r="AV110" i="36"/>
  <c r="AR110" i="36"/>
  <c r="AS110" i="36" s="1"/>
  <c r="AN110" i="36"/>
  <c r="AJ110" i="36"/>
  <c r="AK110" i="36" s="1"/>
  <c r="AF110" i="36"/>
  <c r="AB110" i="36"/>
  <c r="AC110" i="36" s="1"/>
  <c r="X110" i="36"/>
  <c r="T110" i="36"/>
  <c r="U110" i="36" s="1"/>
  <c r="P110" i="36"/>
  <c r="L110" i="36"/>
  <c r="M110" i="36" s="1"/>
  <c r="H110" i="36"/>
  <c r="E110" i="36"/>
  <c r="F110" i="36" s="1"/>
  <c r="FX109" i="36"/>
  <c r="FZ109" i="36" s="1"/>
  <c r="FW109" i="36"/>
  <c r="FY109" i="36" s="1"/>
  <c r="FP109" i="36"/>
  <c r="FQ109" i="36" s="1"/>
  <c r="FH109" i="36"/>
  <c r="FI109" i="36" s="1"/>
  <c r="EZ109" i="36"/>
  <c r="FA109" i="36" s="1"/>
  <c r="ER109" i="36"/>
  <c r="ES109" i="36" s="1"/>
  <c r="EJ109" i="36"/>
  <c r="EK109" i="36" s="1"/>
  <c r="EB109" i="36"/>
  <c r="EC109" i="36" s="1"/>
  <c r="DT109" i="36"/>
  <c r="DU109" i="36" s="1"/>
  <c r="DL109" i="36"/>
  <c r="DM109" i="36" s="1"/>
  <c r="DD109" i="36"/>
  <c r="DE109" i="36" s="1"/>
  <c r="CV109" i="36"/>
  <c r="CW109" i="36" s="1"/>
  <c r="CN109" i="36"/>
  <c r="CO109" i="36" s="1"/>
  <c r="CF109" i="36"/>
  <c r="CG109" i="36" s="1"/>
  <c r="BX109" i="36"/>
  <c r="BY109" i="36" s="1"/>
  <c r="BP109" i="36"/>
  <c r="BQ109" i="36" s="1"/>
  <c r="BH109" i="36"/>
  <c r="BI109" i="36" s="1"/>
  <c r="AZ109" i="36"/>
  <c r="BA109" i="36" s="1"/>
  <c r="AR109" i="36"/>
  <c r="AS109" i="36" s="1"/>
  <c r="AJ109" i="36"/>
  <c r="AK109" i="36" s="1"/>
  <c r="AB109" i="36"/>
  <c r="AC109" i="36" s="1"/>
  <c r="T109" i="36"/>
  <c r="U109" i="36" s="1"/>
  <c r="L109" i="36"/>
  <c r="M109" i="36" s="1"/>
  <c r="FX108" i="36"/>
  <c r="FZ108" i="36" s="1"/>
  <c r="FW108" i="36"/>
  <c r="FY108" i="36" s="1"/>
  <c r="FP108" i="36"/>
  <c r="FQ108" i="36" s="1"/>
  <c r="FH108" i="36"/>
  <c r="FI108" i="36" s="1"/>
  <c r="EZ108" i="36"/>
  <c r="FA108" i="36" s="1"/>
  <c r="ER108" i="36"/>
  <c r="ES108" i="36" s="1"/>
  <c r="EJ108" i="36"/>
  <c r="EK108" i="36" s="1"/>
  <c r="EB108" i="36"/>
  <c r="EC108" i="36" s="1"/>
  <c r="DT108" i="36"/>
  <c r="DU108" i="36" s="1"/>
  <c r="DL108" i="36"/>
  <c r="DM108" i="36" s="1"/>
  <c r="DD108" i="36"/>
  <c r="DE108" i="36" s="1"/>
  <c r="CV108" i="36"/>
  <c r="CW108" i="36" s="1"/>
  <c r="CN108" i="36"/>
  <c r="CO108" i="36" s="1"/>
  <c r="CF108" i="36"/>
  <c r="CG108" i="36" s="1"/>
  <c r="BX108" i="36"/>
  <c r="BY108" i="36" s="1"/>
  <c r="BP108" i="36"/>
  <c r="BQ108" i="36" s="1"/>
  <c r="BH108" i="36"/>
  <c r="BI108" i="36" s="1"/>
  <c r="AZ108" i="36"/>
  <c r="BA108" i="36" s="1"/>
  <c r="AR108" i="36"/>
  <c r="AS108" i="36" s="1"/>
  <c r="AJ108" i="36"/>
  <c r="AK108" i="36" s="1"/>
  <c r="AB108" i="36"/>
  <c r="AC108" i="36" s="1"/>
  <c r="T108" i="36"/>
  <c r="U108" i="36" s="1"/>
  <c r="L108" i="36"/>
  <c r="M108" i="36" s="1"/>
  <c r="FP107" i="36"/>
  <c r="FQ107" i="36" s="1"/>
  <c r="FH107" i="36"/>
  <c r="FI107" i="36" s="1"/>
  <c r="EZ107" i="36"/>
  <c r="FA107" i="36" s="1"/>
  <c r="ER107" i="36"/>
  <c r="ES107" i="36" s="1"/>
  <c r="EJ107" i="36"/>
  <c r="EK107" i="36" s="1"/>
  <c r="EB107" i="36"/>
  <c r="EC107" i="36" s="1"/>
  <c r="DT107" i="36"/>
  <c r="DU107" i="36" s="1"/>
  <c r="DL107" i="36"/>
  <c r="DM107" i="36" s="1"/>
  <c r="CY107" i="36"/>
  <c r="DD107" i="36" s="1"/>
  <c r="DE107" i="36" s="1"/>
  <c r="CQ107" i="36"/>
  <c r="CV107" i="36" s="1"/>
  <c r="CW107" i="36" s="1"/>
  <c r="CI107" i="36"/>
  <c r="CN107" i="36" s="1"/>
  <c r="CO107" i="36" s="1"/>
  <c r="CA107" i="36"/>
  <c r="CF107" i="36" s="1"/>
  <c r="CG107" i="36" s="1"/>
  <c r="BS107" i="36"/>
  <c r="BX107" i="36" s="1"/>
  <c r="BY107" i="36" s="1"/>
  <c r="BK107" i="36"/>
  <c r="BP107" i="36" s="1"/>
  <c r="BQ107" i="36" s="1"/>
  <c r="BC107" i="36"/>
  <c r="BH107" i="36" s="1"/>
  <c r="BI107" i="36" s="1"/>
  <c r="AU107" i="36"/>
  <c r="AZ107" i="36" s="1"/>
  <c r="BA107" i="36" s="1"/>
  <c r="AM107" i="36"/>
  <c r="AR107" i="36" s="1"/>
  <c r="AS107" i="36" s="1"/>
  <c r="AE107" i="36"/>
  <c r="AJ107" i="36" s="1"/>
  <c r="AK107" i="36" s="1"/>
  <c r="W107" i="36"/>
  <c r="AB107" i="36" s="1"/>
  <c r="AC107" i="36" s="1"/>
  <c r="O107" i="36"/>
  <c r="T107" i="36" s="1"/>
  <c r="U107" i="36" s="1"/>
  <c r="G107" i="36"/>
  <c r="L107" i="36" s="1"/>
  <c r="M107" i="36" s="1"/>
  <c r="FW106" i="36"/>
  <c r="FP106" i="36"/>
  <c r="FQ106" i="36" s="1"/>
  <c r="FL106" i="36"/>
  <c r="FH106" i="36"/>
  <c r="FI106" i="36" s="1"/>
  <c r="FD106" i="36"/>
  <c r="EZ106" i="36"/>
  <c r="FA106" i="36" s="1"/>
  <c r="EV106" i="36"/>
  <c r="ER106" i="36"/>
  <c r="ES106" i="36" s="1"/>
  <c r="EN106" i="36"/>
  <c r="EJ106" i="36"/>
  <c r="EK106" i="36" s="1"/>
  <c r="EF106" i="36"/>
  <c r="EB106" i="36"/>
  <c r="EC106" i="36" s="1"/>
  <c r="DX106" i="36"/>
  <c r="DT106" i="36"/>
  <c r="DU106" i="36" s="1"/>
  <c r="DP106" i="36"/>
  <c r="DL106" i="36"/>
  <c r="DM106" i="36" s="1"/>
  <c r="DH106" i="36"/>
  <c r="DD106" i="36"/>
  <c r="DE106" i="36" s="1"/>
  <c r="CZ106" i="36"/>
  <c r="CV106" i="36"/>
  <c r="CW106" i="36" s="1"/>
  <c r="CR106" i="36"/>
  <c r="CN106" i="36"/>
  <c r="CO106" i="36" s="1"/>
  <c r="CJ106" i="36"/>
  <c r="CF106" i="36"/>
  <c r="CG106" i="36" s="1"/>
  <c r="CB106" i="36"/>
  <c r="BX106" i="36"/>
  <c r="BY106" i="36" s="1"/>
  <c r="BT106" i="36"/>
  <c r="BP106" i="36"/>
  <c r="BQ106" i="36" s="1"/>
  <c r="BL106" i="36"/>
  <c r="BH106" i="36"/>
  <c r="BI106" i="36" s="1"/>
  <c r="BD106" i="36"/>
  <c r="AZ106" i="36"/>
  <c r="BA106" i="36" s="1"/>
  <c r="AV106" i="36"/>
  <c r="AR106" i="36"/>
  <c r="AS106" i="36" s="1"/>
  <c r="AN106" i="36"/>
  <c r="AJ106" i="36"/>
  <c r="AK106" i="36" s="1"/>
  <c r="AF106" i="36"/>
  <c r="AB106" i="36"/>
  <c r="AC106" i="36" s="1"/>
  <c r="X106" i="36"/>
  <c r="T106" i="36"/>
  <c r="U106" i="36" s="1"/>
  <c r="P106" i="36"/>
  <c r="L106" i="36"/>
  <c r="M106" i="36" s="1"/>
  <c r="H106" i="36"/>
  <c r="E106" i="36"/>
  <c r="F106" i="36" s="1"/>
  <c r="FW105" i="36"/>
  <c r="FP105" i="36"/>
  <c r="FQ105" i="36" s="1"/>
  <c r="FL105" i="36"/>
  <c r="FH105" i="36"/>
  <c r="FI105" i="36" s="1"/>
  <c r="FD105" i="36"/>
  <c r="EZ105" i="36"/>
  <c r="FA105" i="36" s="1"/>
  <c r="EV105" i="36"/>
  <c r="ER105" i="36"/>
  <c r="ES105" i="36" s="1"/>
  <c r="EN105" i="36"/>
  <c r="EJ105" i="36"/>
  <c r="EK105" i="36" s="1"/>
  <c r="EF105" i="36"/>
  <c r="EB105" i="36"/>
  <c r="EC105" i="36" s="1"/>
  <c r="DX105" i="36"/>
  <c r="DT105" i="36"/>
  <c r="DU105" i="36" s="1"/>
  <c r="DP105" i="36"/>
  <c r="DL105" i="36"/>
  <c r="DM105" i="36" s="1"/>
  <c r="DH105" i="36"/>
  <c r="DD105" i="36"/>
  <c r="DE105" i="36" s="1"/>
  <c r="CZ105" i="36"/>
  <c r="CV105" i="36"/>
  <c r="CW105" i="36" s="1"/>
  <c r="CR105" i="36"/>
  <c r="CN105" i="36"/>
  <c r="CO105" i="36" s="1"/>
  <c r="CJ105" i="36"/>
  <c r="CF105" i="36"/>
  <c r="CG105" i="36" s="1"/>
  <c r="CB105" i="36"/>
  <c r="BX105" i="36"/>
  <c r="BY105" i="36" s="1"/>
  <c r="BT105" i="36"/>
  <c r="BP105" i="36"/>
  <c r="BQ105" i="36" s="1"/>
  <c r="BL105" i="36"/>
  <c r="BH105" i="36"/>
  <c r="BI105" i="36" s="1"/>
  <c r="BD105" i="36"/>
  <c r="AZ105" i="36"/>
  <c r="BA105" i="36" s="1"/>
  <c r="AV105" i="36"/>
  <c r="AR105" i="36"/>
  <c r="AS105" i="36" s="1"/>
  <c r="AN105" i="36"/>
  <c r="AJ105" i="36"/>
  <c r="AK105" i="36" s="1"/>
  <c r="AF105" i="36"/>
  <c r="AB105" i="36"/>
  <c r="AC105" i="36" s="1"/>
  <c r="X105" i="36"/>
  <c r="T105" i="36"/>
  <c r="U105" i="36" s="1"/>
  <c r="P105" i="36"/>
  <c r="L105" i="36"/>
  <c r="M105" i="36" s="1"/>
  <c r="H105" i="36"/>
  <c r="E105" i="36"/>
  <c r="F105" i="36" s="1"/>
  <c r="FW104" i="36"/>
  <c r="FP104" i="36"/>
  <c r="FQ104" i="36" s="1"/>
  <c r="FL104" i="36"/>
  <c r="FH104" i="36"/>
  <c r="FI104" i="36" s="1"/>
  <c r="FD104" i="36"/>
  <c r="EZ104" i="36"/>
  <c r="FA104" i="36" s="1"/>
  <c r="EV104" i="36"/>
  <c r="ER104" i="36"/>
  <c r="ES104" i="36" s="1"/>
  <c r="EN104" i="36"/>
  <c r="EJ104" i="36"/>
  <c r="EK104" i="36" s="1"/>
  <c r="EF104" i="36"/>
  <c r="EB104" i="36"/>
  <c r="EC104" i="36" s="1"/>
  <c r="DX104" i="36"/>
  <c r="DT104" i="36"/>
  <c r="DU104" i="36" s="1"/>
  <c r="DP104" i="36"/>
  <c r="DL104" i="36"/>
  <c r="DM104" i="36" s="1"/>
  <c r="DH104" i="36"/>
  <c r="DD104" i="36"/>
  <c r="DE104" i="36" s="1"/>
  <c r="CZ104" i="36"/>
  <c r="CV104" i="36"/>
  <c r="CW104" i="36" s="1"/>
  <c r="CR104" i="36"/>
  <c r="CN104" i="36"/>
  <c r="CO104" i="36" s="1"/>
  <c r="CJ104" i="36"/>
  <c r="CF104" i="36"/>
  <c r="CG104" i="36" s="1"/>
  <c r="CB104" i="36"/>
  <c r="BX104" i="36"/>
  <c r="BY104" i="36" s="1"/>
  <c r="BT104" i="36"/>
  <c r="BP104" i="36"/>
  <c r="BQ104" i="36" s="1"/>
  <c r="BL104" i="36"/>
  <c r="BH104" i="36"/>
  <c r="BI104" i="36" s="1"/>
  <c r="BD104" i="36"/>
  <c r="AZ104" i="36"/>
  <c r="BA104" i="36" s="1"/>
  <c r="AV104" i="36"/>
  <c r="AR104" i="36"/>
  <c r="AS104" i="36" s="1"/>
  <c r="AN104" i="36"/>
  <c r="AJ104" i="36"/>
  <c r="AK104" i="36" s="1"/>
  <c r="AF104" i="36"/>
  <c r="AB104" i="36"/>
  <c r="AC104" i="36" s="1"/>
  <c r="X104" i="36"/>
  <c r="T104" i="36"/>
  <c r="U104" i="36" s="1"/>
  <c r="P104" i="36"/>
  <c r="L104" i="36"/>
  <c r="M104" i="36" s="1"/>
  <c r="H104" i="36"/>
  <c r="E104" i="36"/>
  <c r="F104" i="36" s="1"/>
  <c r="FW103" i="36"/>
  <c r="FP103" i="36"/>
  <c r="FQ103" i="36" s="1"/>
  <c r="FL103" i="36"/>
  <c r="FH103" i="36"/>
  <c r="FI103" i="36" s="1"/>
  <c r="FD103" i="36"/>
  <c r="EZ103" i="36"/>
  <c r="FA103" i="36" s="1"/>
  <c r="EV103" i="36"/>
  <c r="ER103" i="36"/>
  <c r="ES103" i="36" s="1"/>
  <c r="EN103" i="36"/>
  <c r="EJ103" i="36"/>
  <c r="EK103" i="36" s="1"/>
  <c r="EF103" i="36"/>
  <c r="EB103" i="36"/>
  <c r="EC103" i="36" s="1"/>
  <c r="DX103" i="36"/>
  <c r="DT103" i="36"/>
  <c r="DU103" i="36" s="1"/>
  <c r="DP103" i="36"/>
  <c r="DL103" i="36"/>
  <c r="DM103" i="36" s="1"/>
  <c r="DH103" i="36"/>
  <c r="DD103" i="36"/>
  <c r="DE103" i="36" s="1"/>
  <c r="CZ103" i="36"/>
  <c r="CV103" i="36"/>
  <c r="CW103" i="36" s="1"/>
  <c r="CR103" i="36"/>
  <c r="CN103" i="36"/>
  <c r="CO103" i="36" s="1"/>
  <c r="CJ103" i="36"/>
  <c r="CF103" i="36"/>
  <c r="CG103" i="36" s="1"/>
  <c r="CB103" i="36"/>
  <c r="BX103" i="36"/>
  <c r="BY103" i="36" s="1"/>
  <c r="BT103" i="36"/>
  <c r="BP103" i="36"/>
  <c r="BQ103" i="36" s="1"/>
  <c r="BL103" i="36"/>
  <c r="BH103" i="36"/>
  <c r="BI103" i="36" s="1"/>
  <c r="BD103" i="36"/>
  <c r="AZ103" i="36"/>
  <c r="BA103" i="36" s="1"/>
  <c r="AV103" i="36"/>
  <c r="AR103" i="36"/>
  <c r="AS103" i="36" s="1"/>
  <c r="AN103" i="36"/>
  <c r="AJ103" i="36"/>
  <c r="AK103" i="36" s="1"/>
  <c r="AF103" i="36"/>
  <c r="AB103" i="36"/>
  <c r="AC103" i="36" s="1"/>
  <c r="X103" i="36"/>
  <c r="T103" i="36"/>
  <c r="U103" i="36" s="1"/>
  <c r="P103" i="36"/>
  <c r="L103" i="36"/>
  <c r="M103" i="36" s="1"/>
  <c r="H103" i="36"/>
  <c r="E103" i="36"/>
  <c r="F103" i="36" s="1"/>
  <c r="FW102" i="36"/>
  <c r="FP102" i="36"/>
  <c r="FQ102" i="36" s="1"/>
  <c r="FL102" i="36"/>
  <c r="FH102" i="36"/>
  <c r="FI102" i="36" s="1"/>
  <c r="FD102" i="36"/>
  <c r="EZ102" i="36"/>
  <c r="FA102" i="36" s="1"/>
  <c r="EV102" i="36"/>
  <c r="ER102" i="36"/>
  <c r="ES102" i="36" s="1"/>
  <c r="EN102" i="36"/>
  <c r="EJ102" i="36"/>
  <c r="EK102" i="36" s="1"/>
  <c r="EF102" i="36"/>
  <c r="EB102" i="36"/>
  <c r="EC102" i="36" s="1"/>
  <c r="DX102" i="36"/>
  <c r="DT102" i="36"/>
  <c r="DU102" i="36" s="1"/>
  <c r="DP102" i="36"/>
  <c r="DL102" i="36"/>
  <c r="DM102" i="36" s="1"/>
  <c r="DH102" i="36"/>
  <c r="DD102" i="36"/>
  <c r="DE102" i="36" s="1"/>
  <c r="CZ102" i="36"/>
  <c r="CV102" i="36"/>
  <c r="CW102" i="36" s="1"/>
  <c r="CR102" i="36"/>
  <c r="CN102" i="36"/>
  <c r="CO102" i="36" s="1"/>
  <c r="CJ102" i="36"/>
  <c r="CF102" i="36"/>
  <c r="CG102" i="36" s="1"/>
  <c r="CB102" i="36"/>
  <c r="BX102" i="36"/>
  <c r="BY102" i="36" s="1"/>
  <c r="BT102" i="36"/>
  <c r="BP102" i="36"/>
  <c r="BQ102" i="36" s="1"/>
  <c r="BL102" i="36"/>
  <c r="BH102" i="36"/>
  <c r="BI102" i="36" s="1"/>
  <c r="BD102" i="36"/>
  <c r="AZ102" i="36"/>
  <c r="BA102" i="36" s="1"/>
  <c r="AV102" i="36"/>
  <c r="AR102" i="36"/>
  <c r="AS102" i="36" s="1"/>
  <c r="AN102" i="36"/>
  <c r="AJ102" i="36"/>
  <c r="AK102" i="36" s="1"/>
  <c r="AF102" i="36"/>
  <c r="AB102" i="36"/>
  <c r="AC102" i="36" s="1"/>
  <c r="X102" i="36"/>
  <c r="T102" i="36"/>
  <c r="U102" i="36" s="1"/>
  <c r="P102" i="36"/>
  <c r="L102" i="36"/>
  <c r="M102" i="36" s="1"/>
  <c r="H102" i="36"/>
  <c r="E102" i="36"/>
  <c r="F102" i="36" s="1"/>
  <c r="FW101" i="36"/>
  <c r="FP101" i="36"/>
  <c r="FQ101" i="36" s="1"/>
  <c r="FL101" i="36"/>
  <c r="FH101" i="36"/>
  <c r="FI101" i="36" s="1"/>
  <c r="FD101" i="36"/>
  <c r="EZ101" i="36"/>
  <c r="FA101" i="36" s="1"/>
  <c r="EV101" i="36"/>
  <c r="ER101" i="36"/>
  <c r="ES101" i="36" s="1"/>
  <c r="EN101" i="36"/>
  <c r="EJ101" i="36"/>
  <c r="EK101" i="36" s="1"/>
  <c r="EF101" i="36"/>
  <c r="EB101" i="36"/>
  <c r="EC101" i="36" s="1"/>
  <c r="DX101" i="36"/>
  <c r="DT101" i="36"/>
  <c r="DU101" i="36" s="1"/>
  <c r="DP101" i="36"/>
  <c r="DL101" i="36"/>
  <c r="DM101" i="36" s="1"/>
  <c r="DH101" i="36"/>
  <c r="DD101" i="36"/>
  <c r="DE101" i="36" s="1"/>
  <c r="CZ101" i="36"/>
  <c r="CV101" i="36"/>
  <c r="CW101" i="36" s="1"/>
  <c r="CR101" i="36"/>
  <c r="CN101" i="36"/>
  <c r="CO101" i="36" s="1"/>
  <c r="CJ101" i="36"/>
  <c r="CF101" i="36"/>
  <c r="CG101" i="36" s="1"/>
  <c r="CB101" i="36"/>
  <c r="BX101" i="36"/>
  <c r="BY101" i="36" s="1"/>
  <c r="BT101" i="36"/>
  <c r="BP101" i="36"/>
  <c r="BQ101" i="36" s="1"/>
  <c r="BL101" i="36"/>
  <c r="BH101" i="36"/>
  <c r="BI101" i="36" s="1"/>
  <c r="BD101" i="36"/>
  <c r="AZ101" i="36"/>
  <c r="BA101" i="36" s="1"/>
  <c r="AV101" i="36"/>
  <c r="AR101" i="36"/>
  <c r="AS101" i="36" s="1"/>
  <c r="AN101" i="36"/>
  <c r="AJ101" i="36"/>
  <c r="AK101" i="36" s="1"/>
  <c r="AF101" i="36"/>
  <c r="AB101" i="36"/>
  <c r="AC101" i="36" s="1"/>
  <c r="X101" i="36"/>
  <c r="T101" i="36"/>
  <c r="U101" i="36" s="1"/>
  <c r="P101" i="36"/>
  <c r="L101" i="36"/>
  <c r="M101" i="36" s="1"/>
  <c r="H101" i="36"/>
  <c r="E101" i="36"/>
  <c r="F101" i="36" s="1"/>
  <c r="FW100" i="36"/>
  <c r="FP100" i="36"/>
  <c r="FQ100" i="36" s="1"/>
  <c r="FL100" i="36"/>
  <c r="FH100" i="36"/>
  <c r="FI100" i="36" s="1"/>
  <c r="FD100" i="36"/>
  <c r="EZ100" i="36"/>
  <c r="FA100" i="36" s="1"/>
  <c r="EV100" i="36"/>
  <c r="ER100" i="36"/>
  <c r="ES100" i="36" s="1"/>
  <c r="EN100" i="36"/>
  <c r="EJ100" i="36"/>
  <c r="EK100" i="36" s="1"/>
  <c r="EF100" i="36"/>
  <c r="EB100" i="36"/>
  <c r="EC100" i="36" s="1"/>
  <c r="DX100" i="36"/>
  <c r="DT100" i="36"/>
  <c r="DU100" i="36" s="1"/>
  <c r="DP100" i="36"/>
  <c r="DL100" i="36"/>
  <c r="DM100" i="36" s="1"/>
  <c r="DH100" i="36"/>
  <c r="DD100" i="36"/>
  <c r="DE100" i="36" s="1"/>
  <c r="CZ100" i="36"/>
  <c r="CV100" i="36"/>
  <c r="CW100" i="36" s="1"/>
  <c r="CR100" i="36"/>
  <c r="CN100" i="36"/>
  <c r="CO100" i="36" s="1"/>
  <c r="CJ100" i="36"/>
  <c r="CF100" i="36"/>
  <c r="CG100" i="36" s="1"/>
  <c r="CB100" i="36"/>
  <c r="BX100" i="36"/>
  <c r="BY100" i="36" s="1"/>
  <c r="BT100" i="36"/>
  <c r="BP100" i="36"/>
  <c r="BQ100" i="36" s="1"/>
  <c r="BL100" i="36"/>
  <c r="BH100" i="36"/>
  <c r="BI100" i="36" s="1"/>
  <c r="BD100" i="36"/>
  <c r="AZ100" i="36"/>
  <c r="BA100" i="36" s="1"/>
  <c r="AV100" i="36"/>
  <c r="AR100" i="36"/>
  <c r="AS100" i="36" s="1"/>
  <c r="AN100" i="36"/>
  <c r="AJ100" i="36"/>
  <c r="AK100" i="36" s="1"/>
  <c r="AF100" i="36"/>
  <c r="AB100" i="36"/>
  <c r="AC100" i="36" s="1"/>
  <c r="X100" i="36"/>
  <c r="T100" i="36"/>
  <c r="U100" i="36" s="1"/>
  <c r="P100" i="36"/>
  <c r="L100" i="36"/>
  <c r="M100" i="36" s="1"/>
  <c r="H100" i="36"/>
  <c r="E100" i="36"/>
  <c r="F100" i="36" s="1"/>
  <c r="FW99" i="36"/>
  <c r="FP99" i="36"/>
  <c r="FQ99" i="36" s="1"/>
  <c r="FL99" i="36"/>
  <c r="FH99" i="36"/>
  <c r="FI99" i="36" s="1"/>
  <c r="FD99" i="36"/>
  <c r="EZ99" i="36"/>
  <c r="FA99" i="36" s="1"/>
  <c r="EV99" i="36"/>
  <c r="ER99" i="36"/>
  <c r="ES99" i="36" s="1"/>
  <c r="EN99" i="36"/>
  <c r="EJ99" i="36"/>
  <c r="EK99" i="36" s="1"/>
  <c r="EF99" i="36"/>
  <c r="EB99" i="36"/>
  <c r="EC99" i="36" s="1"/>
  <c r="DX99" i="36"/>
  <c r="DT99" i="36"/>
  <c r="DU99" i="36" s="1"/>
  <c r="DP99" i="36"/>
  <c r="DL99" i="36"/>
  <c r="DM99" i="36" s="1"/>
  <c r="DH99" i="36"/>
  <c r="DD99" i="36"/>
  <c r="DE99" i="36" s="1"/>
  <c r="CZ99" i="36"/>
  <c r="CV99" i="36"/>
  <c r="CW99" i="36" s="1"/>
  <c r="CR99" i="36"/>
  <c r="CN99" i="36"/>
  <c r="CO99" i="36" s="1"/>
  <c r="CJ99" i="36"/>
  <c r="CF99" i="36"/>
  <c r="CG99" i="36" s="1"/>
  <c r="CB99" i="36"/>
  <c r="BX99" i="36"/>
  <c r="BY99" i="36" s="1"/>
  <c r="BT99" i="36"/>
  <c r="BP99" i="36"/>
  <c r="BQ99" i="36" s="1"/>
  <c r="BL99" i="36"/>
  <c r="BH99" i="36"/>
  <c r="BI99" i="36" s="1"/>
  <c r="BD99" i="36"/>
  <c r="AZ99" i="36"/>
  <c r="BA99" i="36" s="1"/>
  <c r="AV99" i="36"/>
  <c r="AR99" i="36"/>
  <c r="AS99" i="36" s="1"/>
  <c r="AN99" i="36"/>
  <c r="AJ99" i="36"/>
  <c r="AK99" i="36" s="1"/>
  <c r="AF99" i="36"/>
  <c r="AB99" i="36"/>
  <c r="AC99" i="36" s="1"/>
  <c r="X99" i="36"/>
  <c r="T99" i="36"/>
  <c r="U99" i="36" s="1"/>
  <c r="P99" i="36"/>
  <c r="L99" i="36"/>
  <c r="M99" i="36" s="1"/>
  <c r="H99" i="36"/>
  <c r="E99" i="36"/>
  <c r="F99" i="36" s="1"/>
  <c r="FW98" i="36"/>
  <c r="FP98" i="36"/>
  <c r="FQ98" i="36" s="1"/>
  <c r="FL98" i="36"/>
  <c r="FH98" i="36"/>
  <c r="FI98" i="36" s="1"/>
  <c r="FD98" i="36"/>
  <c r="EZ98" i="36"/>
  <c r="FA98" i="36" s="1"/>
  <c r="EV98" i="36"/>
  <c r="ER98" i="36"/>
  <c r="ES98" i="36" s="1"/>
  <c r="EN98" i="36"/>
  <c r="EJ98" i="36"/>
  <c r="EK98" i="36" s="1"/>
  <c r="EF98" i="36"/>
  <c r="EB98" i="36"/>
  <c r="EC98" i="36" s="1"/>
  <c r="DX98" i="36"/>
  <c r="DT98" i="36"/>
  <c r="DU98" i="36" s="1"/>
  <c r="DP98" i="36"/>
  <c r="DL98" i="36"/>
  <c r="DM98" i="36" s="1"/>
  <c r="DH98" i="36"/>
  <c r="DD98" i="36"/>
  <c r="DE98" i="36" s="1"/>
  <c r="CZ98" i="36"/>
  <c r="CV98" i="36"/>
  <c r="CW98" i="36" s="1"/>
  <c r="CR98" i="36"/>
  <c r="CN98" i="36"/>
  <c r="CO98" i="36" s="1"/>
  <c r="CJ98" i="36"/>
  <c r="CF98" i="36"/>
  <c r="CG98" i="36" s="1"/>
  <c r="CB98" i="36"/>
  <c r="BX98" i="36"/>
  <c r="BY98" i="36" s="1"/>
  <c r="BT98" i="36"/>
  <c r="BP98" i="36"/>
  <c r="BQ98" i="36" s="1"/>
  <c r="BL98" i="36"/>
  <c r="BH98" i="36"/>
  <c r="BI98" i="36" s="1"/>
  <c r="BD98" i="36"/>
  <c r="AZ98" i="36"/>
  <c r="BA98" i="36" s="1"/>
  <c r="AV98" i="36"/>
  <c r="AR98" i="36"/>
  <c r="AS98" i="36" s="1"/>
  <c r="AN98" i="36"/>
  <c r="AJ98" i="36"/>
  <c r="AK98" i="36" s="1"/>
  <c r="AF98" i="36"/>
  <c r="AB98" i="36"/>
  <c r="AC98" i="36" s="1"/>
  <c r="X98" i="36"/>
  <c r="T98" i="36"/>
  <c r="U98" i="36" s="1"/>
  <c r="P98" i="36"/>
  <c r="L98" i="36"/>
  <c r="M98" i="36" s="1"/>
  <c r="H98" i="36"/>
  <c r="E98" i="36"/>
  <c r="F98" i="36" s="1"/>
  <c r="FW97" i="36"/>
  <c r="FP97" i="36"/>
  <c r="FQ97" i="36" s="1"/>
  <c r="FL97" i="36"/>
  <c r="FH97" i="36"/>
  <c r="FI97" i="36" s="1"/>
  <c r="FD97" i="36"/>
  <c r="EZ97" i="36"/>
  <c r="FA97" i="36" s="1"/>
  <c r="EV97" i="36"/>
  <c r="ER97" i="36"/>
  <c r="ES97" i="36" s="1"/>
  <c r="EN97" i="36"/>
  <c r="EJ97" i="36"/>
  <c r="EK97" i="36" s="1"/>
  <c r="EF97" i="36"/>
  <c r="EB97" i="36"/>
  <c r="EC97" i="36" s="1"/>
  <c r="DX97" i="36"/>
  <c r="DT97" i="36"/>
  <c r="DU97" i="36" s="1"/>
  <c r="DP97" i="36"/>
  <c r="DL97" i="36"/>
  <c r="DM97" i="36" s="1"/>
  <c r="DH97" i="36"/>
  <c r="DD97" i="36"/>
  <c r="DE97" i="36" s="1"/>
  <c r="CZ97" i="36"/>
  <c r="CV97" i="36"/>
  <c r="CW97" i="36" s="1"/>
  <c r="CR97" i="36"/>
  <c r="CN97" i="36"/>
  <c r="CO97" i="36" s="1"/>
  <c r="CJ97" i="36"/>
  <c r="CF97" i="36"/>
  <c r="CG97" i="36" s="1"/>
  <c r="CB97" i="36"/>
  <c r="BX97" i="36"/>
  <c r="BY97" i="36" s="1"/>
  <c r="BT97" i="36"/>
  <c r="BP97" i="36"/>
  <c r="BQ97" i="36" s="1"/>
  <c r="BL97" i="36"/>
  <c r="BH97" i="36"/>
  <c r="BI97" i="36" s="1"/>
  <c r="BD97" i="36"/>
  <c r="AZ97" i="36"/>
  <c r="BA97" i="36" s="1"/>
  <c r="AV97" i="36"/>
  <c r="AR97" i="36"/>
  <c r="AS97" i="36" s="1"/>
  <c r="AN97" i="36"/>
  <c r="AJ97" i="36"/>
  <c r="AK97" i="36" s="1"/>
  <c r="AF97" i="36"/>
  <c r="AB97" i="36"/>
  <c r="AC97" i="36" s="1"/>
  <c r="X97" i="36"/>
  <c r="T97" i="36"/>
  <c r="U97" i="36" s="1"/>
  <c r="P97" i="36"/>
  <c r="L97" i="36"/>
  <c r="M97" i="36" s="1"/>
  <c r="H97" i="36"/>
  <c r="E97" i="36"/>
  <c r="F97" i="36" s="1"/>
  <c r="FW96" i="36"/>
  <c r="FP96" i="36"/>
  <c r="FQ96" i="36" s="1"/>
  <c r="FL96" i="36"/>
  <c r="FH96" i="36"/>
  <c r="FI96" i="36" s="1"/>
  <c r="FD96" i="36"/>
  <c r="EZ96" i="36"/>
  <c r="FA96" i="36" s="1"/>
  <c r="EV96" i="36"/>
  <c r="ER96" i="36"/>
  <c r="ES96" i="36" s="1"/>
  <c r="EN96" i="36"/>
  <c r="EJ96" i="36"/>
  <c r="EK96" i="36" s="1"/>
  <c r="EF96" i="36"/>
  <c r="EB96" i="36"/>
  <c r="EC96" i="36" s="1"/>
  <c r="DX96" i="36"/>
  <c r="DT96" i="36"/>
  <c r="DU96" i="36" s="1"/>
  <c r="DP96" i="36"/>
  <c r="DL96" i="36"/>
  <c r="DM96" i="36" s="1"/>
  <c r="DH96" i="36"/>
  <c r="DD96" i="36"/>
  <c r="DE96" i="36" s="1"/>
  <c r="CZ96" i="36"/>
  <c r="CV96" i="36"/>
  <c r="CW96" i="36" s="1"/>
  <c r="CR96" i="36"/>
  <c r="CN96" i="36"/>
  <c r="CO96" i="36" s="1"/>
  <c r="CJ96" i="36"/>
  <c r="CF96" i="36"/>
  <c r="CG96" i="36" s="1"/>
  <c r="CB96" i="36"/>
  <c r="BX96" i="36"/>
  <c r="BY96" i="36" s="1"/>
  <c r="BT96" i="36"/>
  <c r="BP96" i="36"/>
  <c r="BQ96" i="36" s="1"/>
  <c r="BL96" i="36"/>
  <c r="BH96" i="36"/>
  <c r="BI96" i="36" s="1"/>
  <c r="BD96" i="36"/>
  <c r="AZ96" i="36"/>
  <c r="BA96" i="36" s="1"/>
  <c r="AV96" i="36"/>
  <c r="AR96" i="36"/>
  <c r="AS96" i="36" s="1"/>
  <c r="AN96" i="36"/>
  <c r="AJ96" i="36"/>
  <c r="AK96" i="36" s="1"/>
  <c r="AF96" i="36"/>
  <c r="AB96" i="36"/>
  <c r="AC96" i="36" s="1"/>
  <c r="X96" i="36"/>
  <c r="T96" i="36"/>
  <c r="U96" i="36" s="1"/>
  <c r="P96" i="36"/>
  <c r="L96" i="36"/>
  <c r="M96" i="36" s="1"/>
  <c r="H96" i="36"/>
  <c r="E96" i="36"/>
  <c r="F96" i="36" s="1"/>
  <c r="FW95" i="36"/>
  <c r="FP95" i="36"/>
  <c r="FQ95" i="36" s="1"/>
  <c r="FL95" i="36"/>
  <c r="FH95" i="36"/>
  <c r="FI95" i="36" s="1"/>
  <c r="FD95" i="36"/>
  <c r="EZ95" i="36"/>
  <c r="FA95" i="36" s="1"/>
  <c r="EV95" i="36"/>
  <c r="ER95" i="36"/>
  <c r="ES95" i="36" s="1"/>
  <c r="EN95" i="36"/>
  <c r="EJ95" i="36"/>
  <c r="EK95" i="36" s="1"/>
  <c r="EF95" i="36"/>
  <c r="EB95" i="36"/>
  <c r="EC95" i="36" s="1"/>
  <c r="DX95" i="36"/>
  <c r="DT95" i="36"/>
  <c r="DU95" i="36" s="1"/>
  <c r="DP95" i="36"/>
  <c r="DL95" i="36"/>
  <c r="DM95" i="36" s="1"/>
  <c r="DH95" i="36"/>
  <c r="DD95" i="36"/>
  <c r="DE95" i="36" s="1"/>
  <c r="CZ95" i="36"/>
  <c r="CV95" i="36"/>
  <c r="CW95" i="36" s="1"/>
  <c r="CR95" i="36"/>
  <c r="CN95" i="36"/>
  <c r="CO95" i="36" s="1"/>
  <c r="CJ95" i="36"/>
  <c r="CF95" i="36"/>
  <c r="CG95" i="36" s="1"/>
  <c r="CB95" i="36"/>
  <c r="BX95" i="36"/>
  <c r="BY95" i="36" s="1"/>
  <c r="BT95" i="36"/>
  <c r="BP95" i="36"/>
  <c r="BQ95" i="36" s="1"/>
  <c r="BL95" i="36"/>
  <c r="BH95" i="36"/>
  <c r="BI95" i="36" s="1"/>
  <c r="BD95" i="36"/>
  <c r="AZ95" i="36"/>
  <c r="BA95" i="36" s="1"/>
  <c r="AV95" i="36"/>
  <c r="AR95" i="36"/>
  <c r="AS95" i="36" s="1"/>
  <c r="AN95" i="36"/>
  <c r="AJ95" i="36"/>
  <c r="AK95" i="36" s="1"/>
  <c r="AF95" i="36"/>
  <c r="AB95" i="36"/>
  <c r="AC95" i="36" s="1"/>
  <c r="X95" i="36"/>
  <c r="T95" i="36"/>
  <c r="U95" i="36" s="1"/>
  <c r="P95" i="36"/>
  <c r="L95" i="36"/>
  <c r="M95" i="36" s="1"/>
  <c r="H95" i="36"/>
  <c r="E95" i="36"/>
  <c r="FX94" i="36"/>
  <c r="FZ94" i="36" s="1"/>
  <c r="FW94" i="36"/>
  <c r="FY94" i="36" s="1"/>
  <c r="FP94" i="36"/>
  <c r="FQ94" i="36" s="1"/>
  <c r="FH94" i="36"/>
  <c r="FI94" i="36" s="1"/>
  <c r="EZ94" i="36"/>
  <c r="FA94" i="36" s="1"/>
  <c r="ER94" i="36"/>
  <c r="ES94" i="36" s="1"/>
  <c r="EJ94" i="36"/>
  <c r="EK94" i="36" s="1"/>
  <c r="EB94" i="36"/>
  <c r="EC94" i="36" s="1"/>
  <c r="DT94" i="36"/>
  <c r="DU94" i="36" s="1"/>
  <c r="DL94" i="36"/>
  <c r="DM94" i="36" s="1"/>
  <c r="DD94" i="36"/>
  <c r="DE94" i="36" s="1"/>
  <c r="CV94" i="36"/>
  <c r="CW94" i="36" s="1"/>
  <c r="CN94" i="36"/>
  <c r="CO94" i="36" s="1"/>
  <c r="CF94" i="36"/>
  <c r="CG94" i="36" s="1"/>
  <c r="BX94" i="36"/>
  <c r="BY94" i="36" s="1"/>
  <c r="BP94" i="36"/>
  <c r="BQ94" i="36" s="1"/>
  <c r="BH94" i="36"/>
  <c r="BI94" i="36" s="1"/>
  <c r="AZ94" i="36"/>
  <c r="BA94" i="36" s="1"/>
  <c r="AR94" i="36"/>
  <c r="AS94" i="36" s="1"/>
  <c r="AJ94" i="36"/>
  <c r="AK94" i="36" s="1"/>
  <c r="AB94" i="36"/>
  <c r="AC94" i="36" s="1"/>
  <c r="T94" i="36"/>
  <c r="U94" i="36" s="1"/>
  <c r="L94" i="36"/>
  <c r="M94" i="36" s="1"/>
  <c r="FX93" i="36"/>
  <c r="FZ93" i="36" s="1"/>
  <c r="FW93" i="36"/>
  <c r="FY93" i="36" s="1"/>
  <c r="FP93" i="36"/>
  <c r="FQ93" i="36" s="1"/>
  <c r="FH93" i="36"/>
  <c r="FI93" i="36" s="1"/>
  <c r="EZ93" i="36"/>
  <c r="FA93" i="36" s="1"/>
  <c r="ER93" i="36"/>
  <c r="ES93" i="36" s="1"/>
  <c r="EJ93" i="36"/>
  <c r="EK93" i="36" s="1"/>
  <c r="EB93" i="36"/>
  <c r="EC93" i="36" s="1"/>
  <c r="DT93" i="36"/>
  <c r="DU93" i="36" s="1"/>
  <c r="DL93" i="36"/>
  <c r="DM93" i="36" s="1"/>
  <c r="DD93" i="36"/>
  <c r="DE93" i="36" s="1"/>
  <c r="CV93" i="36"/>
  <c r="CW93" i="36" s="1"/>
  <c r="CN93" i="36"/>
  <c r="CO93" i="36" s="1"/>
  <c r="CF93" i="36"/>
  <c r="CG93" i="36" s="1"/>
  <c r="BX93" i="36"/>
  <c r="BY93" i="36" s="1"/>
  <c r="BP93" i="36"/>
  <c r="BQ93" i="36" s="1"/>
  <c r="BH93" i="36"/>
  <c r="BI93" i="36" s="1"/>
  <c r="AZ93" i="36"/>
  <c r="BA93" i="36" s="1"/>
  <c r="AR93" i="36"/>
  <c r="AS93" i="36" s="1"/>
  <c r="AJ93" i="36"/>
  <c r="AK93" i="36" s="1"/>
  <c r="AB93" i="36"/>
  <c r="AC93" i="36" s="1"/>
  <c r="T93" i="36"/>
  <c r="U93" i="36" s="1"/>
  <c r="L93" i="36"/>
  <c r="M93" i="36" s="1"/>
  <c r="FP92" i="36"/>
  <c r="FQ92" i="36" s="1"/>
  <c r="FH92" i="36"/>
  <c r="FI92" i="36" s="1"/>
  <c r="EZ92" i="36"/>
  <c r="FA92" i="36" s="1"/>
  <c r="ER92" i="36"/>
  <c r="ES92" i="36" s="1"/>
  <c r="EJ92" i="36"/>
  <c r="EK92" i="36" s="1"/>
  <c r="EB92" i="36"/>
  <c r="EC92" i="36" s="1"/>
  <c r="DT92" i="36"/>
  <c r="DU92" i="36" s="1"/>
  <c r="DL92" i="36"/>
  <c r="DM92" i="36" s="1"/>
  <c r="CY92" i="36"/>
  <c r="DD92" i="36" s="1"/>
  <c r="DE92" i="36" s="1"/>
  <c r="CQ92" i="36"/>
  <c r="CV92" i="36" s="1"/>
  <c r="CW92" i="36" s="1"/>
  <c r="CI92" i="36"/>
  <c r="CN92" i="36" s="1"/>
  <c r="CO92" i="36" s="1"/>
  <c r="CA92" i="36"/>
  <c r="CF92" i="36" s="1"/>
  <c r="CG92" i="36" s="1"/>
  <c r="BS92" i="36"/>
  <c r="BX92" i="36" s="1"/>
  <c r="BY92" i="36" s="1"/>
  <c r="BL92" i="36"/>
  <c r="BK92" i="36"/>
  <c r="BP92" i="36" s="1"/>
  <c r="BQ92" i="36" s="1"/>
  <c r="BC92" i="36"/>
  <c r="BH92" i="36" s="1"/>
  <c r="BI92" i="36" s="1"/>
  <c r="AU92" i="36"/>
  <c r="AZ92" i="36" s="1"/>
  <c r="BA92" i="36" s="1"/>
  <c r="AM92" i="36"/>
  <c r="AR92" i="36" s="1"/>
  <c r="AS92" i="36" s="1"/>
  <c r="AE92" i="36"/>
  <c r="AJ92" i="36" s="1"/>
  <c r="AK92" i="36" s="1"/>
  <c r="W92" i="36"/>
  <c r="AB92" i="36" s="1"/>
  <c r="AC92" i="36" s="1"/>
  <c r="O92" i="36"/>
  <c r="T92" i="36" s="1"/>
  <c r="U92" i="36" s="1"/>
  <c r="G92" i="36"/>
  <c r="FW91" i="36"/>
  <c r="FP91" i="36"/>
  <c r="FQ91" i="36" s="1"/>
  <c r="FL91" i="36"/>
  <c r="FH91" i="36"/>
  <c r="FI91" i="36" s="1"/>
  <c r="FD91" i="36"/>
  <c r="EZ91" i="36"/>
  <c r="FA91" i="36" s="1"/>
  <c r="EV91" i="36"/>
  <c r="ER91" i="36"/>
  <c r="ES91" i="36" s="1"/>
  <c r="EN91" i="36"/>
  <c r="EJ91" i="36"/>
  <c r="EK91" i="36" s="1"/>
  <c r="EF91" i="36"/>
  <c r="EB91" i="36"/>
  <c r="EC91" i="36" s="1"/>
  <c r="DX91" i="36"/>
  <c r="DT91" i="36"/>
  <c r="DU91" i="36" s="1"/>
  <c r="DP91" i="36"/>
  <c r="DL91" i="36"/>
  <c r="DM91" i="36" s="1"/>
  <c r="DH91" i="36"/>
  <c r="DD91" i="36"/>
  <c r="DE91" i="36" s="1"/>
  <c r="CZ91" i="36"/>
  <c r="CV91" i="36"/>
  <c r="CW91" i="36" s="1"/>
  <c r="CR91" i="36"/>
  <c r="CN91" i="36"/>
  <c r="CO91" i="36" s="1"/>
  <c r="CJ91" i="36"/>
  <c r="CF91" i="36"/>
  <c r="CG91" i="36" s="1"/>
  <c r="CB91" i="36"/>
  <c r="BX91" i="36"/>
  <c r="BY91" i="36" s="1"/>
  <c r="BT91" i="36"/>
  <c r="BP91" i="36"/>
  <c r="BQ91" i="36" s="1"/>
  <c r="BH91" i="36"/>
  <c r="BI91" i="36" s="1"/>
  <c r="BD91" i="36"/>
  <c r="AZ91" i="36"/>
  <c r="BA91" i="36" s="1"/>
  <c r="AV91" i="36"/>
  <c r="AR91" i="36"/>
  <c r="AS91" i="36" s="1"/>
  <c r="AN91" i="36"/>
  <c r="AJ91" i="36"/>
  <c r="AK91" i="36" s="1"/>
  <c r="AF91" i="36"/>
  <c r="AB91" i="36"/>
  <c r="AC91" i="36" s="1"/>
  <c r="X91" i="36"/>
  <c r="T91" i="36"/>
  <c r="U91" i="36" s="1"/>
  <c r="P91" i="36"/>
  <c r="L91" i="36"/>
  <c r="M91" i="36" s="1"/>
  <c r="H91" i="36"/>
  <c r="E91" i="36"/>
  <c r="F91" i="36" s="1"/>
  <c r="FW90" i="36"/>
  <c r="FP90" i="36"/>
  <c r="FQ90" i="36" s="1"/>
  <c r="FL90" i="36"/>
  <c r="FH90" i="36"/>
  <c r="FI90" i="36" s="1"/>
  <c r="FD90" i="36"/>
  <c r="EZ90" i="36"/>
  <c r="FA90" i="36" s="1"/>
  <c r="EV90" i="36"/>
  <c r="ER90" i="36"/>
  <c r="ES90" i="36" s="1"/>
  <c r="EN90" i="36"/>
  <c r="EJ90" i="36"/>
  <c r="EK90" i="36" s="1"/>
  <c r="EF90" i="36"/>
  <c r="EB90" i="36"/>
  <c r="EC90" i="36" s="1"/>
  <c r="DX90" i="36"/>
  <c r="DT90" i="36"/>
  <c r="DU90" i="36" s="1"/>
  <c r="DP90" i="36"/>
  <c r="DL90" i="36"/>
  <c r="DM90" i="36" s="1"/>
  <c r="DH90" i="36"/>
  <c r="DD90" i="36"/>
  <c r="DE90" i="36" s="1"/>
  <c r="CZ90" i="36"/>
  <c r="CV90" i="36"/>
  <c r="CW90" i="36" s="1"/>
  <c r="CR90" i="36"/>
  <c r="CN90" i="36"/>
  <c r="CO90" i="36" s="1"/>
  <c r="CJ90" i="36"/>
  <c r="CF90" i="36"/>
  <c r="CG90" i="36" s="1"/>
  <c r="CB90" i="36"/>
  <c r="BX90" i="36"/>
  <c r="BY90" i="36" s="1"/>
  <c r="BT90" i="36"/>
  <c r="BP90" i="36"/>
  <c r="BQ90" i="36" s="1"/>
  <c r="BH90" i="36"/>
  <c r="BI90" i="36" s="1"/>
  <c r="BD90" i="36"/>
  <c r="AZ90" i="36"/>
  <c r="BA90" i="36" s="1"/>
  <c r="AV90" i="36"/>
  <c r="AR90" i="36"/>
  <c r="AS90" i="36" s="1"/>
  <c r="AN90" i="36"/>
  <c r="AJ90" i="36"/>
  <c r="AK90" i="36" s="1"/>
  <c r="AF90" i="36"/>
  <c r="AB90" i="36"/>
  <c r="AC90" i="36" s="1"/>
  <c r="X90" i="36"/>
  <c r="T90" i="36"/>
  <c r="U90" i="36" s="1"/>
  <c r="P90" i="36"/>
  <c r="L90" i="36"/>
  <c r="M90" i="36" s="1"/>
  <c r="H90" i="36"/>
  <c r="E90" i="36"/>
  <c r="F90" i="36" s="1"/>
  <c r="FW89" i="36"/>
  <c r="FP89" i="36"/>
  <c r="FQ89" i="36" s="1"/>
  <c r="FL89" i="36"/>
  <c r="FH89" i="36"/>
  <c r="FI89" i="36" s="1"/>
  <c r="FD89" i="36"/>
  <c r="EZ89" i="36"/>
  <c r="FA89" i="36" s="1"/>
  <c r="EV89" i="36"/>
  <c r="ER89" i="36"/>
  <c r="ES89" i="36" s="1"/>
  <c r="EN89" i="36"/>
  <c r="EJ89" i="36"/>
  <c r="EK89" i="36" s="1"/>
  <c r="EF89" i="36"/>
  <c r="EB89" i="36"/>
  <c r="EC89" i="36" s="1"/>
  <c r="DX89" i="36"/>
  <c r="DT89" i="36"/>
  <c r="DU89" i="36" s="1"/>
  <c r="DP89" i="36"/>
  <c r="DL89" i="36"/>
  <c r="DM89" i="36" s="1"/>
  <c r="DH89" i="36"/>
  <c r="DD89" i="36"/>
  <c r="DE89" i="36" s="1"/>
  <c r="CZ89" i="36"/>
  <c r="CV89" i="36"/>
  <c r="CW89" i="36" s="1"/>
  <c r="CR89" i="36"/>
  <c r="CN89" i="36"/>
  <c r="CO89" i="36" s="1"/>
  <c r="CJ89" i="36"/>
  <c r="CF89" i="36"/>
  <c r="CG89" i="36" s="1"/>
  <c r="CB89" i="36"/>
  <c r="BX89" i="36"/>
  <c r="BY89" i="36" s="1"/>
  <c r="BT89" i="36"/>
  <c r="BP89" i="36"/>
  <c r="BQ89" i="36" s="1"/>
  <c r="BH89" i="36"/>
  <c r="BI89" i="36" s="1"/>
  <c r="BD89" i="36"/>
  <c r="AZ89" i="36"/>
  <c r="BA89" i="36" s="1"/>
  <c r="AV89" i="36"/>
  <c r="AR89" i="36"/>
  <c r="AS89" i="36" s="1"/>
  <c r="AN89" i="36"/>
  <c r="AJ89" i="36"/>
  <c r="AK89" i="36" s="1"/>
  <c r="AF89" i="36"/>
  <c r="AB89" i="36"/>
  <c r="AC89" i="36" s="1"/>
  <c r="X89" i="36"/>
  <c r="T89" i="36"/>
  <c r="U89" i="36" s="1"/>
  <c r="P89" i="36"/>
  <c r="L89" i="36"/>
  <c r="M89" i="36" s="1"/>
  <c r="H89" i="36"/>
  <c r="E89" i="36"/>
  <c r="F89" i="36" s="1"/>
  <c r="FW88" i="36"/>
  <c r="FP88" i="36"/>
  <c r="FQ88" i="36" s="1"/>
  <c r="FL88" i="36"/>
  <c r="FH88" i="36"/>
  <c r="FI88" i="36" s="1"/>
  <c r="FD88" i="36"/>
  <c r="EZ88" i="36"/>
  <c r="FA88" i="36" s="1"/>
  <c r="EV88" i="36"/>
  <c r="ER88" i="36"/>
  <c r="ES88" i="36" s="1"/>
  <c r="EN88" i="36"/>
  <c r="EJ88" i="36"/>
  <c r="EK88" i="36" s="1"/>
  <c r="EF88" i="36"/>
  <c r="EB88" i="36"/>
  <c r="EC88" i="36" s="1"/>
  <c r="DX88" i="36"/>
  <c r="DT88" i="36"/>
  <c r="DU88" i="36" s="1"/>
  <c r="DP88" i="36"/>
  <c r="DL88" i="36"/>
  <c r="DM88" i="36" s="1"/>
  <c r="DH88" i="36"/>
  <c r="DD88" i="36"/>
  <c r="DE88" i="36" s="1"/>
  <c r="CZ88" i="36"/>
  <c r="CV88" i="36"/>
  <c r="CW88" i="36" s="1"/>
  <c r="CR88" i="36"/>
  <c r="CN88" i="36"/>
  <c r="CO88" i="36" s="1"/>
  <c r="CJ88" i="36"/>
  <c r="CF88" i="36"/>
  <c r="CG88" i="36" s="1"/>
  <c r="CB88" i="36"/>
  <c r="BX88" i="36"/>
  <c r="BY88" i="36" s="1"/>
  <c r="BT88" i="36"/>
  <c r="BP88" i="36"/>
  <c r="BQ88" i="36" s="1"/>
  <c r="BH88" i="36"/>
  <c r="BI88" i="36" s="1"/>
  <c r="BD88" i="36"/>
  <c r="AZ88" i="36"/>
  <c r="BA88" i="36" s="1"/>
  <c r="AV88" i="36"/>
  <c r="AR88" i="36"/>
  <c r="AS88" i="36" s="1"/>
  <c r="AN88" i="36"/>
  <c r="AJ88" i="36"/>
  <c r="AK88" i="36" s="1"/>
  <c r="AF88" i="36"/>
  <c r="AB88" i="36"/>
  <c r="AC88" i="36" s="1"/>
  <c r="X88" i="36"/>
  <c r="T88" i="36"/>
  <c r="U88" i="36" s="1"/>
  <c r="P88" i="36"/>
  <c r="L88" i="36"/>
  <c r="M88" i="36" s="1"/>
  <c r="H88" i="36"/>
  <c r="E88" i="36"/>
  <c r="F88" i="36" s="1"/>
  <c r="FX87" i="36"/>
  <c r="FZ87" i="36" s="1"/>
  <c r="FW87" i="36"/>
  <c r="FY87" i="36" s="1"/>
  <c r="DD87" i="36"/>
  <c r="FX86" i="36"/>
  <c r="FZ86" i="36" s="1"/>
  <c r="FW86" i="36"/>
  <c r="FY86" i="36" s="1"/>
  <c r="DD86" i="36"/>
  <c r="FX84" i="36"/>
  <c r="FZ84" i="36" s="1"/>
  <c r="FK84" i="36"/>
  <c r="FP84" i="36" s="1"/>
  <c r="FQ84" i="36" s="1"/>
  <c r="FC84" i="36"/>
  <c r="FH84" i="36" s="1"/>
  <c r="FI84" i="36" s="1"/>
  <c r="EU84" i="36"/>
  <c r="EZ84" i="36" s="1"/>
  <c r="FA84" i="36" s="1"/>
  <c r="EM84" i="36"/>
  <c r="ER84" i="36" s="1"/>
  <c r="ES84" i="36" s="1"/>
  <c r="EE84" i="36"/>
  <c r="EJ84" i="36" s="1"/>
  <c r="EK84" i="36" s="1"/>
  <c r="DW84" i="36"/>
  <c r="EB84" i="36" s="1"/>
  <c r="EC84" i="36" s="1"/>
  <c r="DO84" i="36"/>
  <c r="DT84" i="36" s="1"/>
  <c r="DU84" i="36" s="1"/>
  <c r="DG84" i="36"/>
  <c r="DL84" i="36" s="1"/>
  <c r="DM84" i="36" s="1"/>
  <c r="CY84" i="36"/>
  <c r="DD84" i="36" s="1"/>
  <c r="DE84" i="36" s="1"/>
  <c r="CQ84" i="36"/>
  <c r="CV84" i="36" s="1"/>
  <c r="CW84" i="36" s="1"/>
  <c r="CI84" i="36"/>
  <c r="CN84" i="36" s="1"/>
  <c r="CO84" i="36" s="1"/>
  <c r="CA84" i="36"/>
  <c r="CF84" i="36" s="1"/>
  <c r="CG84" i="36" s="1"/>
  <c r="BS84" i="36"/>
  <c r="BX84" i="36" s="1"/>
  <c r="BY84" i="36" s="1"/>
  <c r="BK84" i="36"/>
  <c r="BP84" i="36" s="1"/>
  <c r="BQ84" i="36" s="1"/>
  <c r="BC84" i="36"/>
  <c r="BH84" i="36" s="1"/>
  <c r="BI84" i="36" s="1"/>
  <c r="AU84" i="36"/>
  <c r="AZ84" i="36" s="1"/>
  <c r="BA84" i="36" s="1"/>
  <c r="AM84" i="36"/>
  <c r="AR84" i="36" s="1"/>
  <c r="AS84" i="36" s="1"/>
  <c r="AE84" i="36"/>
  <c r="AJ84" i="36" s="1"/>
  <c r="AK84" i="36" s="1"/>
  <c r="W84" i="36"/>
  <c r="AB84" i="36" s="1"/>
  <c r="AC84" i="36" s="1"/>
  <c r="O84" i="36"/>
  <c r="T84" i="36" s="1"/>
  <c r="U84" i="36" s="1"/>
  <c r="G84" i="36"/>
  <c r="L84" i="36" s="1"/>
  <c r="M84" i="36" s="1"/>
  <c r="FW83" i="36"/>
  <c r="FP83" i="36"/>
  <c r="FQ83" i="36" s="1"/>
  <c r="FL83" i="36"/>
  <c r="FH83" i="36"/>
  <c r="FI83" i="36" s="1"/>
  <c r="FD83" i="36"/>
  <c r="EZ83" i="36"/>
  <c r="FA83" i="36" s="1"/>
  <c r="EV83" i="36"/>
  <c r="ER83" i="36"/>
  <c r="ES83" i="36" s="1"/>
  <c r="EN83" i="36"/>
  <c r="EJ83" i="36"/>
  <c r="EK83" i="36" s="1"/>
  <c r="EF83" i="36"/>
  <c r="EB83" i="36"/>
  <c r="EC83" i="36" s="1"/>
  <c r="DX83" i="36"/>
  <c r="DT83" i="36"/>
  <c r="DU83" i="36" s="1"/>
  <c r="DP83" i="36"/>
  <c r="DL83" i="36"/>
  <c r="DM83" i="36" s="1"/>
  <c r="DH83" i="36"/>
  <c r="DD83" i="36"/>
  <c r="DE83" i="36" s="1"/>
  <c r="CZ83" i="36"/>
  <c r="CV83" i="36"/>
  <c r="CW83" i="36" s="1"/>
  <c r="CR83" i="36"/>
  <c r="CN83" i="36"/>
  <c r="CO83" i="36" s="1"/>
  <c r="CJ83" i="36"/>
  <c r="CF83" i="36"/>
  <c r="CG83" i="36" s="1"/>
  <c r="CB83" i="36"/>
  <c r="BX83" i="36"/>
  <c r="BY83" i="36" s="1"/>
  <c r="BT83" i="36"/>
  <c r="BP83" i="36"/>
  <c r="BQ83" i="36" s="1"/>
  <c r="BL83" i="36"/>
  <c r="BH83" i="36"/>
  <c r="BI83" i="36" s="1"/>
  <c r="BD83" i="36"/>
  <c r="AZ83" i="36"/>
  <c r="BA83" i="36" s="1"/>
  <c r="AV83" i="36"/>
  <c r="AR83" i="36"/>
  <c r="AS83" i="36" s="1"/>
  <c r="AN83" i="36"/>
  <c r="AJ83" i="36"/>
  <c r="AK83" i="36" s="1"/>
  <c r="AF83" i="36"/>
  <c r="AB83" i="36"/>
  <c r="AC83" i="36" s="1"/>
  <c r="X83" i="36"/>
  <c r="T83" i="36"/>
  <c r="U83" i="36" s="1"/>
  <c r="P83" i="36"/>
  <c r="L83" i="36"/>
  <c r="M83" i="36" s="1"/>
  <c r="H83" i="36"/>
  <c r="E83" i="36"/>
  <c r="F83" i="36" s="1"/>
  <c r="FW82" i="36"/>
  <c r="FP82" i="36"/>
  <c r="FQ82" i="36" s="1"/>
  <c r="FL82" i="36"/>
  <c r="FH82" i="36"/>
  <c r="FI82" i="36" s="1"/>
  <c r="FD82" i="36"/>
  <c r="EZ82" i="36"/>
  <c r="FA82" i="36" s="1"/>
  <c r="EV82" i="36"/>
  <c r="ER82" i="36"/>
  <c r="ES82" i="36" s="1"/>
  <c r="EN82" i="36"/>
  <c r="EJ82" i="36"/>
  <c r="EK82" i="36" s="1"/>
  <c r="EF82" i="36"/>
  <c r="EB82" i="36"/>
  <c r="EC82" i="36" s="1"/>
  <c r="DX82" i="36"/>
  <c r="DT82" i="36"/>
  <c r="DU82" i="36" s="1"/>
  <c r="DP82" i="36"/>
  <c r="DL82" i="36"/>
  <c r="DM82" i="36" s="1"/>
  <c r="DH82" i="36"/>
  <c r="DD82" i="36"/>
  <c r="DE82" i="36" s="1"/>
  <c r="CZ82" i="36"/>
  <c r="CV82" i="36"/>
  <c r="CW82" i="36" s="1"/>
  <c r="CR82" i="36"/>
  <c r="CN82" i="36"/>
  <c r="CO82" i="36" s="1"/>
  <c r="CJ82" i="36"/>
  <c r="CF82" i="36"/>
  <c r="CG82" i="36" s="1"/>
  <c r="CB82" i="36"/>
  <c r="BX82" i="36"/>
  <c r="BY82" i="36" s="1"/>
  <c r="BT82" i="36"/>
  <c r="BP82" i="36"/>
  <c r="BQ82" i="36" s="1"/>
  <c r="BL82" i="36"/>
  <c r="BH82" i="36"/>
  <c r="BI82" i="36" s="1"/>
  <c r="BD82" i="36"/>
  <c r="AZ82" i="36"/>
  <c r="BA82" i="36" s="1"/>
  <c r="AV82" i="36"/>
  <c r="AR82" i="36"/>
  <c r="AS82" i="36" s="1"/>
  <c r="AN82" i="36"/>
  <c r="AJ82" i="36"/>
  <c r="AK82" i="36" s="1"/>
  <c r="AF82" i="36"/>
  <c r="AB82" i="36"/>
  <c r="AC82" i="36" s="1"/>
  <c r="X82" i="36"/>
  <c r="T82" i="36"/>
  <c r="U82" i="36" s="1"/>
  <c r="P82" i="36"/>
  <c r="L82" i="36"/>
  <c r="M82" i="36" s="1"/>
  <c r="H82" i="36"/>
  <c r="E82" i="36"/>
  <c r="F82" i="36" s="1"/>
  <c r="FW81" i="36"/>
  <c r="FP81" i="36"/>
  <c r="FQ81" i="36" s="1"/>
  <c r="FL81" i="36"/>
  <c r="FH81" i="36"/>
  <c r="FI81" i="36" s="1"/>
  <c r="FD81" i="36"/>
  <c r="EZ81" i="36"/>
  <c r="FA81" i="36" s="1"/>
  <c r="EV81" i="36"/>
  <c r="ER81" i="36"/>
  <c r="ES81" i="36" s="1"/>
  <c r="EN81" i="36"/>
  <c r="EJ81" i="36"/>
  <c r="EK81" i="36" s="1"/>
  <c r="EF81" i="36"/>
  <c r="EB81" i="36"/>
  <c r="EC81" i="36" s="1"/>
  <c r="DX81" i="36"/>
  <c r="DT81" i="36"/>
  <c r="DU81" i="36" s="1"/>
  <c r="DP81" i="36"/>
  <c r="DL81" i="36"/>
  <c r="DM81" i="36" s="1"/>
  <c r="DH81" i="36"/>
  <c r="DD81" i="36"/>
  <c r="DE81" i="36" s="1"/>
  <c r="CZ81" i="36"/>
  <c r="CV81" i="36"/>
  <c r="CW81" i="36" s="1"/>
  <c r="CR81" i="36"/>
  <c r="CN81" i="36"/>
  <c r="CO81" i="36" s="1"/>
  <c r="CJ81" i="36"/>
  <c r="CF81" i="36"/>
  <c r="CG81" i="36" s="1"/>
  <c r="CB81" i="36"/>
  <c r="BX81" i="36"/>
  <c r="BY81" i="36" s="1"/>
  <c r="BT81" i="36"/>
  <c r="BP81" i="36"/>
  <c r="BQ81" i="36" s="1"/>
  <c r="BL81" i="36"/>
  <c r="BH81" i="36"/>
  <c r="BI81" i="36" s="1"/>
  <c r="BD81" i="36"/>
  <c r="AZ81" i="36"/>
  <c r="BA81" i="36" s="1"/>
  <c r="AV81" i="36"/>
  <c r="AR81" i="36"/>
  <c r="AS81" i="36" s="1"/>
  <c r="AN81" i="36"/>
  <c r="AJ81" i="36"/>
  <c r="AK81" i="36" s="1"/>
  <c r="AF81" i="36"/>
  <c r="AB81" i="36"/>
  <c r="AC81" i="36" s="1"/>
  <c r="X81" i="36"/>
  <c r="T81" i="36"/>
  <c r="U81" i="36" s="1"/>
  <c r="P81" i="36"/>
  <c r="L81" i="36"/>
  <c r="M81" i="36" s="1"/>
  <c r="H81" i="36"/>
  <c r="E81" i="36"/>
  <c r="FW80" i="36"/>
  <c r="FP80" i="36"/>
  <c r="FQ80" i="36" s="1"/>
  <c r="FL80" i="36"/>
  <c r="FH80" i="36"/>
  <c r="FI80" i="36" s="1"/>
  <c r="FD80" i="36"/>
  <c r="EZ80" i="36"/>
  <c r="FA80" i="36" s="1"/>
  <c r="EV80" i="36"/>
  <c r="ER80" i="36"/>
  <c r="ES80" i="36" s="1"/>
  <c r="EN80" i="36"/>
  <c r="EJ80" i="36"/>
  <c r="EK80" i="36" s="1"/>
  <c r="EF80" i="36"/>
  <c r="EB80" i="36"/>
  <c r="EC80" i="36" s="1"/>
  <c r="DX80" i="36"/>
  <c r="DT80" i="36"/>
  <c r="DU80" i="36" s="1"/>
  <c r="DP80" i="36"/>
  <c r="DL80" i="36"/>
  <c r="DM80" i="36" s="1"/>
  <c r="DH80" i="36"/>
  <c r="DD80" i="36"/>
  <c r="DE80" i="36" s="1"/>
  <c r="CZ80" i="36"/>
  <c r="CV80" i="36"/>
  <c r="CW80" i="36" s="1"/>
  <c r="CR80" i="36"/>
  <c r="CN80" i="36"/>
  <c r="CO80" i="36" s="1"/>
  <c r="CJ80" i="36"/>
  <c r="CF80" i="36"/>
  <c r="CG80" i="36" s="1"/>
  <c r="CB80" i="36"/>
  <c r="BX80" i="36"/>
  <c r="BY80" i="36" s="1"/>
  <c r="BT80" i="36"/>
  <c r="BP80" i="36"/>
  <c r="BQ80" i="36" s="1"/>
  <c r="BL80" i="36"/>
  <c r="BH80" i="36"/>
  <c r="BI80" i="36" s="1"/>
  <c r="BD80" i="36"/>
  <c r="AZ80" i="36"/>
  <c r="BA80" i="36" s="1"/>
  <c r="AV80" i="36"/>
  <c r="AR80" i="36"/>
  <c r="AS80" i="36" s="1"/>
  <c r="AN80" i="36"/>
  <c r="AJ80" i="36"/>
  <c r="AK80" i="36" s="1"/>
  <c r="AF80" i="36"/>
  <c r="AB80" i="36"/>
  <c r="AC80" i="36" s="1"/>
  <c r="X80" i="36"/>
  <c r="T80" i="36"/>
  <c r="U80" i="36" s="1"/>
  <c r="P80" i="36"/>
  <c r="L80" i="36"/>
  <c r="M80" i="36" s="1"/>
  <c r="H80" i="36"/>
  <c r="E80" i="36"/>
  <c r="F80" i="36" s="1"/>
  <c r="FW79" i="36"/>
  <c r="FP79" i="36"/>
  <c r="FQ79" i="36" s="1"/>
  <c r="FL79" i="36"/>
  <c r="FH79" i="36"/>
  <c r="FI79" i="36" s="1"/>
  <c r="FD79" i="36"/>
  <c r="EZ79" i="36"/>
  <c r="FA79" i="36" s="1"/>
  <c r="EV79" i="36"/>
  <c r="ER79" i="36"/>
  <c r="ES79" i="36" s="1"/>
  <c r="EN79" i="36"/>
  <c r="EJ79" i="36"/>
  <c r="EK79" i="36" s="1"/>
  <c r="EF79" i="36"/>
  <c r="EB79" i="36"/>
  <c r="EC79" i="36" s="1"/>
  <c r="DX79" i="36"/>
  <c r="DT79" i="36"/>
  <c r="DU79" i="36" s="1"/>
  <c r="DP79" i="36"/>
  <c r="DL79" i="36"/>
  <c r="DM79" i="36" s="1"/>
  <c r="DH79" i="36"/>
  <c r="DD79" i="36"/>
  <c r="DE79" i="36" s="1"/>
  <c r="CZ79" i="36"/>
  <c r="CV79" i="36"/>
  <c r="CW79" i="36" s="1"/>
  <c r="CR79" i="36"/>
  <c r="CN79" i="36"/>
  <c r="CO79" i="36" s="1"/>
  <c r="CJ79" i="36"/>
  <c r="CF79" i="36"/>
  <c r="CG79" i="36" s="1"/>
  <c r="CB79" i="36"/>
  <c r="BX79" i="36"/>
  <c r="BY79" i="36" s="1"/>
  <c r="BT79" i="36"/>
  <c r="BP79" i="36"/>
  <c r="BQ79" i="36" s="1"/>
  <c r="BL79" i="36"/>
  <c r="BH79" i="36"/>
  <c r="BI79" i="36" s="1"/>
  <c r="BD79" i="36"/>
  <c r="AZ79" i="36"/>
  <c r="BA79" i="36" s="1"/>
  <c r="AV79" i="36"/>
  <c r="AR79" i="36"/>
  <c r="AS79" i="36" s="1"/>
  <c r="AN79" i="36"/>
  <c r="AJ79" i="36"/>
  <c r="AK79" i="36" s="1"/>
  <c r="AF79" i="36"/>
  <c r="AB79" i="36"/>
  <c r="AC79" i="36" s="1"/>
  <c r="X79" i="36"/>
  <c r="T79" i="36"/>
  <c r="U79" i="36" s="1"/>
  <c r="P79" i="36"/>
  <c r="L79" i="36"/>
  <c r="M79" i="36" s="1"/>
  <c r="H79" i="36"/>
  <c r="E79" i="36"/>
  <c r="F79" i="36" s="1"/>
  <c r="FW78" i="36"/>
  <c r="FP78" i="36"/>
  <c r="FQ78" i="36" s="1"/>
  <c r="FL78" i="36"/>
  <c r="FH78" i="36"/>
  <c r="FI78" i="36" s="1"/>
  <c r="FD78" i="36"/>
  <c r="EZ78" i="36"/>
  <c r="FA78" i="36" s="1"/>
  <c r="EV78" i="36"/>
  <c r="ER78" i="36"/>
  <c r="ES78" i="36" s="1"/>
  <c r="EN78" i="36"/>
  <c r="EJ78" i="36"/>
  <c r="EK78" i="36" s="1"/>
  <c r="EF78" i="36"/>
  <c r="EB78" i="36"/>
  <c r="EC78" i="36" s="1"/>
  <c r="DX78" i="36"/>
  <c r="DT78" i="36"/>
  <c r="DU78" i="36" s="1"/>
  <c r="DP78" i="36"/>
  <c r="DL78" i="36"/>
  <c r="DM78" i="36" s="1"/>
  <c r="DH78" i="36"/>
  <c r="DD78" i="36"/>
  <c r="DE78" i="36" s="1"/>
  <c r="CZ78" i="36"/>
  <c r="CV78" i="36"/>
  <c r="CW78" i="36" s="1"/>
  <c r="CR78" i="36"/>
  <c r="CN78" i="36"/>
  <c r="CO78" i="36" s="1"/>
  <c r="CJ78" i="36"/>
  <c r="CF78" i="36"/>
  <c r="CG78" i="36" s="1"/>
  <c r="CB78" i="36"/>
  <c r="BX78" i="36"/>
  <c r="BY78" i="36" s="1"/>
  <c r="BT78" i="36"/>
  <c r="BP78" i="36"/>
  <c r="BQ78" i="36" s="1"/>
  <c r="BL78" i="36"/>
  <c r="BH78" i="36"/>
  <c r="BI78" i="36" s="1"/>
  <c r="BD78" i="36"/>
  <c r="AZ78" i="36"/>
  <c r="BA78" i="36" s="1"/>
  <c r="AV78" i="36"/>
  <c r="AR78" i="36"/>
  <c r="AS78" i="36" s="1"/>
  <c r="AN78" i="36"/>
  <c r="AJ78" i="36"/>
  <c r="AK78" i="36" s="1"/>
  <c r="AF78" i="36"/>
  <c r="AB78" i="36"/>
  <c r="AC78" i="36" s="1"/>
  <c r="X78" i="36"/>
  <c r="T78" i="36"/>
  <c r="U78" i="36" s="1"/>
  <c r="P78" i="36"/>
  <c r="L78" i="36"/>
  <c r="M78" i="36" s="1"/>
  <c r="H78" i="36"/>
  <c r="E78" i="36"/>
  <c r="F78" i="36" s="1"/>
  <c r="FW77" i="36"/>
  <c r="FP77" i="36"/>
  <c r="FQ77" i="36" s="1"/>
  <c r="FL77" i="36"/>
  <c r="FH77" i="36"/>
  <c r="FI77" i="36" s="1"/>
  <c r="FD77" i="36"/>
  <c r="EZ77" i="36"/>
  <c r="FA77" i="36" s="1"/>
  <c r="EV77" i="36"/>
  <c r="ER77" i="36"/>
  <c r="ES77" i="36" s="1"/>
  <c r="EN77" i="36"/>
  <c r="EJ77" i="36"/>
  <c r="EK77" i="36" s="1"/>
  <c r="EF77" i="36"/>
  <c r="EB77" i="36"/>
  <c r="EC77" i="36" s="1"/>
  <c r="DX77" i="36"/>
  <c r="DT77" i="36"/>
  <c r="DU77" i="36" s="1"/>
  <c r="DP77" i="36"/>
  <c r="DL77" i="36"/>
  <c r="DM77" i="36" s="1"/>
  <c r="DH77" i="36"/>
  <c r="DD77" i="36"/>
  <c r="DE77" i="36" s="1"/>
  <c r="CZ77" i="36"/>
  <c r="CV77" i="36"/>
  <c r="CW77" i="36" s="1"/>
  <c r="CR77" i="36"/>
  <c r="CN77" i="36"/>
  <c r="CO77" i="36" s="1"/>
  <c r="CJ77" i="36"/>
  <c r="CF77" i="36"/>
  <c r="CG77" i="36" s="1"/>
  <c r="CB77" i="36"/>
  <c r="BX77" i="36"/>
  <c r="BY77" i="36" s="1"/>
  <c r="BT77" i="36"/>
  <c r="BP77" i="36"/>
  <c r="BQ77" i="36" s="1"/>
  <c r="BL77" i="36"/>
  <c r="BH77" i="36"/>
  <c r="BI77" i="36" s="1"/>
  <c r="BD77" i="36"/>
  <c r="AZ77" i="36"/>
  <c r="BA77" i="36" s="1"/>
  <c r="AV77" i="36"/>
  <c r="AR77" i="36"/>
  <c r="AS77" i="36" s="1"/>
  <c r="AN77" i="36"/>
  <c r="AJ77" i="36"/>
  <c r="AK77" i="36" s="1"/>
  <c r="AF77" i="36"/>
  <c r="AB77" i="36"/>
  <c r="AC77" i="36" s="1"/>
  <c r="X77" i="36"/>
  <c r="T77" i="36"/>
  <c r="U77" i="36" s="1"/>
  <c r="P77" i="36"/>
  <c r="L77" i="36"/>
  <c r="M77" i="36" s="1"/>
  <c r="H77" i="36"/>
  <c r="E77" i="36"/>
  <c r="F77" i="36" s="1"/>
  <c r="FW76" i="36"/>
  <c r="FP76" i="36"/>
  <c r="FQ76" i="36" s="1"/>
  <c r="FL76" i="36"/>
  <c r="FH76" i="36"/>
  <c r="FI76" i="36" s="1"/>
  <c r="FD76" i="36"/>
  <c r="EZ76" i="36"/>
  <c r="FA76" i="36" s="1"/>
  <c r="EV76" i="36"/>
  <c r="ER76" i="36"/>
  <c r="ES76" i="36" s="1"/>
  <c r="EN76" i="36"/>
  <c r="EJ76" i="36"/>
  <c r="EK76" i="36" s="1"/>
  <c r="EF76" i="36"/>
  <c r="EB76" i="36"/>
  <c r="EC76" i="36" s="1"/>
  <c r="DX76" i="36"/>
  <c r="DT76" i="36"/>
  <c r="DU76" i="36" s="1"/>
  <c r="DP76" i="36"/>
  <c r="DL76" i="36"/>
  <c r="DM76" i="36" s="1"/>
  <c r="DH76" i="36"/>
  <c r="DD76" i="36"/>
  <c r="DE76" i="36" s="1"/>
  <c r="CZ76" i="36"/>
  <c r="CV76" i="36"/>
  <c r="CW76" i="36" s="1"/>
  <c r="CR76" i="36"/>
  <c r="CN76" i="36"/>
  <c r="CO76" i="36" s="1"/>
  <c r="CJ76" i="36"/>
  <c r="CF76" i="36"/>
  <c r="CG76" i="36" s="1"/>
  <c r="CB76" i="36"/>
  <c r="BX76" i="36"/>
  <c r="BY76" i="36" s="1"/>
  <c r="BT76" i="36"/>
  <c r="BP76" i="36"/>
  <c r="BQ76" i="36" s="1"/>
  <c r="BL76" i="36"/>
  <c r="BH76" i="36"/>
  <c r="BI76" i="36" s="1"/>
  <c r="BD76" i="36"/>
  <c r="AZ76" i="36"/>
  <c r="BA76" i="36" s="1"/>
  <c r="AV76" i="36"/>
  <c r="AR76" i="36"/>
  <c r="AS76" i="36" s="1"/>
  <c r="AN76" i="36"/>
  <c r="AJ76" i="36"/>
  <c r="AK76" i="36" s="1"/>
  <c r="AF76" i="36"/>
  <c r="AB76" i="36"/>
  <c r="AC76" i="36" s="1"/>
  <c r="X76" i="36"/>
  <c r="T76" i="36"/>
  <c r="U76" i="36" s="1"/>
  <c r="P76" i="36"/>
  <c r="L76" i="36"/>
  <c r="M76" i="36" s="1"/>
  <c r="H76" i="36"/>
  <c r="E76" i="36"/>
  <c r="F76" i="36" s="1"/>
  <c r="FX75" i="36"/>
  <c r="FZ75" i="36" s="1"/>
  <c r="FW75" i="36"/>
  <c r="FY75" i="36" s="1"/>
  <c r="FP75" i="36"/>
  <c r="FQ75" i="36" s="1"/>
  <c r="FH75" i="36"/>
  <c r="FI75" i="36" s="1"/>
  <c r="EZ75" i="36"/>
  <c r="FA75" i="36" s="1"/>
  <c r="ER75" i="36"/>
  <c r="ES75" i="36" s="1"/>
  <c r="EJ75" i="36"/>
  <c r="EK75" i="36" s="1"/>
  <c r="EB75" i="36"/>
  <c r="EC75" i="36" s="1"/>
  <c r="DT75" i="36"/>
  <c r="DU75" i="36" s="1"/>
  <c r="DL75" i="36"/>
  <c r="DM75" i="36" s="1"/>
  <c r="DD75" i="36"/>
  <c r="DE75" i="36" s="1"/>
  <c r="CV75" i="36"/>
  <c r="CW75" i="36" s="1"/>
  <c r="CN75" i="36"/>
  <c r="CO75" i="36" s="1"/>
  <c r="CF75" i="36"/>
  <c r="CG75" i="36" s="1"/>
  <c r="BX75" i="36"/>
  <c r="BY75" i="36" s="1"/>
  <c r="BP75" i="36"/>
  <c r="BQ75" i="36" s="1"/>
  <c r="BH75" i="36"/>
  <c r="BI75" i="36" s="1"/>
  <c r="AZ75" i="36"/>
  <c r="BA75" i="36" s="1"/>
  <c r="AR75" i="36"/>
  <c r="AS75" i="36" s="1"/>
  <c r="AJ75" i="36"/>
  <c r="AK75" i="36" s="1"/>
  <c r="AB75" i="36"/>
  <c r="AC75" i="36" s="1"/>
  <c r="T75" i="36"/>
  <c r="U75" i="36" s="1"/>
  <c r="L75" i="36"/>
  <c r="M75" i="36" s="1"/>
  <c r="FX74" i="36"/>
  <c r="FZ74" i="36" s="1"/>
  <c r="FW74" i="36"/>
  <c r="FP74" i="36"/>
  <c r="FQ74" i="36" s="1"/>
  <c r="FH74" i="36"/>
  <c r="FI74" i="36" s="1"/>
  <c r="EZ74" i="36"/>
  <c r="FA74" i="36" s="1"/>
  <c r="ER74" i="36"/>
  <c r="ES74" i="36" s="1"/>
  <c r="EJ74" i="36"/>
  <c r="EK74" i="36" s="1"/>
  <c r="EB74" i="36"/>
  <c r="EC74" i="36" s="1"/>
  <c r="DT74" i="36"/>
  <c r="DU74" i="36" s="1"/>
  <c r="DL74" i="36"/>
  <c r="DM74" i="36" s="1"/>
  <c r="DD74" i="36"/>
  <c r="DE74" i="36" s="1"/>
  <c r="CV74" i="36"/>
  <c r="CW74" i="36" s="1"/>
  <c r="CN74" i="36"/>
  <c r="CO74" i="36" s="1"/>
  <c r="CF74" i="36"/>
  <c r="CG74" i="36" s="1"/>
  <c r="BX74" i="36"/>
  <c r="BY74" i="36" s="1"/>
  <c r="BP74" i="36"/>
  <c r="BQ74" i="36" s="1"/>
  <c r="BH74" i="36"/>
  <c r="BI74" i="36" s="1"/>
  <c r="AZ74" i="36"/>
  <c r="BA74" i="36" s="1"/>
  <c r="AR74" i="36"/>
  <c r="AS74" i="36" s="1"/>
  <c r="AJ74" i="36"/>
  <c r="AK74" i="36" s="1"/>
  <c r="AB74" i="36"/>
  <c r="AC74" i="36" s="1"/>
  <c r="T74" i="36"/>
  <c r="U74" i="36" s="1"/>
  <c r="L74" i="36"/>
  <c r="M74" i="36" s="1"/>
  <c r="E74" i="36"/>
  <c r="FX73" i="36"/>
  <c r="FZ73" i="36" s="1"/>
  <c r="FX72" i="36"/>
  <c r="FZ72" i="36" s="1"/>
  <c r="FW72" i="36"/>
  <c r="FY72" i="36" s="1"/>
  <c r="FP72" i="36"/>
  <c r="FQ72" i="36" s="1"/>
  <c r="FH72" i="36"/>
  <c r="FI72" i="36" s="1"/>
  <c r="EZ72" i="36"/>
  <c r="FA72" i="36" s="1"/>
  <c r="ER72" i="36"/>
  <c r="ES72" i="36" s="1"/>
  <c r="EJ72" i="36"/>
  <c r="EK72" i="36" s="1"/>
  <c r="EB72" i="36"/>
  <c r="EC72" i="36" s="1"/>
  <c r="DT72" i="36"/>
  <c r="DU72" i="36" s="1"/>
  <c r="DL72" i="36"/>
  <c r="DM72" i="36" s="1"/>
  <c r="DD72" i="36"/>
  <c r="DE72" i="36" s="1"/>
  <c r="CV72" i="36"/>
  <c r="CW72" i="36" s="1"/>
  <c r="CN72" i="36"/>
  <c r="CO72" i="36" s="1"/>
  <c r="CF72" i="36"/>
  <c r="CG72" i="36" s="1"/>
  <c r="BX72" i="36"/>
  <c r="BY72" i="36" s="1"/>
  <c r="BP72" i="36"/>
  <c r="BQ72" i="36" s="1"/>
  <c r="BH72" i="36"/>
  <c r="BI72" i="36" s="1"/>
  <c r="AZ72" i="36"/>
  <c r="BA72" i="36" s="1"/>
  <c r="AR72" i="36"/>
  <c r="AS72" i="36" s="1"/>
  <c r="AJ72" i="36"/>
  <c r="AK72" i="36" s="1"/>
  <c r="AB72" i="36"/>
  <c r="AC72" i="36" s="1"/>
  <c r="T72" i="36"/>
  <c r="U72" i="36" s="1"/>
  <c r="L72" i="36"/>
  <c r="M72" i="36" s="1"/>
  <c r="FX71" i="36"/>
  <c r="FZ71" i="36" s="1"/>
  <c r="EU71" i="36"/>
  <c r="EZ71" i="36" s="1"/>
  <c r="FA71" i="36" s="1"/>
  <c r="EM71" i="36"/>
  <c r="ER71" i="36" s="1"/>
  <c r="ES71" i="36" s="1"/>
  <c r="EE71" i="36"/>
  <c r="EJ71" i="36" s="1"/>
  <c r="EK71" i="36" s="1"/>
  <c r="DW71" i="36"/>
  <c r="EB71" i="36" s="1"/>
  <c r="EC71" i="36" s="1"/>
  <c r="DO71" i="36"/>
  <c r="DT71" i="36" s="1"/>
  <c r="DU71" i="36" s="1"/>
  <c r="DG71" i="36"/>
  <c r="DL71" i="36" s="1"/>
  <c r="DM71" i="36" s="1"/>
  <c r="CY71" i="36"/>
  <c r="DD71" i="36" s="1"/>
  <c r="DE71" i="36" s="1"/>
  <c r="CQ71" i="36"/>
  <c r="CV71" i="36" s="1"/>
  <c r="CW71" i="36" s="1"/>
  <c r="CI71" i="36"/>
  <c r="CN71" i="36" s="1"/>
  <c r="CO71" i="36" s="1"/>
  <c r="CA71" i="36"/>
  <c r="CF71" i="36" s="1"/>
  <c r="CG71" i="36" s="1"/>
  <c r="BS71" i="36"/>
  <c r="BX71" i="36" s="1"/>
  <c r="BY71" i="36" s="1"/>
  <c r="BK71" i="36"/>
  <c r="BP71" i="36" s="1"/>
  <c r="BQ71" i="36" s="1"/>
  <c r="BC71" i="36"/>
  <c r="BH71" i="36" s="1"/>
  <c r="BI71" i="36" s="1"/>
  <c r="AU71" i="36"/>
  <c r="AZ71" i="36" s="1"/>
  <c r="BA71" i="36" s="1"/>
  <c r="AM71" i="36"/>
  <c r="AR71" i="36" s="1"/>
  <c r="AS71" i="36" s="1"/>
  <c r="AE71" i="36"/>
  <c r="AJ71" i="36" s="1"/>
  <c r="AK71" i="36" s="1"/>
  <c r="W71" i="36"/>
  <c r="AB71" i="36" s="1"/>
  <c r="AC71" i="36" s="1"/>
  <c r="O71" i="36"/>
  <c r="T71" i="36" s="1"/>
  <c r="U71" i="36" s="1"/>
  <c r="G71" i="36"/>
  <c r="FK70" i="36"/>
  <c r="FP70" i="36" s="1"/>
  <c r="FQ70" i="36" s="1"/>
  <c r="FC70" i="36"/>
  <c r="EZ70" i="36"/>
  <c r="FA70" i="36" s="1"/>
  <c r="EV70" i="36"/>
  <c r="ER70" i="36"/>
  <c r="ES70" i="36" s="1"/>
  <c r="EN70" i="36"/>
  <c r="EJ70" i="36"/>
  <c r="EK70" i="36" s="1"/>
  <c r="EF70" i="36"/>
  <c r="EB70" i="36"/>
  <c r="EC70" i="36" s="1"/>
  <c r="DX70" i="36"/>
  <c r="DT70" i="36"/>
  <c r="DU70" i="36" s="1"/>
  <c r="DP70" i="36"/>
  <c r="DL70" i="36"/>
  <c r="DM70" i="36" s="1"/>
  <c r="DH70" i="36"/>
  <c r="DD70" i="36"/>
  <c r="DE70" i="36" s="1"/>
  <c r="CZ70" i="36"/>
  <c r="CV70" i="36"/>
  <c r="CW70" i="36" s="1"/>
  <c r="CR70" i="36"/>
  <c r="CN70" i="36"/>
  <c r="CO70" i="36" s="1"/>
  <c r="CJ70" i="36"/>
  <c r="CF70" i="36"/>
  <c r="CG70" i="36" s="1"/>
  <c r="CB70" i="36"/>
  <c r="BX70" i="36"/>
  <c r="BY70" i="36" s="1"/>
  <c r="BT70" i="36"/>
  <c r="BP70" i="36"/>
  <c r="BQ70" i="36" s="1"/>
  <c r="BL70" i="36"/>
  <c r="BH70" i="36"/>
  <c r="BI70" i="36" s="1"/>
  <c r="BD70" i="36"/>
  <c r="AZ70" i="36"/>
  <c r="BA70" i="36" s="1"/>
  <c r="AV70" i="36"/>
  <c r="AR70" i="36"/>
  <c r="AS70" i="36" s="1"/>
  <c r="AN70" i="36"/>
  <c r="AJ70" i="36"/>
  <c r="AK70" i="36" s="1"/>
  <c r="AF70" i="36"/>
  <c r="AB70" i="36"/>
  <c r="AC70" i="36" s="1"/>
  <c r="X70" i="36"/>
  <c r="T70" i="36"/>
  <c r="U70" i="36" s="1"/>
  <c r="P70" i="36"/>
  <c r="L70" i="36"/>
  <c r="M70" i="36" s="1"/>
  <c r="H70" i="36"/>
  <c r="E70" i="36"/>
  <c r="F70" i="36" s="1"/>
  <c r="FW69" i="36"/>
  <c r="FP69" i="36"/>
  <c r="FQ69" i="36" s="1"/>
  <c r="FL69" i="36"/>
  <c r="FH69" i="36"/>
  <c r="FI69" i="36" s="1"/>
  <c r="FD69" i="36"/>
  <c r="EZ69" i="36"/>
  <c r="FA69" i="36" s="1"/>
  <c r="EV69" i="36"/>
  <c r="ER69" i="36"/>
  <c r="ES69" i="36" s="1"/>
  <c r="EN69" i="36"/>
  <c r="EJ69" i="36"/>
  <c r="EK69" i="36" s="1"/>
  <c r="EF69" i="36"/>
  <c r="EB69" i="36"/>
  <c r="EC69" i="36" s="1"/>
  <c r="DX69" i="36"/>
  <c r="DT69" i="36"/>
  <c r="DU69" i="36" s="1"/>
  <c r="DP69" i="36"/>
  <c r="DL69" i="36"/>
  <c r="DM69" i="36" s="1"/>
  <c r="DH69" i="36"/>
  <c r="DD69" i="36"/>
  <c r="DE69" i="36" s="1"/>
  <c r="CZ69" i="36"/>
  <c r="CV69" i="36"/>
  <c r="CW69" i="36" s="1"/>
  <c r="CR69" i="36"/>
  <c r="CN69" i="36"/>
  <c r="CO69" i="36" s="1"/>
  <c r="CJ69" i="36"/>
  <c r="CF69" i="36"/>
  <c r="CG69" i="36" s="1"/>
  <c r="CB69" i="36"/>
  <c r="BX69" i="36"/>
  <c r="BY69" i="36" s="1"/>
  <c r="BT69" i="36"/>
  <c r="BP69" i="36"/>
  <c r="BQ69" i="36" s="1"/>
  <c r="BL69" i="36"/>
  <c r="BH69" i="36"/>
  <c r="BI69" i="36" s="1"/>
  <c r="BD69" i="36"/>
  <c r="AZ69" i="36"/>
  <c r="BA69" i="36" s="1"/>
  <c r="AV69" i="36"/>
  <c r="AR69" i="36"/>
  <c r="AS69" i="36" s="1"/>
  <c r="AN69" i="36"/>
  <c r="AJ69" i="36"/>
  <c r="AK69" i="36" s="1"/>
  <c r="AF69" i="36"/>
  <c r="AB69" i="36"/>
  <c r="AC69" i="36" s="1"/>
  <c r="X69" i="36"/>
  <c r="T69" i="36"/>
  <c r="U69" i="36" s="1"/>
  <c r="P69" i="36"/>
  <c r="L69" i="36"/>
  <c r="M69" i="36" s="1"/>
  <c r="H69" i="36"/>
  <c r="E69" i="36"/>
  <c r="F69" i="36" s="1"/>
  <c r="FW68" i="36"/>
  <c r="FP68" i="36"/>
  <c r="FQ68" i="36" s="1"/>
  <c r="FL68" i="36"/>
  <c r="FH68" i="36"/>
  <c r="FI68" i="36" s="1"/>
  <c r="FD68" i="36"/>
  <c r="EZ68" i="36"/>
  <c r="FA68" i="36" s="1"/>
  <c r="EV68" i="36"/>
  <c r="ER68" i="36"/>
  <c r="ES68" i="36" s="1"/>
  <c r="EN68" i="36"/>
  <c r="EJ68" i="36"/>
  <c r="EK68" i="36" s="1"/>
  <c r="EF68" i="36"/>
  <c r="EB68" i="36"/>
  <c r="EC68" i="36" s="1"/>
  <c r="DX68" i="36"/>
  <c r="DT68" i="36"/>
  <c r="DU68" i="36" s="1"/>
  <c r="DP68" i="36"/>
  <c r="DL68" i="36"/>
  <c r="DM68" i="36" s="1"/>
  <c r="DH68" i="36"/>
  <c r="DD68" i="36"/>
  <c r="DE68" i="36" s="1"/>
  <c r="CZ68" i="36"/>
  <c r="CV68" i="36"/>
  <c r="CW68" i="36" s="1"/>
  <c r="CR68" i="36"/>
  <c r="CN68" i="36"/>
  <c r="CO68" i="36" s="1"/>
  <c r="CJ68" i="36"/>
  <c r="CF68" i="36"/>
  <c r="CG68" i="36" s="1"/>
  <c r="CB68" i="36"/>
  <c r="BX68" i="36"/>
  <c r="BY68" i="36" s="1"/>
  <c r="BT68" i="36"/>
  <c r="BP68" i="36"/>
  <c r="BQ68" i="36" s="1"/>
  <c r="BL68" i="36"/>
  <c r="BH68" i="36"/>
  <c r="BI68" i="36" s="1"/>
  <c r="BD68" i="36"/>
  <c r="AZ68" i="36"/>
  <c r="BA68" i="36" s="1"/>
  <c r="AV68" i="36"/>
  <c r="AR68" i="36"/>
  <c r="AS68" i="36" s="1"/>
  <c r="AN68" i="36"/>
  <c r="AJ68" i="36"/>
  <c r="AK68" i="36" s="1"/>
  <c r="AF68" i="36"/>
  <c r="AB68" i="36"/>
  <c r="AC68" i="36" s="1"/>
  <c r="X68" i="36"/>
  <c r="T68" i="36"/>
  <c r="U68" i="36" s="1"/>
  <c r="P68" i="36"/>
  <c r="L68" i="36"/>
  <c r="M68" i="36" s="1"/>
  <c r="H68" i="36"/>
  <c r="E68" i="36"/>
  <c r="FX67" i="36"/>
  <c r="FZ67" i="36" s="1"/>
  <c r="FW67" i="36"/>
  <c r="FY67" i="36" s="1"/>
  <c r="FP67" i="36"/>
  <c r="FQ67" i="36" s="1"/>
  <c r="FH67" i="36"/>
  <c r="FI67" i="36" s="1"/>
  <c r="EZ67" i="36"/>
  <c r="FA67" i="36" s="1"/>
  <c r="ER67" i="36"/>
  <c r="ES67" i="36" s="1"/>
  <c r="EJ67" i="36"/>
  <c r="EK67" i="36" s="1"/>
  <c r="EB67" i="36"/>
  <c r="EC67" i="36" s="1"/>
  <c r="DT67" i="36"/>
  <c r="DU67" i="36" s="1"/>
  <c r="DL67" i="36"/>
  <c r="DM67" i="36" s="1"/>
  <c r="DD67" i="36"/>
  <c r="DE67" i="36" s="1"/>
  <c r="CV67" i="36"/>
  <c r="CW67" i="36" s="1"/>
  <c r="CN67" i="36"/>
  <c r="CO67" i="36" s="1"/>
  <c r="CF67" i="36"/>
  <c r="CG67" i="36" s="1"/>
  <c r="BX67" i="36"/>
  <c r="BY67" i="36" s="1"/>
  <c r="BP67" i="36"/>
  <c r="BQ67" i="36" s="1"/>
  <c r="BH67" i="36"/>
  <c r="BI67" i="36" s="1"/>
  <c r="AZ67" i="36"/>
  <c r="BA67" i="36" s="1"/>
  <c r="AR67" i="36"/>
  <c r="AS67" i="36" s="1"/>
  <c r="AJ67" i="36"/>
  <c r="AK67" i="36" s="1"/>
  <c r="AB67" i="36"/>
  <c r="AC67" i="36" s="1"/>
  <c r="T67" i="36"/>
  <c r="U67" i="36" s="1"/>
  <c r="L67" i="36"/>
  <c r="M67" i="36" s="1"/>
  <c r="FX66" i="36"/>
  <c r="FZ66" i="36" s="1"/>
  <c r="FW66" i="36"/>
  <c r="FY66" i="36" s="1"/>
  <c r="FP66" i="36"/>
  <c r="FQ66" i="36" s="1"/>
  <c r="FH66" i="36"/>
  <c r="FI66" i="36" s="1"/>
  <c r="EZ66" i="36"/>
  <c r="FA66" i="36" s="1"/>
  <c r="ER66" i="36"/>
  <c r="ES66" i="36" s="1"/>
  <c r="EJ66" i="36"/>
  <c r="EK66" i="36" s="1"/>
  <c r="EB66" i="36"/>
  <c r="EC66" i="36" s="1"/>
  <c r="DT66" i="36"/>
  <c r="DU66" i="36" s="1"/>
  <c r="DL66" i="36"/>
  <c r="DM66" i="36" s="1"/>
  <c r="DD66" i="36"/>
  <c r="DE66" i="36" s="1"/>
  <c r="CV66" i="36"/>
  <c r="CW66" i="36" s="1"/>
  <c r="CN66" i="36"/>
  <c r="CO66" i="36" s="1"/>
  <c r="CF66" i="36"/>
  <c r="CG66" i="36" s="1"/>
  <c r="BX66" i="36"/>
  <c r="BY66" i="36" s="1"/>
  <c r="BP66" i="36"/>
  <c r="BQ66" i="36" s="1"/>
  <c r="BH66" i="36"/>
  <c r="BI66" i="36" s="1"/>
  <c r="AZ66" i="36"/>
  <c r="BA66" i="36" s="1"/>
  <c r="AR66" i="36"/>
  <c r="AS66" i="36" s="1"/>
  <c r="AJ66" i="36"/>
  <c r="AK66" i="36" s="1"/>
  <c r="AB66" i="36"/>
  <c r="AC66" i="36" s="1"/>
  <c r="T66" i="36"/>
  <c r="U66" i="36" s="1"/>
  <c r="L66" i="36"/>
  <c r="M66" i="36" s="1"/>
  <c r="FX65" i="36"/>
  <c r="FZ65" i="36" s="1"/>
  <c r="EU65" i="36"/>
  <c r="EZ65" i="36" s="1"/>
  <c r="FA65" i="36" s="1"/>
  <c r="EM65" i="36"/>
  <c r="ER65" i="36" s="1"/>
  <c r="ES65" i="36" s="1"/>
  <c r="EE65" i="36"/>
  <c r="EJ65" i="36" s="1"/>
  <c r="EK65" i="36" s="1"/>
  <c r="DW65" i="36"/>
  <c r="EB65" i="36" s="1"/>
  <c r="EC65" i="36" s="1"/>
  <c r="DO65" i="36"/>
  <c r="DT65" i="36" s="1"/>
  <c r="DU65" i="36" s="1"/>
  <c r="DG65" i="36"/>
  <c r="DL65" i="36" s="1"/>
  <c r="DM65" i="36" s="1"/>
  <c r="CY65" i="36"/>
  <c r="DD65" i="36" s="1"/>
  <c r="DE65" i="36" s="1"/>
  <c r="CQ65" i="36"/>
  <c r="CV65" i="36" s="1"/>
  <c r="CW65" i="36" s="1"/>
  <c r="CI65" i="36"/>
  <c r="CN65" i="36" s="1"/>
  <c r="CO65" i="36" s="1"/>
  <c r="CA65" i="36"/>
  <c r="CF65" i="36" s="1"/>
  <c r="CG65" i="36" s="1"/>
  <c r="BS65" i="36"/>
  <c r="BX65" i="36" s="1"/>
  <c r="BY65" i="36" s="1"/>
  <c r="BK65" i="36"/>
  <c r="BP65" i="36" s="1"/>
  <c r="BQ65" i="36" s="1"/>
  <c r="BC65" i="36"/>
  <c r="BH65" i="36" s="1"/>
  <c r="BI65" i="36" s="1"/>
  <c r="AU65" i="36"/>
  <c r="AZ65" i="36" s="1"/>
  <c r="BA65" i="36" s="1"/>
  <c r="AM65" i="36"/>
  <c r="AR65" i="36" s="1"/>
  <c r="AS65" i="36" s="1"/>
  <c r="AE65" i="36"/>
  <c r="AJ65" i="36" s="1"/>
  <c r="AK65" i="36" s="1"/>
  <c r="W65" i="36"/>
  <c r="AB65" i="36" s="1"/>
  <c r="AC65" i="36" s="1"/>
  <c r="O65" i="36"/>
  <c r="T65" i="36" s="1"/>
  <c r="U65" i="36" s="1"/>
  <c r="G65" i="36"/>
  <c r="L65" i="36" s="1"/>
  <c r="M65" i="36" s="1"/>
  <c r="FK64" i="36"/>
  <c r="FP64" i="36" s="1"/>
  <c r="FQ64" i="36" s="1"/>
  <c r="FC64" i="36"/>
  <c r="FD64" i="36" s="1"/>
  <c r="EZ64" i="36"/>
  <c r="FA64" i="36" s="1"/>
  <c r="EV64" i="36"/>
  <c r="ER64" i="36"/>
  <c r="ES64" i="36" s="1"/>
  <c r="EN64" i="36"/>
  <c r="EJ64" i="36"/>
  <c r="EK64" i="36" s="1"/>
  <c r="EF64" i="36"/>
  <c r="EB64" i="36"/>
  <c r="EC64" i="36" s="1"/>
  <c r="DX64" i="36"/>
  <c r="DT64" i="36"/>
  <c r="DU64" i="36" s="1"/>
  <c r="DP64" i="36"/>
  <c r="DL64" i="36"/>
  <c r="DM64" i="36" s="1"/>
  <c r="DH64" i="36"/>
  <c r="DD64" i="36"/>
  <c r="DE64" i="36" s="1"/>
  <c r="CZ64" i="36"/>
  <c r="CV64" i="36"/>
  <c r="CW64" i="36" s="1"/>
  <c r="CR64" i="36"/>
  <c r="CN64" i="36"/>
  <c r="CO64" i="36" s="1"/>
  <c r="CJ64" i="36"/>
  <c r="CF64" i="36"/>
  <c r="CG64" i="36" s="1"/>
  <c r="CB64" i="36"/>
  <c r="BX64" i="36"/>
  <c r="BY64" i="36" s="1"/>
  <c r="BT64" i="36"/>
  <c r="BP64" i="36"/>
  <c r="BQ64" i="36" s="1"/>
  <c r="BL64" i="36"/>
  <c r="BH64" i="36"/>
  <c r="BI64" i="36" s="1"/>
  <c r="BD64" i="36"/>
  <c r="AZ64" i="36"/>
  <c r="BA64" i="36" s="1"/>
  <c r="AV64" i="36"/>
  <c r="AR64" i="36"/>
  <c r="AS64" i="36" s="1"/>
  <c r="AN64" i="36"/>
  <c r="AJ64" i="36"/>
  <c r="AK64" i="36" s="1"/>
  <c r="AF64" i="36"/>
  <c r="AB64" i="36"/>
  <c r="AC64" i="36" s="1"/>
  <c r="X64" i="36"/>
  <c r="T64" i="36"/>
  <c r="U64" i="36" s="1"/>
  <c r="P64" i="36"/>
  <c r="L64" i="36"/>
  <c r="M64" i="36" s="1"/>
  <c r="H64" i="36"/>
  <c r="E64" i="36"/>
  <c r="F64" i="36" s="1"/>
  <c r="FW63" i="36"/>
  <c r="FP63" i="36"/>
  <c r="FQ63" i="36" s="1"/>
  <c r="FL63" i="36"/>
  <c r="FH63" i="36"/>
  <c r="FI63" i="36" s="1"/>
  <c r="FD63" i="36"/>
  <c r="EZ63" i="36"/>
  <c r="FA63" i="36" s="1"/>
  <c r="EV63" i="36"/>
  <c r="ER63" i="36"/>
  <c r="ES63" i="36" s="1"/>
  <c r="EN63" i="36"/>
  <c r="EJ63" i="36"/>
  <c r="EK63" i="36" s="1"/>
  <c r="EF63" i="36"/>
  <c r="EB63" i="36"/>
  <c r="EC63" i="36" s="1"/>
  <c r="DX63" i="36"/>
  <c r="DT63" i="36"/>
  <c r="DU63" i="36" s="1"/>
  <c r="DP63" i="36"/>
  <c r="DL63" i="36"/>
  <c r="DM63" i="36" s="1"/>
  <c r="DH63" i="36"/>
  <c r="DD63" i="36"/>
  <c r="DE63" i="36" s="1"/>
  <c r="CZ63" i="36"/>
  <c r="CV63" i="36"/>
  <c r="CW63" i="36" s="1"/>
  <c r="CR63" i="36"/>
  <c r="CN63" i="36"/>
  <c r="CO63" i="36" s="1"/>
  <c r="CJ63" i="36"/>
  <c r="CF63" i="36"/>
  <c r="CG63" i="36" s="1"/>
  <c r="CB63" i="36"/>
  <c r="BX63" i="36"/>
  <c r="BY63" i="36" s="1"/>
  <c r="BT63" i="36"/>
  <c r="BP63" i="36"/>
  <c r="BQ63" i="36" s="1"/>
  <c r="BL63" i="36"/>
  <c r="BH63" i="36"/>
  <c r="BI63" i="36" s="1"/>
  <c r="BD63" i="36"/>
  <c r="AZ63" i="36"/>
  <c r="BA63" i="36" s="1"/>
  <c r="AV63" i="36"/>
  <c r="AR63" i="36"/>
  <c r="AS63" i="36" s="1"/>
  <c r="AN63" i="36"/>
  <c r="AJ63" i="36"/>
  <c r="AK63" i="36" s="1"/>
  <c r="AF63" i="36"/>
  <c r="AB63" i="36"/>
  <c r="AC63" i="36" s="1"/>
  <c r="X63" i="36"/>
  <c r="T63" i="36"/>
  <c r="U63" i="36" s="1"/>
  <c r="P63" i="36"/>
  <c r="L63" i="36"/>
  <c r="M63" i="36" s="1"/>
  <c r="H63" i="36"/>
  <c r="E63" i="36"/>
  <c r="F63" i="36" s="1"/>
  <c r="FW62" i="36"/>
  <c r="FP62" i="36"/>
  <c r="FQ62" i="36" s="1"/>
  <c r="FL62" i="36"/>
  <c r="FH62" i="36"/>
  <c r="FI62" i="36" s="1"/>
  <c r="FD62" i="36"/>
  <c r="EZ62" i="36"/>
  <c r="FA62" i="36" s="1"/>
  <c r="EV62" i="36"/>
  <c r="ER62" i="36"/>
  <c r="ES62" i="36" s="1"/>
  <c r="EN62" i="36"/>
  <c r="EJ62" i="36"/>
  <c r="EK62" i="36" s="1"/>
  <c r="EF62" i="36"/>
  <c r="EB62" i="36"/>
  <c r="EC62" i="36" s="1"/>
  <c r="DX62" i="36"/>
  <c r="DT62" i="36"/>
  <c r="DU62" i="36" s="1"/>
  <c r="DP62" i="36"/>
  <c r="DL62" i="36"/>
  <c r="DM62" i="36" s="1"/>
  <c r="DH62" i="36"/>
  <c r="DD62" i="36"/>
  <c r="DE62" i="36" s="1"/>
  <c r="CZ62" i="36"/>
  <c r="CV62" i="36"/>
  <c r="CW62" i="36" s="1"/>
  <c r="CR62" i="36"/>
  <c r="CN62" i="36"/>
  <c r="CO62" i="36" s="1"/>
  <c r="CJ62" i="36"/>
  <c r="CF62" i="36"/>
  <c r="CG62" i="36" s="1"/>
  <c r="CB62" i="36"/>
  <c r="BX62" i="36"/>
  <c r="BY62" i="36" s="1"/>
  <c r="BT62" i="36"/>
  <c r="BP62" i="36"/>
  <c r="BQ62" i="36" s="1"/>
  <c r="BL62" i="36"/>
  <c r="BH62" i="36"/>
  <c r="BI62" i="36" s="1"/>
  <c r="BD62" i="36"/>
  <c r="AZ62" i="36"/>
  <c r="BA62" i="36" s="1"/>
  <c r="AV62" i="36"/>
  <c r="AR62" i="36"/>
  <c r="AS62" i="36" s="1"/>
  <c r="AN62" i="36"/>
  <c r="AJ62" i="36"/>
  <c r="AK62" i="36" s="1"/>
  <c r="AF62" i="36"/>
  <c r="AB62" i="36"/>
  <c r="AC62" i="36" s="1"/>
  <c r="X62" i="36"/>
  <c r="T62" i="36"/>
  <c r="U62" i="36" s="1"/>
  <c r="P62" i="36"/>
  <c r="L62" i="36"/>
  <c r="M62" i="36" s="1"/>
  <c r="H62" i="36"/>
  <c r="E62" i="36"/>
  <c r="F62" i="36" s="1"/>
  <c r="FX61" i="36"/>
  <c r="FZ61" i="36" s="1"/>
  <c r="FW61" i="36"/>
  <c r="FY61" i="36" s="1"/>
  <c r="FP61" i="36"/>
  <c r="FQ61" i="36" s="1"/>
  <c r="FH61" i="36"/>
  <c r="FI61" i="36" s="1"/>
  <c r="EZ61" i="36"/>
  <c r="FA61" i="36" s="1"/>
  <c r="ER61" i="36"/>
  <c r="ES61" i="36" s="1"/>
  <c r="EJ61" i="36"/>
  <c r="EK61" i="36" s="1"/>
  <c r="EB61" i="36"/>
  <c r="EC61" i="36" s="1"/>
  <c r="DT61" i="36"/>
  <c r="DU61" i="36" s="1"/>
  <c r="DL61" i="36"/>
  <c r="DM61" i="36" s="1"/>
  <c r="DD61" i="36"/>
  <c r="DE61" i="36" s="1"/>
  <c r="CV61" i="36"/>
  <c r="CW61" i="36" s="1"/>
  <c r="CN61" i="36"/>
  <c r="CO61" i="36" s="1"/>
  <c r="CF61" i="36"/>
  <c r="CG61" i="36" s="1"/>
  <c r="BX61" i="36"/>
  <c r="BY61" i="36" s="1"/>
  <c r="BP61" i="36"/>
  <c r="BQ61" i="36" s="1"/>
  <c r="BH61" i="36"/>
  <c r="BI61" i="36" s="1"/>
  <c r="AZ61" i="36"/>
  <c r="BA61" i="36" s="1"/>
  <c r="AR61" i="36"/>
  <c r="AS61" i="36" s="1"/>
  <c r="AJ61" i="36"/>
  <c r="AK61" i="36" s="1"/>
  <c r="AB61" i="36"/>
  <c r="AC61" i="36" s="1"/>
  <c r="T61" i="36"/>
  <c r="U61" i="36" s="1"/>
  <c r="L61" i="36"/>
  <c r="M61" i="36" s="1"/>
  <c r="FX60" i="36"/>
  <c r="FZ60" i="36" s="1"/>
  <c r="FW60" i="36"/>
  <c r="FY60" i="36" s="1"/>
  <c r="FP60" i="36"/>
  <c r="FQ60" i="36" s="1"/>
  <c r="FH60" i="36"/>
  <c r="FI60" i="36" s="1"/>
  <c r="EZ60" i="36"/>
  <c r="FA60" i="36" s="1"/>
  <c r="ER60" i="36"/>
  <c r="ES60" i="36" s="1"/>
  <c r="EJ60" i="36"/>
  <c r="EK60" i="36" s="1"/>
  <c r="EB60" i="36"/>
  <c r="EC60" i="36" s="1"/>
  <c r="DT60" i="36"/>
  <c r="DU60" i="36" s="1"/>
  <c r="DL60" i="36"/>
  <c r="DM60" i="36" s="1"/>
  <c r="DD60" i="36"/>
  <c r="DE60" i="36" s="1"/>
  <c r="CV60" i="36"/>
  <c r="CW60" i="36" s="1"/>
  <c r="CN60" i="36"/>
  <c r="CO60" i="36" s="1"/>
  <c r="CF60" i="36"/>
  <c r="CG60" i="36" s="1"/>
  <c r="BX60" i="36"/>
  <c r="BY60" i="36" s="1"/>
  <c r="BP60" i="36"/>
  <c r="BQ60" i="36" s="1"/>
  <c r="BH60" i="36"/>
  <c r="BI60" i="36" s="1"/>
  <c r="AZ60" i="36"/>
  <c r="BA60" i="36" s="1"/>
  <c r="AR60" i="36"/>
  <c r="AS60" i="36" s="1"/>
  <c r="AJ60" i="36"/>
  <c r="AK60" i="36" s="1"/>
  <c r="AB60" i="36"/>
  <c r="AC60" i="36" s="1"/>
  <c r="T60" i="36"/>
  <c r="U60" i="36" s="1"/>
  <c r="L60" i="36"/>
  <c r="M60" i="36" s="1"/>
  <c r="FX59" i="36"/>
  <c r="FZ59" i="36" s="1"/>
  <c r="FX58" i="36"/>
  <c r="FZ58" i="36" s="1"/>
  <c r="EU58" i="36"/>
  <c r="EZ58" i="36" s="1"/>
  <c r="FA58" i="36" s="1"/>
  <c r="EM58" i="36"/>
  <c r="ER58" i="36" s="1"/>
  <c r="ES58" i="36" s="1"/>
  <c r="EE58" i="36"/>
  <c r="EJ58" i="36" s="1"/>
  <c r="EK58" i="36" s="1"/>
  <c r="DW58" i="36"/>
  <c r="EB58" i="36" s="1"/>
  <c r="EC58" i="36" s="1"/>
  <c r="DO58" i="36"/>
  <c r="DT58" i="36" s="1"/>
  <c r="DU58" i="36" s="1"/>
  <c r="DG58" i="36"/>
  <c r="DL58" i="36" s="1"/>
  <c r="DM58" i="36" s="1"/>
  <c r="CY58" i="36"/>
  <c r="DD58" i="36" s="1"/>
  <c r="DE58" i="36" s="1"/>
  <c r="CQ58" i="36"/>
  <c r="CV58" i="36" s="1"/>
  <c r="CW58" i="36" s="1"/>
  <c r="CI58" i="36"/>
  <c r="CN58" i="36" s="1"/>
  <c r="CO58" i="36" s="1"/>
  <c r="CA58" i="36"/>
  <c r="CF58" i="36" s="1"/>
  <c r="CG58" i="36" s="1"/>
  <c r="BS58" i="36"/>
  <c r="BX58" i="36" s="1"/>
  <c r="BY58" i="36" s="1"/>
  <c r="BK58" i="36"/>
  <c r="BP58" i="36" s="1"/>
  <c r="BQ58" i="36" s="1"/>
  <c r="BC58" i="36"/>
  <c r="BH58" i="36" s="1"/>
  <c r="BI58" i="36" s="1"/>
  <c r="AU58" i="36"/>
  <c r="AZ58" i="36" s="1"/>
  <c r="BA58" i="36" s="1"/>
  <c r="AM58" i="36"/>
  <c r="AR58" i="36" s="1"/>
  <c r="AS58" i="36" s="1"/>
  <c r="AE58" i="36"/>
  <c r="AJ58" i="36" s="1"/>
  <c r="AK58" i="36" s="1"/>
  <c r="W58" i="36"/>
  <c r="AB58" i="36" s="1"/>
  <c r="AC58" i="36" s="1"/>
  <c r="O58" i="36"/>
  <c r="T58" i="36" s="1"/>
  <c r="U58" i="36" s="1"/>
  <c r="G58" i="36"/>
  <c r="FK57" i="36"/>
  <c r="FP57" i="36" s="1"/>
  <c r="FQ57" i="36" s="1"/>
  <c r="FC57" i="36"/>
  <c r="EZ57" i="36"/>
  <c r="FA57" i="36" s="1"/>
  <c r="EV57" i="36"/>
  <c r="ER57" i="36"/>
  <c r="ES57" i="36" s="1"/>
  <c r="EN57" i="36"/>
  <c r="EJ57" i="36"/>
  <c r="EK57" i="36" s="1"/>
  <c r="EF57" i="36"/>
  <c r="EB57" i="36"/>
  <c r="EC57" i="36" s="1"/>
  <c r="DX57" i="36"/>
  <c r="DT57" i="36"/>
  <c r="DU57" i="36" s="1"/>
  <c r="DP57" i="36"/>
  <c r="DL57" i="36"/>
  <c r="DM57" i="36" s="1"/>
  <c r="DH57" i="36"/>
  <c r="DD57" i="36"/>
  <c r="DE57" i="36" s="1"/>
  <c r="CZ57" i="36"/>
  <c r="CV57" i="36"/>
  <c r="CW57" i="36" s="1"/>
  <c r="CR57" i="36"/>
  <c r="CN57" i="36"/>
  <c r="CO57" i="36" s="1"/>
  <c r="CJ57" i="36"/>
  <c r="CF57" i="36"/>
  <c r="CG57" i="36" s="1"/>
  <c r="CB57" i="36"/>
  <c r="BX57" i="36"/>
  <c r="BY57" i="36" s="1"/>
  <c r="BT57" i="36"/>
  <c r="BP57" i="36"/>
  <c r="BQ57" i="36" s="1"/>
  <c r="BL57" i="36"/>
  <c r="BH57" i="36"/>
  <c r="BI57" i="36" s="1"/>
  <c r="BD57" i="36"/>
  <c r="AZ57" i="36"/>
  <c r="BA57" i="36" s="1"/>
  <c r="AV57" i="36"/>
  <c r="AR57" i="36"/>
  <c r="AS57" i="36" s="1"/>
  <c r="AN57" i="36"/>
  <c r="AJ57" i="36"/>
  <c r="AK57" i="36" s="1"/>
  <c r="AF57" i="36"/>
  <c r="AB57" i="36"/>
  <c r="AC57" i="36" s="1"/>
  <c r="X57" i="36"/>
  <c r="T57" i="36"/>
  <c r="U57" i="36" s="1"/>
  <c r="P57" i="36"/>
  <c r="L57" i="36"/>
  <c r="M57" i="36" s="1"/>
  <c r="H57" i="36"/>
  <c r="E57" i="36"/>
  <c r="F57" i="36" s="1"/>
  <c r="FW56" i="36"/>
  <c r="FP56" i="36"/>
  <c r="FQ56" i="36" s="1"/>
  <c r="FL56" i="36"/>
  <c r="FH56" i="36"/>
  <c r="FI56" i="36" s="1"/>
  <c r="FD56" i="36"/>
  <c r="EZ56" i="36"/>
  <c r="FA56" i="36" s="1"/>
  <c r="EV56" i="36"/>
  <c r="ER56" i="36"/>
  <c r="ES56" i="36" s="1"/>
  <c r="EN56" i="36"/>
  <c r="EJ56" i="36"/>
  <c r="EK56" i="36" s="1"/>
  <c r="EF56" i="36"/>
  <c r="EB56" i="36"/>
  <c r="EC56" i="36" s="1"/>
  <c r="DX56" i="36"/>
  <c r="DT56" i="36"/>
  <c r="DU56" i="36" s="1"/>
  <c r="DP56" i="36"/>
  <c r="DL56" i="36"/>
  <c r="DM56" i="36" s="1"/>
  <c r="DH56" i="36"/>
  <c r="DD56" i="36"/>
  <c r="DE56" i="36" s="1"/>
  <c r="CZ56" i="36"/>
  <c r="CV56" i="36"/>
  <c r="CW56" i="36" s="1"/>
  <c r="CR56" i="36"/>
  <c r="CN56" i="36"/>
  <c r="CO56" i="36" s="1"/>
  <c r="CJ56" i="36"/>
  <c r="CF56" i="36"/>
  <c r="CG56" i="36" s="1"/>
  <c r="CB56" i="36"/>
  <c r="BX56" i="36"/>
  <c r="BY56" i="36" s="1"/>
  <c r="BT56" i="36"/>
  <c r="BP56" i="36"/>
  <c r="BQ56" i="36" s="1"/>
  <c r="BL56" i="36"/>
  <c r="BH56" i="36"/>
  <c r="BI56" i="36" s="1"/>
  <c r="BD56" i="36"/>
  <c r="AZ56" i="36"/>
  <c r="BA56" i="36" s="1"/>
  <c r="AV56" i="36"/>
  <c r="AR56" i="36"/>
  <c r="AS56" i="36" s="1"/>
  <c r="AN56" i="36"/>
  <c r="AJ56" i="36"/>
  <c r="AK56" i="36" s="1"/>
  <c r="AF56" i="36"/>
  <c r="AB56" i="36"/>
  <c r="AC56" i="36" s="1"/>
  <c r="X56" i="36"/>
  <c r="T56" i="36"/>
  <c r="U56" i="36" s="1"/>
  <c r="P56" i="36"/>
  <c r="L56" i="36"/>
  <c r="M56" i="36" s="1"/>
  <c r="H56" i="36"/>
  <c r="E56" i="36"/>
  <c r="F56" i="36" s="1"/>
  <c r="FW55" i="36"/>
  <c r="FP55" i="36"/>
  <c r="FQ55" i="36" s="1"/>
  <c r="FL55" i="36"/>
  <c r="FH55" i="36"/>
  <c r="FI55" i="36" s="1"/>
  <c r="FD55" i="36"/>
  <c r="EZ55" i="36"/>
  <c r="FA55" i="36" s="1"/>
  <c r="EV55" i="36"/>
  <c r="ER55" i="36"/>
  <c r="ES55" i="36" s="1"/>
  <c r="EN55" i="36"/>
  <c r="EJ55" i="36"/>
  <c r="EK55" i="36" s="1"/>
  <c r="EF55" i="36"/>
  <c r="EB55" i="36"/>
  <c r="EC55" i="36" s="1"/>
  <c r="DX55" i="36"/>
  <c r="DT55" i="36"/>
  <c r="DU55" i="36" s="1"/>
  <c r="DP55" i="36"/>
  <c r="DL55" i="36"/>
  <c r="DM55" i="36" s="1"/>
  <c r="DH55" i="36"/>
  <c r="DD55" i="36"/>
  <c r="DE55" i="36" s="1"/>
  <c r="CZ55" i="36"/>
  <c r="CV55" i="36"/>
  <c r="CW55" i="36" s="1"/>
  <c r="CR55" i="36"/>
  <c r="CN55" i="36"/>
  <c r="CO55" i="36" s="1"/>
  <c r="CJ55" i="36"/>
  <c r="CF55" i="36"/>
  <c r="CG55" i="36" s="1"/>
  <c r="CB55" i="36"/>
  <c r="BX55" i="36"/>
  <c r="BY55" i="36" s="1"/>
  <c r="BT55" i="36"/>
  <c r="BP55" i="36"/>
  <c r="BQ55" i="36" s="1"/>
  <c r="BL55" i="36"/>
  <c r="BH55" i="36"/>
  <c r="BI55" i="36" s="1"/>
  <c r="BD55" i="36"/>
  <c r="AZ55" i="36"/>
  <c r="BA55" i="36" s="1"/>
  <c r="AV55" i="36"/>
  <c r="AR55" i="36"/>
  <c r="AS55" i="36" s="1"/>
  <c r="AN55" i="36"/>
  <c r="AJ55" i="36"/>
  <c r="AK55" i="36" s="1"/>
  <c r="AF55" i="36"/>
  <c r="AB55" i="36"/>
  <c r="AC55" i="36" s="1"/>
  <c r="X55" i="36"/>
  <c r="T55" i="36"/>
  <c r="U55" i="36" s="1"/>
  <c r="P55" i="36"/>
  <c r="L55" i="36"/>
  <c r="M55" i="36" s="1"/>
  <c r="H55" i="36"/>
  <c r="E55" i="36"/>
  <c r="FW54" i="36"/>
  <c r="FP54" i="36"/>
  <c r="FQ54" i="36" s="1"/>
  <c r="FL54" i="36"/>
  <c r="FH54" i="36"/>
  <c r="FI54" i="36" s="1"/>
  <c r="FD54" i="36"/>
  <c r="EZ54" i="36"/>
  <c r="FA54" i="36" s="1"/>
  <c r="EV54" i="36"/>
  <c r="ER54" i="36"/>
  <c r="ES54" i="36" s="1"/>
  <c r="EN54" i="36"/>
  <c r="EJ54" i="36"/>
  <c r="EK54" i="36" s="1"/>
  <c r="EF54" i="36"/>
  <c r="EB54" i="36"/>
  <c r="EC54" i="36" s="1"/>
  <c r="DX54" i="36"/>
  <c r="DT54" i="36"/>
  <c r="DU54" i="36" s="1"/>
  <c r="DP54" i="36"/>
  <c r="DL54" i="36"/>
  <c r="DM54" i="36" s="1"/>
  <c r="DH54" i="36"/>
  <c r="DD54" i="36"/>
  <c r="DE54" i="36" s="1"/>
  <c r="CZ54" i="36"/>
  <c r="CV54" i="36"/>
  <c r="CW54" i="36" s="1"/>
  <c r="CR54" i="36"/>
  <c r="CN54" i="36"/>
  <c r="CO54" i="36" s="1"/>
  <c r="CJ54" i="36"/>
  <c r="CF54" i="36"/>
  <c r="CG54" i="36" s="1"/>
  <c r="CB54" i="36"/>
  <c r="BX54" i="36"/>
  <c r="BY54" i="36" s="1"/>
  <c r="BT54" i="36"/>
  <c r="BP54" i="36"/>
  <c r="BQ54" i="36" s="1"/>
  <c r="BL54" i="36"/>
  <c r="BH54" i="36"/>
  <c r="BI54" i="36" s="1"/>
  <c r="BD54" i="36"/>
  <c r="AZ54" i="36"/>
  <c r="BA54" i="36" s="1"/>
  <c r="AV54" i="36"/>
  <c r="AR54" i="36"/>
  <c r="AS54" i="36" s="1"/>
  <c r="AN54" i="36"/>
  <c r="AJ54" i="36"/>
  <c r="AK54" i="36" s="1"/>
  <c r="AF54" i="36"/>
  <c r="AB54" i="36"/>
  <c r="AC54" i="36" s="1"/>
  <c r="X54" i="36"/>
  <c r="T54" i="36"/>
  <c r="U54" i="36" s="1"/>
  <c r="P54" i="36"/>
  <c r="L54" i="36"/>
  <c r="M54" i="36" s="1"/>
  <c r="H54" i="36"/>
  <c r="E54" i="36"/>
  <c r="F54" i="36" s="1"/>
  <c r="FW53" i="36"/>
  <c r="FP53" i="36"/>
  <c r="FQ53" i="36" s="1"/>
  <c r="FL53" i="36"/>
  <c r="FH53" i="36"/>
  <c r="FI53" i="36" s="1"/>
  <c r="FD53" i="36"/>
  <c r="EZ53" i="36"/>
  <c r="FA53" i="36" s="1"/>
  <c r="EV53" i="36"/>
  <c r="ER53" i="36"/>
  <c r="ES53" i="36" s="1"/>
  <c r="EN53" i="36"/>
  <c r="EJ53" i="36"/>
  <c r="EK53" i="36" s="1"/>
  <c r="EF53" i="36"/>
  <c r="EB53" i="36"/>
  <c r="EC53" i="36" s="1"/>
  <c r="DX53" i="36"/>
  <c r="DT53" i="36"/>
  <c r="DU53" i="36" s="1"/>
  <c r="DP53" i="36"/>
  <c r="DL53" i="36"/>
  <c r="DM53" i="36" s="1"/>
  <c r="DH53" i="36"/>
  <c r="DD53" i="36"/>
  <c r="DE53" i="36" s="1"/>
  <c r="CZ53" i="36"/>
  <c r="CV53" i="36"/>
  <c r="CW53" i="36" s="1"/>
  <c r="CR53" i="36"/>
  <c r="CN53" i="36"/>
  <c r="CO53" i="36" s="1"/>
  <c r="CJ53" i="36"/>
  <c r="CF53" i="36"/>
  <c r="CG53" i="36" s="1"/>
  <c r="CB53" i="36"/>
  <c r="BX53" i="36"/>
  <c r="BY53" i="36" s="1"/>
  <c r="BT53" i="36"/>
  <c r="BP53" i="36"/>
  <c r="BQ53" i="36" s="1"/>
  <c r="BL53" i="36"/>
  <c r="BH53" i="36"/>
  <c r="BI53" i="36" s="1"/>
  <c r="BD53" i="36"/>
  <c r="AZ53" i="36"/>
  <c r="BA53" i="36" s="1"/>
  <c r="AV53" i="36"/>
  <c r="AR53" i="36"/>
  <c r="AS53" i="36" s="1"/>
  <c r="AN53" i="36"/>
  <c r="AJ53" i="36"/>
  <c r="AK53" i="36" s="1"/>
  <c r="AF53" i="36"/>
  <c r="AB53" i="36"/>
  <c r="AC53" i="36" s="1"/>
  <c r="X53" i="36"/>
  <c r="T53" i="36"/>
  <c r="U53" i="36" s="1"/>
  <c r="P53" i="36"/>
  <c r="L53" i="36"/>
  <c r="M53" i="36" s="1"/>
  <c r="H53" i="36"/>
  <c r="E53" i="36"/>
  <c r="FX52" i="36"/>
  <c r="FZ52" i="36" s="1"/>
  <c r="FW52" i="36"/>
  <c r="FY52" i="36" s="1"/>
  <c r="FP52" i="36"/>
  <c r="FQ52" i="36" s="1"/>
  <c r="FH52" i="36"/>
  <c r="FI52" i="36" s="1"/>
  <c r="EZ52" i="36"/>
  <c r="FA52" i="36" s="1"/>
  <c r="ER52" i="36"/>
  <c r="ES52" i="36" s="1"/>
  <c r="EJ52" i="36"/>
  <c r="EK52" i="36" s="1"/>
  <c r="EB52" i="36"/>
  <c r="EC52" i="36" s="1"/>
  <c r="DT52" i="36"/>
  <c r="DU52" i="36" s="1"/>
  <c r="DL52" i="36"/>
  <c r="DM52" i="36" s="1"/>
  <c r="DD52" i="36"/>
  <c r="DE52" i="36" s="1"/>
  <c r="CV52" i="36"/>
  <c r="CW52" i="36" s="1"/>
  <c r="CN52" i="36"/>
  <c r="CO52" i="36" s="1"/>
  <c r="CF52" i="36"/>
  <c r="CG52" i="36" s="1"/>
  <c r="BX52" i="36"/>
  <c r="BY52" i="36" s="1"/>
  <c r="BP52" i="36"/>
  <c r="BQ52" i="36" s="1"/>
  <c r="BH52" i="36"/>
  <c r="BI52" i="36" s="1"/>
  <c r="AZ52" i="36"/>
  <c r="BA52" i="36" s="1"/>
  <c r="AR52" i="36"/>
  <c r="AS52" i="36" s="1"/>
  <c r="AJ52" i="36"/>
  <c r="AK52" i="36" s="1"/>
  <c r="AB52" i="36"/>
  <c r="AC52" i="36" s="1"/>
  <c r="T52" i="36"/>
  <c r="U52" i="36" s="1"/>
  <c r="L52" i="36"/>
  <c r="M52" i="36" s="1"/>
  <c r="FX51" i="36"/>
  <c r="FZ51" i="36" s="1"/>
  <c r="FW51" i="36"/>
  <c r="FY51" i="36" s="1"/>
  <c r="FP51" i="36"/>
  <c r="FQ51" i="36" s="1"/>
  <c r="FH51" i="36"/>
  <c r="FI51" i="36" s="1"/>
  <c r="EZ51" i="36"/>
  <c r="FA51" i="36" s="1"/>
  <c r="ER51" i="36"/>
  <c r="ES51" i="36" s="1"/>
  <c r="EJ51" i="36"/>
  <c r="EK51" i="36" s="1"/>
  <c r="EB51" i="36"/>
  <c r="EC51" i="36" s="1"/>
  <c r="DT51" i="36"/>
  <c r="DU51" i="36" s="1"/>
  <c r="DL51" i="36"/>
  <c r="DM51" i="36" s="1"/>
  <c r="DD51" i="36"/>
  <c r="DE51" i="36" s="1"/>
  <c r="CV51" i="36"/>
  <c r="CW51" i="36" s="1"/>
  <c r="CN51" i="36"/>
  <c r="CO51" i="36" s="1"/>
  <c r="CF51" i="36"/>
  <c r="CG51" i="36" s="1"/>
  <c r="BX51" i="36"/>
  <c r="BY51" i="36" s="1"/>
  <c r="BP51" i="36"/>
  <c r="BQ51" i="36" s="1"/>
  <c r="BH51" i="36"/>
  <c r="BI51" i="36" s="1"/>
  <c r="AZ51" i="36"/>
  <c r="BA51" i="36" s="1"/>
  <c r="AR51" i="36"/>
  <c r="AS51" i="36" s="1"/>
  <c r="AJ51" i="36"/>
  <c r="AK51" i="36" s="1"/>
  <c r="AB51" i="36"/>
  <c r="AC51" i="36" s="1"/>
  <c r="T51" i="36"/>
  <c r="U51" i="36" s="1"/>
  <c r="L51" i="36"/>
  <c r="M51" i="36" s="1"/>
  <c r="FX50" i="36"/>
  <c r="FZ50" i="36" s="1"/>
  <c r="FK50" i="36"/>
  <c r="FP50" i="36" s="1"/>
  <c r="FQ50" i="36" s="1"/>
  <c r="FC50" i="36"/>
  <c r="FH50" i="36" s="1"/>
  <c r="FI50" i="36" s="1"/>
  <c r="EU50" i="36"/>
  <c r="EZ50" i="36" s="1"/>
  <c r="FA50" i="36" s="1"/>
  <c r="EM50" i="36"/>
  <c r="ER50" i="36" s="1"/>
  <c r="ES50" i="36" s="1"/>
  <c r="EE50" i="36"/>
  <c r="EJ50" i="36" s="1"/>
  <c r="EK50" i="36" s="1"/>
  <c r="DW50" i="36"/>
  <c r="EB50" i="36" s="1"/>
  <c r="EC50" i="36" s="1"/>
  <c r="DO50" i="36"/>
  <c r="DT50" i="36" s="1"/>
  <c r="DU50" i="36" s="1"/>
  <c r="DG50" i="36"/>
  <c r="DL50" i="36" s="1"/>
  <c r="DM50" i="36" s="1"/>
  <c r="CY50" i="36"/>
  <c r="DD50" i="36" s="1"/>
  <c r="DE50" i="36" s="1"/>
  <c r="CQ50" i="36"/>
  <c r="CV50" i="36" s="1"/>
  <c r="CW50" i="36" s="1"/>
  <c r="CI50" i="36"/>
  <c r="CN50" i="36" s="1"/>
  <c r="CO50" i="36" s="1"/>
  <c r="CA50" i="36"/>
  <c r="CF50" i="36" s="1"/>
  <c r="CG50" i="36" s="1"/>
  <c r="BS50" i="36"/>
  <c r="BX50" i="36" s="1"/>
  <c r="BY50" i="36" s="1"/>
  <c r="BK50" i="36"/>
  <c r="BP50" i="36" s="1"/>
  <c r="BQ50" i="36" s="1"/>
  <c r="BC50" i="36"/>
  <c r="BH50" i="36" s="1"/>
  <c r="BI50" i="36" s="1"/>
  <c r="AU50" i="36"/>
  <c r="AZ50" i="36" s="1"/>
  <c r="BA50" i="36" s="1"/>
  <c r="AM50" i="36"/>
  <c r="AR50" i="36" s="1"/>
  <c r="AS50" i="36" s="1"/>
  <c r="AE50" i="36"/>
  <c r="AJ50" i="36" s="1"/>
  <c r="AK50" i="36" s="1"/>
  <c r="W50" i="36"/>
  <c r="AB50" i="36" s="1"/>
  <c r="AC50" i="36" s="1"/>
  <c r="O50" i="36"/>
  <c r="T50" i="36" s="1"/>
  <c r="U50" i="36" s="1"/>
  <c r="G50" i="36"/>
  <c r="L50" i="36" s="1"/>
  <c r="M50" i="36" s="1"/>
  <c r="FW49" i="36"/>
  <c r="FP49" i="36"/>
  <c r="FQ49" i="36" s="1"/>
  <c r="FL49" i="36"/>
  <c r="FH49" i="36"/>
  <c r="FI49" i="36" s="1"/>
  <c r="FD49" i="36"/>
  <c r="EZ49" i="36"/>
  <c r="FA49" i="36" s="1"/>
  <c r="EV49" i="36"/>
  <c r="ER49" i="36"/>
  <c r="ES49" i="36" s="1"/>
  <c r="EN49" i="36"/>
  <c r="EJ49" i="36"/>
  <c r="EK49" i="36" s="1"/>
  <c r="EF49" i="36"/>
  <c r="EB49" i="36"/>
  <c r="EC49" i="36" s="1"/>
  <c r="DX49" i="36"/>
  <c r="DT49" i="36"/>
  <c r="DU49" i="36" s="1"/>
  <c r="DP49" i="36"/>
  <c r="DL49" i="36"/>
  <c r="DM49" i="36" s="1"/>
  <c r="DH49" i="36"/>
  <c r="DD49" i="36"/>
  <c r="DE49" i="36" s="1"/>
  <c r="CZ49" i="36"/>
  <c r="CV49" i="36"/>
  <c r="CW49" i="36" s="1"/>
  <c r="CR49" i="36"/>
  <c r="CN49" i="36"/>
  <c r="CO49" i="36" s="1"/>
  <c r="CJ49" i="36"/>
  <c r="CF49" i="36"/>
  <c r="CG49" i="36" s="1"/>
  <c r="CB49" i="36"/>
  <c r="BX49" i="36"/>
  <c r="BY49" i="36" s="1"/>
  <c r="BT49" i="36"/>
  <c r="BP49" i="36"/>
  <c r="BQ49" i="36" s="1"/>
  <c r="BL49" i="36"/>
  <c r="BH49" i="36"/>
  <c r="BI49" i="36" s="1"/>
  <c r="BD49" i="36"/>
  <c r="AZ49" i="36"/>
  <c r="BA49" i="36" s="1"/>
  <c r="AV49" i="36"/>
  <c r="AR49" i="36"/>
  <c r="AS49" i="36" s="1"/>
  <c r="AN49" i="36"/>
  <c r="AJ49" i="36"/>
  <c r="AK49" i="36" s="1"/>
  <c r="AF49" i="36"/>
  <c r="AB49" i="36"/>
  <c r="AC49" i="36" s="1"/>
  <c r="X49" i="36"/>
  <c r="T49" i="36"/>
  <c r="U49" i="36" s="1"/>
  <c r="P49" i="36"/>
  <c r="L49" i="36"/>
  <c r="M49" i="36" s="1"/>
  <c r="H49" i="36"/>
  <c r="E49" i="36"/>
  <c r="F49" i="36" s="1"/>
  <c r="FW48" i="36"/>
  <c r="FP48" i="36"/>
  <c r="FQ48" i="36" s="1"/>
  <c r="FL48" i="36"/>
  <c r="FH48" i="36"/>
  <c r="FI48" i="36" s="1"/>
  <c r="FD48" i="36"/>
  <c r="EZ48" i="36"/>
  <c r="FA48" i="36" s="1"/>
  <c r="EV48" i="36"/>
  <c r="ER48" i="36"/>
  <c r="ES48" i="36" s="1"/>
  <c r="EN48" i="36"/>
  <c r="EJ48" i="36"/>
  <c r="EK48" i="36" s="1"/>
  <c r="EF48" i="36"/>
  <c r="EB48" i="36"/>
  <c r="EC48" i="36" s="1"/>
  <c r="DX48" i="36"/>
  <c r="DT48" i="36"/>
  <c r="DU48" i="36" s="1"/>
  <c r="DP48" i="36"/>
  <c r="DL48" i="36"/>
  <c r="DM48" i="36" s="1"/>
  <c r="DH48" i="36"/>
  <c r="DD48" i="36"/>
  <c r="DE48" i="36" s="1"/>
  <c r="CZ48" i="36"/>
  <c r="CV48" i="36"/>
  <c r="CW48" i="36" s="1"/>
  <c r="CR48" i="36"/>
  <c r="CN48" i="36"/>
  <c r="CO48" i="36" s="1"/>
  <c r="CJ48" i="36"/>
  <c r="CF48" i="36"/>
  <c r="CG48" i="36" s="1"/>
  <c r="CB48" i="36"/>
  <c r="BX48" i="36"/>
  <c r="BY48" i="36" s="1"/>
  <c r="BT48" i="36"/>
  <c r="BP48" i="36"/>
  <c r="BQ48" i="36" s="1"/>
  <c r="BL48" i="36"/>
  <c r="BH48" i="36"/>
  <c r="BI48" i="36" s="1"/>
  <c r="BD48" i="36"/>
  <c r="AZ48" i="36"/>
  <c r="BA48" i="36" s="1"/>
  <c r="AV48" i="36"/>
  <c r="AR48" i="36"/>
  <c r="AS48" i="36" s="1"/>
  <c r="AN48" i="36"/>
  <c r="AJ48" i="36"/>
  <c r="AK48" i="36" s="1"/>
  <c r="AF48" i="36"/>
  <c r="AB48" i="36"/>
  <c r="AC48" i="36" s="1"/>
  <c r="X48" i="36"/>
  <c r="T48" i="36"/>
  <c r="U48" i="36" s="1"/>
  <c r="P48" i="36"/>
  <c r="L48" i="36"/>
  <c r="M48" i="36" s="1"/>
  <c r="H48" i="36"/>
  <c r="E48" i="36"/>
  <c r="FW47" i="36"/>
  <c r="FP47" i="36"/>
  <c r="FQ47" i="36" s="1"/>
  <c r="FL47" i="36"/>
  <c r="FH47" i="36"/>
  <c r="FI47" i="36" s="1"/>
  <c r="FD47" i="36"/>
  <c r="EZ47" i="36"/>
  <c r="FA47" i="36" s="1"/>
  <c r="EV47" i="36"/>
  <c r="ER47" i="36"/>
  <c r="ES47" i="36" s="1"/>
  <c r="EN47" i="36"/>
  <c r="EJ47" i="36"/>
  <c r="EK47" i="36" s="1"/>
  <c r="EF47" i="36"/>
  <c r="EB47" i="36"/>
  <c r="EC47" i="36" s="1"/>
  <c r="DX47" i="36"/>
  <c r="DT47" i="36"/>
  <c r="DU47" i="36" s="1"/>
  <c r="DP47" i="36"/>
  <c r="DL47" i="36"/>
  <c r="DM47" i="36" s="1"/>
  <c r="DH47" i="36"/>
  <c r="DD47" i="36"/>
  <c r="DE47" i="36" s="1"/>
  <c r="CZ47" i="36"/>
  <c r="CV47" i="36"/>
  <c r="CW47" i="36" s="1"/>
  <c r="CR47" i="36"/>
  <c r="CN47" i="36"/>
  <c r="CO47" i="36" s="1"/>
  <c r="CJ47" i="36"/>
  <c r="CF47" i="36"/>
  <c r="CG47" i="36" s="1"/>
  <c r="CB47" i="36"/>
  <c r="BX47" i="36"/>
  <c r="BY47" i="36" s="1"/>
  <c r="BT47" i="36"/>
  <c r="BP47" i="36"/>
  <c r="BQ47" i="36" s="1"/>
  <c r="BL47" i="36"/>
  <c r="BH47" i="36"/>
  <c r="BI47" i="36" s="1"/>
  <c r="BD47" i="36"/>
  <c r="AZ47" i="36"/>
  <c r="BA47" i="36" s="1"/>
  <c r="AV47" i="36"/>
  <c r="AR47" i="36"/>
  <c r="AS47" i="36" s="1"/>
  <c r="AN47" i="36"/>
  <c r="AJ47" i="36"/>
  <c r="AK47" i="36" s="1"/>
  <c r="AF47" i="36"/>
  <c r="AB47" i="36"/>
  <c r="AC47" i="36" s="1"/>
  <c r="X47" i="36"/>
  <c r="T47" i="36"/>
  <c r="U47" i="36" s="1"/>
  <c r="P47" i="36"/>
  <c r="L47" i="36"/>
  <c r="M47" i="36" s="1"/>
  <c r="H47" i="36"/>
  <c r="E47" i="36"/>
  <c r="F47" i="36" s="1"/>
  <c r="FX46" i="36"/>
  <c r="FZ46" i="36" s="1"/>
  <c r="FW46" i="36"/>
  <c r="FY46" i="36" s="1"/>
  <c r="FP46" i="36"/>
  <c r="FQ46" i="36" s="1"/>
  <c r="FH46" i="36"/>
  <c r="FI46" i="36" s="1"/>
  <c r="EZ46" i="36"/>
  <c r="FA46" i="36" s="1"/>
  <c r="ER46" i="36"/>
  <c r="ES46" i="36" s="1"/>
  <c r="EJ46" i="36"/>
  <c r="EK46" i="36" s="1"/>
  <c r="EB46" i="36"/>
  <c r="EC46" i="36" s="1"/>
  <c r="DT46" i="36"/>
  <c r="DU46" i="36" s="1"/>
  <c r="DL46" i="36"/>
  <c r="DM46" i="36" s="1"/>
  <c r="DD46" i="36"/>
  <c r="DE46" i="36" s="1"/>
  <c r="CV46" i="36"/>
  <c r="CW46" i="36" s="1"/>
  <c r="CN46" i="36"/>
  <c r="CO46" i="36" s="1"/>
  <c r="CF46" i="36"/>
  <c r="CG46" i="36" s="1"/>
  <c r="BX46" i="36"/>
  <c r="BY46" i="36" s="1"/>
  <c r="BP46" i="36"/>
  <c r="BQ46" i="36" s="1"/>
  <c r="BH46" i="36"/>
  <c r="BI46" i="36" s="1"/>
  <c r="AZ46" i="36"/>
  <c r="BA46" i="36" s="1"/>
  <c r="AR46" i="36"/>
  <c r="AS46" i="36" s="1"/>
  <c r="AJ46" i="36"/>
  <c r="AK46" i="36" s="1"/>
  <c r="AB46" i="36"/>
  <c r="AC46" i="36" s="1"/>
  <c r="T46" i="36"/>
  <c r="U46" i="36" s="1"/>
  <c r="L46" i="36"/>
  <c r="M46" i="36" s="1"/>
  <c r="FX45" i="36"/>
  <c r="FZ45" i="36" s="1"/>
  <c r="FW45" i="36"/>
  <c r="FY45" i="36" s="1"/>
  <c r="FP45" i="36"/>
  <c r="FQ45" i="36" s="1"/>
  <c r="FH45" i="36"/>
  <c r="FI45" i="36" s="1"/>
  <c r="EZ45" i="36"/>
  <c r="FA45" i="36" s="1"/>
  <c r="ER45" i="36"/>
  <c r="ES45" i="36" s="1"/>
  <c r="EJ45" i="36"/>
  <c r="EK45" i="36" s="1"/>
  <c r="EB45" i="36"/>
  <c r="EC45" i="36" s="1"/>
  <c r="DT45" i="36"/>
  <c r="DU45" i="36" s="1"/>
  <c r="DL45" i="36"/>
  <c r="DM45" i="36" s="1"/>
  <c r="DD45" i="36"/>
  <c r="DE45" i="36" s="1"/>
  <c r="CV45" i="36"/>
  <c r="CW45" i="36" s="1"/>
  <c r="CN45" i="36"/>
  <c r="CO45" i="36" s="1"/>
  <c r="CF45" i="36"/>
  <c r="CG45" i="36" s="1"/>
  <c r="BX45" i="36"/>
  <c r="BY45" i="36" s="1"/>
  <c r="BP45" i="36"/>
  <c r="BQ45" i="36" s="1"/>
  <c r="BH45" i="36"/>
  <c r="BI45" i="36" s="1"/>
  <c r="AZ45" i="36"/>
  <c r="BA45" i="36" s="1"/>
  <c r="AR45" i="36"/>
  <c r="AS45" i="36" s="1"/>
  <c r="AJ45" i="36"/>
  <c r="AK45" i="36" s="1"/>
  <c r="AB45" i="36"/>
  <c r="AC45" i="36" s="1"/>
  <c r="T45" i="36"/>
  <c r="U45" i="36" s="1"/>
  <c r="L45" i="36"/>
  <c r="M45" i="36" s="1"/>
  <c r="FX44" i="36"/>
  <c r="FZ44" i="36" s="1"/>
  <c r="FK44" i="36"/>
  <c r="FP44" i="36" s="1"/>
  <c r="FQ44" i="36" s="1"/>
  <c r="FC44" i="36"/>
  <c r="FH44" i="36" s="1"/>
  <c r="FI44" i="36" s="1"/>
  <c r="EU44" i="36"/>
  <c r="EZ44" i="36" s="1"/>
  <c r="FA44" i="36" s="1"/>
  <c r="EM44" i="36"/>
  <c r="ER44" i="36" s="1"/>
  <c r="ES44" i="36" s="1"/>
  <c r="EE44" i="36"/>
  <c r="EJ44" i="36" s="1"/>
  <c r="EK44" i="36" s="1"/>
  <c r="DW44" i="36"/>
  <c r="EB44" i="36" s="1"/>
  <c r="EC44" i="36" s="1"/>
  <c r="DO44" i="36"/>
  <c r="DT44" i="36" s="1"/>
  <c r="DU44" i="36" s="1"/>
  <c r="DG44" i="36"/>
  <c r="DL44" i="36" s="1"/>
  <c r="DM44" i="36" s="1"/>
  <c r="CY44" i="36"/>
  <c r="DD44" i="36" s="1"/>
  <c r="DE44" i="36" s="1"/>
  <c r="CQ44" i="36"/>
  <c r="CV44" i="36" s="1"/>
  <c r="CW44" i="36" s="1"/>
  <c r="CI44" i="36"/>
  <c r="CN44" i="36" s="1"/>
  <c r="CO44" i="36" s="1"/>
  <c r="CA44" i="36"/>
  <c r="CF44" i="36" s="1"/>
  <c r="CG44" i="36" s="1"/>
  <c r="BS44" i="36"/>
  <c r="BX44" i="36" s="1"/>
  <c r="BY44" i="36" s="1"/>
  <c r="BK44" i="36"/>
  <c r="BP44" i="36" s="1"/>
  <c r="BQ44" i="36" s="1"/>
  <c r="BC44" i="36"/>
  <c r="BH44" i="36" s="1"/>
  <c r="BI44" i="36" s="1"/>
  <c r="AU44" i="36"/>
  <c r="AZ44" i="36" s="1"/>
  <c r="BA44" i="36" s="1"/>
  <c r="AM44" i="36"/>
  <c r="AR44" i="36" s="1"/>
  <c r="AS44" i="36" s="1"/>
  <c r="AE44" i="36"/>
  <c r="AJ44" i="36" s="1"/>
  <c r="AK44" i="36" s="1"/>
  <c r="W44" i="36"/>
  <c r="AB44" i="36" s="1"/>
  <c r="AC44" i="36" s="1"/>
  <c r="O44" i="36"/>
  <c r="T44" i="36" s="1"/>
  <c r="U44" i="36" s="1"/>
  <c r="G44" i="36"/>
  <c r="FW43" i="36"/>
  <c r="FP43" i="36"/>
  <c r="FQ43" i="36" s="1"/>
  <c r="FL43" i="36"/>
  <c r="FH43" i="36"/>
  <c r="FI43" i="36" s="1"/>
  <c r="FD43" i="36"/>
  <c r="EZ43" i="36"/>
  <c r="FA43" i="36" s="1"/>
  <c r="EV43" i="36"/>
  <c r="ER43" i="36"/>
  <c r="ES43" i="36" s="1"/>
  <c r="EN43" i="36"/>
  <c r="EJ43" i="36"/>
  <c r="EK43" i="36" s="1"/>
  <c r="EF43" i="36"/>
  <c r="EB43" i="36"/>
  <c r="EC43" i="36" s="1"/>
  <c r="DX43" i="36"/>
  <c r="DT43" i="36"/>
  <c r="DU43" i="36" s="1"/>
  <c r="DP43" i="36"/>
  <c r="DL43" i="36"/>
  <c r="DM43" i="36" s="1"/>
  <c r="DH43" i="36"/>
  <c r="DD43" i="36"/>
  <c r="DE43" i="36" s="1"/>
  <c r="CZ43" i="36"/>
  <c r="CV43" i="36"/>
  <c r="CW43" i="36" s="1"/>
  <c r="CR43" i="36"/>
  <c r="CN43" i="36"/>
  <c r="CO43" i="36" s="1"/>
  <c r="CJ43" i="36"/>
  <c r="CF43" i="36"/>
  <c r="CG43" i="36" s="1"/>
  <c r="CB43" i="36"/>
  <c r="BX43" i="36"/>
  <c r="BY43" i="36" s="1"/>
  <c r="BT43" i="36"/>
  <c r="BP43" i="36"/>
  <c r="BQ43" i="36" s="1"/>
  <c r="BL43" i="36"/>
  <c r="BH43" i="36"/>
  <c r="BI43" i="36" s="1"/>
  <c r="BD43" i="36"/>
  <c r="AZ43" i="36"/>
  <c r="BA43" i="36" s="1"/>
  <c r="AV43" i="36"/>
  <c r="AR43" i="36"/>
  <c r="AS43" i="36" s="1"/>
  <c r="AN43" i="36"/>
  <c r="AJ43" i="36"/>
  <c r="AK43" i="36" s="1"/>
  <c r="AF43" i="36"/>
  <c r="AB43" i="36"/>
  <c r="AC43" i="36" s="1"/>
  <c r="X43" i="36"/>
  <c r="T43" i="36"/>
  <c r="U43" i="36" s="1"/>
  <c r="P43" i="36"/>
  <c r="L43" i="36"/>
  <c r="M43" i="36" s="1"/>
  <c r="H43" i="36"/>
  <c r="E43" i="36"/>
  <c r="F43" i="36" s="1"/>
  <c r="FW42" i="36"/>
  <c r="FP42" i="36"/>
  <c r="FQ42" i="36" s="1"/>
  <c r="FL42" i="36"/>
  <c r="FH42" i="36"/>
  <c r="FI42" i="36" s="1"/>
  <c r="FD42" i="36"/>
  <c r="EZ42" i="36"/>
  <c r="FA42" i="36" s="1"/>
  <c r="EV42" i="36"/>
  <c r="ER42" i="36"/>
  <c r="ES42" i="36" s="1"/>
  <c r="EN42" i="36"/>
  <c r="EJ42" i="36"/>
  <c r="EK42" i="36" s="1"/>
  <c r="EF42" i="36"/>
  <c r="EB42" i="36"/>
  <c r="EC42" i="36" s="1"/>
  <c r="DX42" i="36"/>
  <c r="DT42" i="36"/>
  <c r="DU42" i="36" s="1"/>
  <c r="DP42" i="36"/>
  <c r="DL42" i="36"/>
  <c r="DM42" i="36" s="1"/>
  <c r="DH42" i="36"/>
  <c r="DD42" i="36"/>
  <c r="DE42" i="36" s="1"/>
  <c r="CZ42" i="36"/>
  <c r="CV42" i="36"/>
  <c r="CW42" i="36" s="1"/>
  <c r="CR42" i="36"/>
  <c r="CN42" i="36"/>
  <c r="CO42" i="36" s="1"/>
  <c r="CJ42" i="36"/>
  <c r="CF42" i="36"/>
  <c r="CG42" i="36" s="1"/>
  <c r="CB42" i="36"/>
  <c r="BX42" i="36"/>
  <c r="BY42" i="36" s="1"/>
  <c r="BT42" i="36"/>
  <c r="BP42" i="36"/>
  <c r="BQ42" i="36" s="1"/>
  <c r="BL42" i="36"/>
  <c r="BH42" i="36"/>
  <c r="BI42" i="36" s="1"/>
  <c r="BD42" i="36"/>
  <c r="AZ42" i="36"/>
  <c r="BA42" i="36" s="1"/>
  <c r="AV42" i="36"/>
  <c r="AR42" i="36"/>
  <c r="AS42" i="36" s="1"/>
  <c r="AN42" i="36"/>
  <c r="AJ42" i="36"/>
  <c r="AK42" i="36" s="1"/>
  <c r="AF42" i="36"/>
  <c r="AB42" i="36"/>
  <c r="AC42" i="36" s="1"/>
  <c r="X42" i="36"/>
  <c r="T42" i="36"/>
  <c r="U42" i="36" s="1"/>
  <c r="P42" i="36"/>
  <c r="L42" i="36"/>
  <c r="M42" i="36" s="1"/>
  <c r="H42" i="36"/>
  <c r="E42" i="36"/>
  <c r="F42" i="36" s="1"/>
  <c r="FW41" i="36"/>
  <c r="FP41" i="36"/>
  <c r="FQ41" i="36" s="1"/>
  <c r="FL41" i="36"/>
  <c r="FH41" i="36"/>
  <c r="FI41" i="36" s="1"/>
  <c r="FD41" i="36"/>
  <c r="EZ41" i="36"/>
  <c r="FA41" i="36" s="1"/>
  <c r="EV41" i="36"/>
  <c r="ER41" i="36"/>
  <c r="ES41" i="36" s="1"/>
  <c r="EN41" i="36"/>
  <c r="EJ41" i="36"/>
  <c r="EK41" i="36" s="1"/>
  <c r="EF41" i="36"/>
  <c r="EB41" i="36"/>
  <c r="EC41" i="36" s="1"/>
  <c r="DX41" i="36"/>
  <c r="DT41" i="36"/>
  <c r="DU41" i="36" s="1"/>
  <c r="DP41" i="36"/>
  <c r="DL41" i="36"/>
  <c r="DM41" i="36" s="1"/>
  <c r="DH41" i="36"/>
  <c r="DD41" i="36"/>
  <c r="DE41" i="36" s="1"/>
  <c r="CZ41" i="36"/>
  <c r="CV41" i="36"/>
  <c r="CW41" i="36" s="1"/>
  <c r="CR41" i="36"/>
  <c r="CN41" i="36"/>
  <c r="CO41" i="36" s="1"/>
  <c r="CJ41" i="36"/>
  <c r="CF41" i="36"/>
  <c r="CG41" i="36" s="1"/>
  <c r="CB41" i="36"/>
  <c r="BX41" i="36"/>
  <c r="BY41" i="36" s="1"/>
  <c r="BT41" i="36"/>
  <c r="BP41" i="36"/>
  <c r="BQ41" i="36" s="1"/>
  <c r="BL41" i="36"/>
  <c r="BH41" i="36"/>
  <c r="BI41" i="36" s="1"/>
  <c r="BD41" i="36"/>
  <c r="AZ41" i="36"/>
  <c r="BA41" i="36" s="1"/>
  <c r="AV41" i="36"/>
  <c r="AR41" i="36"/>
  <c r="AS41" i="36" s="1"/>
  <c r="AN41" i="36"/>
  <c r="AJ41" i="36"/>
  <c r="AK41" i="36" s="1"/>
  <c r="AF41" i="36"/>
  <c r="AB41" i="36"/>
  <c r="AC41" i="36" s="1"/>
  <c r="X41" i="36"/>
  <c r="T41" i="36"/>
  <c r="U41" i="36" s="1"/>
  <c r="P41" i="36"/>
  <c r="L41" i="36"/>
  <c r="M41" i="36" s="1"/>
  <c r="H41" i="36"/>
  <c r="E41" i="36"/>
  <c r="FW40" i="36"/>
  <c r="FP40" i="36"/>
  <c r="FQ40" i="36" s="1"/>
  <c r="FL40" i="36"/>
  <c r="FH40" i="36"/>
  <c r="FI40" i="36" s="1"/>
  <c r="FD40" i="36"/>
  <c r="EZ40" i="36"/>
  <c r="FA40" i="36" s="1"/>
  <c r="EV40" i="36"/>
  <c r="ER40" i="36"/>
  <c r="ES40" i="36" s="1"/>
  <c r="EN40" i="36"/>
  <c r="EJ40" i="36"/>
  <c r="EK40" i="36" s="1"/>
  <c r="EF40" i="36"/>
  <c r="EB40" i="36"/>
  <c r="EC40" i="36" s="1"/>
  <c r="DX40" i="36"/>
  <c r="DT40" i="36"/>
  <c r="DU40" i="36" s="1"/>
  <c r="DP40" i="36"/>
  <c r="DL40" i="36"/>
  <c r="DM40" i="36" s="1"/>
  <c r="DH40" i="36"/>
  <c r="DD40" i="36"/>
  <c r="DE40" i="36" s="1"/>
  <c r="CZ40" i="36"/>
  <c r="CV40" i="36"/>
  <c r="CW40" i="36" s="1"/>
  <c r="CR40" i="36"/>
  <c r="CN40" i="36"/>
  <c r="CO40" i="36" s="1"/>
  <c r="CJ40" i="36"/>
  <c r="CF40" i="36"/>
  <c r="CG40" i="36" s="1"/>
  <c r="CB40" i="36"/>
  <c r="BX40" i="36"/>
  <c r="BY40" i="36" s="1"/>
  <c r="BT40" i="36"/>
  <c r="BP40" i="36"/>
  <c r="BQ40" i="36" s="1"/>
  <c r="BL40" i="36"/>
  <c r="BH40" i="36"/>
  <c r="BI40" i="36" s="1"/>
  <c r="BD40" i="36"/>
  <c r="AZ40" i="36"/>
  <c r="BA40" i="36" s="1"/>
  <c r="AV40" i="36"/>
  <c r="AR40" i="36"/>
  <c r="AS40" i="36" s="1"/>
  <c r="AN40" i="36"/>
  <c r="AJ40" i="36"/>
  <c r="AK40" i="36" s="1"/>
  <c r="AF40" i="36"/>
  <c r="AB40" i="36"/>
  <c r="AC40" i="36" s="1"/>
  <c r="X40" i="36"/>
  <c r="T40" i="36"/>
  <c r="U40" i="36" s="1"/>
  <c r="P40" i="36"/>
  <c r="L40" i="36"/>
  <c r="M40" i="36" s="1"/>
  <c r="H40" i="36"/>
  <c r="E40" i="36"/>
  <c r="FX39" i="36"/>
  <c r="FZ39" i="36" s="1"/>
  <c r="FW39" i="36"/>
  <c r="FY39" i="36" s="1"/>
  <c r="FP39" i="36"/>
  <c r="FQ39" i="36" s="1"/>
  <c r="FH39" i="36"/>
  <c r="FI39" i="36" s="1"/>
  <c r="EZ39" i="36"/>
  <c r="FA39" i="36" s="1"/>
  <c r="ER39" i="36"/>
  <c r="ES39" i="36" s="1"/>
  <c r="EJ39" i="36"/>
  <c r="EK39" i="36" s="1"/>
  <c r="EB39" i="36"/>
  <c r="EC39" i="36" s="1"/>
  <c r="DT39" i="36"/>
  <c r="DU39" i="36" s="1"/>
  <c r="DL39" i="36"/>
  <c r="DM39" i="36" s="1"/>
  <c r="DD39" i="36"/>
  <c r="DE39" i="36" s="1"/>
  <c r="CV39" i="36"/>
  <c r="CW39" i="36" s="1"/>
  <c r="CN39" i="36"/>
  <c r="CO39" i="36" s="1"/>
  <c r="CF39" i="36"/>
  <c r="CG39" i="36" s="1"/>
  <c r="BX39" i="36"/>
  <c r="BY39" i="36" s="1"/>
  <c r="BP39" i="36"/>
  <c r="BQ39" i="36" s="1"/>
  <c r="BH39" i="36"/>
  <c r="BI39" i="36" s="1"/>
  <c r="AZ39" i="36"/>
  <c r="BA39" i="36" s="1"/>
  <c r="AR39" i="36"/>
  <c r="AS39" i="36" s="1"/>
  <c r="AJ39" i="36"/>
  <c r="AK39" i="36" s="1"/>
  <c r="AB39" i="36"/>
  <c r="AC39" i="36" s="1"/>
  <c r="T39" i="36"/>
  <c r="U39" i="36" s="1"/>
  <c r="L39" i="36"/>
  <c r="M39" i="36" s="1"/>
  <c r="FX38" i="36"/>
  <c r="FZ38" i="36" s="1"/>
  <c r="FW38" i="36"/>
  <c r="FY38" i="36" s="1"/>
  <c r="FP38" i="36"/>
  <c r="FQ38" i="36" s="1"/>
  <c r="FH38" i="36"/>
  <c r="FI38" i="36" s="1"/>
  <c r="EZ38" i="36"/>
  <c r="FA38" i="36" s="1"/>
  <c r="ER38" i="36"/>
  <c r="ES38" i="36" s="1"/>
  <c r="EJ38" i="36"/>
  <c r="EK38" i="36" s="1"/>
  <c r="EB38" i="36"/>
  <c r="EC38" i="36" s="1"/>
  <c r="DT38" i="36"/>
  <c r="DU38" i="36" s="1"/>
  <c r="DL38" i="36"/>
  <c r="DM38" i="36" s="1"/>
  <c r="DD38" i="36"/>
  <c r="DE38" i="36" s="1"/>
  <c r="CV38" i="36"/>
  <c r="CW38" i="36" s="1"/>
  <c r="CN38" i="36"/>
  <c r="CO38" i="36" s="1"/>
  <c r="CF38" i="36"/>
  <c r="CG38" i="36" s="1"/>
  <c r="BX38" i="36"/>
  <c r="BY38" i="36" s="1"/>
  <c r="BP38" i="36"/>
  <c r="BQ38" i="36" s="1"/>
  <c r="BH38" i="36"/>
  <c r="BI38" i="36" s="1"/>
  <c r="AZ38" i="36"/>
  <c r="BA38" i="36" s="1"/>
  <c r="AR38" i="36"/>
  <c r="AS38" i="36" s="1"/>
  <c r="AJ38" i="36"/>
  <c r="AK38" i="36" s="1"/>
  <c r="AB38" i="36"/>
  <c r="AC38" i="36" s="1"/>
  <c r="T38" i="36"/>
  <c r="U38" i="36" s="1"/>
  <c r="L38" i="36"/>
  <c r="M38" i="36" s="1"/>
  <c r="FX37" i="36"/>
  <c r="FZ37" i="36" s="1"/>
  <c r="FK37" i="36"/>
  <c r="FP37" i="36" s="1"/>
  <c r="FQ37" i="36" s="1"/>
  <c r="FC37" i="36"/>
  <c r="FH37" i="36" s="1"/>
  <c r="FI37" i="36" s="1"/>
  <c r="EU37" i="36"/>
  <c r="EZ37" i="36" s="1"/>
  <c r="FA37" i="36" s="1"/>
  <c r="EM37" i="36"/>
  <c r="ER37" i="36" s="1"/>
  <c r="ES37" i="36" s="1"/>
  <c r="EE37" i="36"/>
  <c r="EJ37" i="36" s="1"/>
  <c r="EK37" i="36" s="1"/>
  <c r="DW37" i="36"/>
  <c r="EB37" i="36" s="1"/>
  <c r="EC37" i="36" s="1"/>
  <c r="DO37" i="36"/>
  <c r="DT37" i="36" s="1"/>
  <c r="DU37" i="36" s="1"/>
  <c r="DG37" i="36"/>
  <c r="DL37" i="36" s="1"/>
  <c r="DM37" i="36" s="1"/>
  <c r="CY37" i="36"/>
  <c r="DD37" i="36" s="1"/>
  <c r="DE37" i="36" s="1"/>
  <c r="CQ37" i="36"/>
  <c r="CV37" i="36" s="1"/>
  <c r="CW37" i="36" s="1"/>
  <c r="CI37" i="36"/>
  <c r="CN37" i="36" s="1"/>
  <c r="CO37" i="36" s="1"/>
  <c r="CA37" i="36"/>
  <c r="CF37" i="36" s="1"/>
  <c r="CG37" i="36" s="1"/>
  <c r="BS37" i="36"/>
  <c r="BX37" i="36" s="1"/>
  <c r="BY37" i="36" s="1"/>
  <c r="BK37" i="36"/>
  <c r="BP37" i="36" s="1"/>
  <c r="BQ37" i="36" s="1"/>
  <c r="BC37" i="36"/>
  <c r="BH37" i="36" s="1"/>
  <c r="BI37" i="36" s="1"/>
  <c r="AU37" i="36"/>
  <c r="AZ37" i="36" s="1"/>
  <c r="BA37" i="36" s="1"/>
  <c r="AM37" i="36"/>
  <c r="AR37" i="36" s="1"/>
  <c r="AS37" i="36" s="1"/>
  <c r="AE37" i="36"/>
  <c r="AJ37" i="36" s="1"/>
  <c r="AK37" i="36" s="1"/>
  <c r="W37" i="36"/>
  <c r="AB37" i="36" s="1"/>
  <c r="AC37" i="36" s="1"/>
  <c r="O37" i="36"/>
  <c r="T37" i="36" s="1"/>
  <c r="U37" i="36" s="1"/>
  <c r="G37" i="36"/>
  <c r="FW36" i="36"/>
  <c r="FP36" i="36"/>
  <c r="FQ36" i="36" s="1"/>
  <c r="FL36" i="36"/>
  <c r="FH36" i="36"/>
  <c r="FI36" i="36" s="1"/>
  <c r="FD36" i="36"/>
  <c r="EZ36" i="36"/>
  <c r="FA36" i="36" s="1"/>
  <c r="EV36" i="36"/>
  <c r="ER36" i="36"/>
  <c r="ES36" i="36" s="1"/>
  <c r="EN36" i="36"/>
  <c r="EJ36" i="36"/>
  <c r="EK36" i="36" s="1"/>
  <c r="EF36" i="36"/>
  <c r="EB36" i="36"/>
  <c r="EC36" i="36" s="1"/>
  <c r="DX36" i="36"/>
  <c r="DT36" i="36"/>
  <c r="DU36" i="36" s="1"/>
  <c r="DP36" i="36"/>
  <c r="DL36" i="36"/>
  <c r="DM36" i="36" s="1"/>
  <c r="DH36" i="36"/>
  <c r="DD36" i="36"/>
  <c r="DE36" i="36" s="1"/>
  <c r="CZ36" i="36"/>
  <c r="CV36" i="36"/>
  <c r="CW36" i="36" s="1"/>
  <c r="CR36" i="36"/>
  <c r="CN36" i="36"/>
  <c r="CO36" i="36" s="1"/>
  <c r="CJ36" i="36"/>
  <c r="CF36" i="36"/>
  <c r="CG36" i="36" s="1"/>
  <c r="CB36" i="36"/>
  <c r="BX36" i="36"/>
  <c r="BY36" i="36" s="1"/>
  <c r="BT36" i="36"/>
  <c r="BP36" i="36"/>
  <c r="BQ36" i="36" s="1"/>
  <c r="BL36" i="36"/>
  <c r="BH36" i="36"/>
  <c r="BI36" i="36" s="1"/>
  <c r="BD36" i="36"/>
  <c r="AZ36" i="36"/>
  <c r="BA36" i="36" s="1"/>
  <c r="AV36" i="36"/>
  <c r="AR36" i="36"/>
  <c r="AS36" i="36" s="1"/>
  <c r="AN36" i="36"/>
  <c r="AJ36" i="36"/>
  <c r="AK36" i="36" s="1"/>
  <c r="AF36" i="36"/>
  <c r="AB36" i="36"/>
  <c r="AC36" i="36" s="1"/>
  <c r="X36" i="36"/>
  <c r="T36" i="36"/>
  <c r="U36" i="36" s="1"/>
  <c r="P36" i="36"/>
  <c r="L36" i="36"/>
  <c r="M36" i="36" s="1"/>
  <c r="H36" i="36"/>
  <c r="E36" i="36"/>
  <c r="F36" i="36" s="1"/>
  <c r="FW35" i="36"/>
  <c r="FP35" i="36"/>
  <c r="FQ35" i="36" s="1"/>
  <c r="FL35" i="36"/>
  <c r="FH35" i="36"/>
  <c r="FI35" i="36" s="1"/>
  <c r="FD35" i="36"/>
  <c r="EZ35" i="36"/>
  <c r="FA35" i="36" s="1"/>
  <c r="EV35" i="36"/>
  <c r="ER35" i="36"/>
  <c r="ES35" i="36" s="1"/>
  <c r="EN35" i="36"/>
  <c r="EJ35" i="36"/>
  <c r="EK35" i="36" s="1"/>
  <c r="EF35" i="36"/>
  <c r="EB35" i="36"/>
  <c r="EC35" i="36" s="1"/>
  <c r="DX35" i="36"/>
  <c r="DT35" i="36"/>
  <c r="DU35" i="36" s="1"/>
  <c r="DP35" i="36"/>
  <c r="DL35" i="36"/>
  <c r="DM35" i="36" s="1"/>
  <c r="DH35" i="36"/>
  <c r="DD35" i="36"/>
  <c r="DE35" i="36" s="1"/>
  <c r="CZ35" i="36"/>
  <c r="CV35" i="36"/>
  <c r="CW35" i="36" s="1"/>
  <c r="CR35" i="36"/>
  <c r="CN35" i="36"/>
  <c r="CO35" i="36" s="1"/>
  <c r="CJ35" i="36"/>
  <c r="CF35" i="36"/>
  <c r="CG35" i="36" s="1"/>
  <c r="CB35" i="36"/>
  <c r="BX35" i="36"/>
  <c r="BY35" i="36" s="1"/>
  <c r="BT35" i="36"/>
  <c r="BP35" i="36"/>
  <c r="BQ35" i="36" s="1"/>
  <c r="BL35" i="36"/>
  <c r="BH35" i="36"/>
  <c r="BI35" i="36" s="1"/>
  <c r="BD35" i="36"/>
  <c r="AZ35" i="36"/>
  <c r="BA35" i="36" s="1"/>
  <c r="AV35" i="36"/>
  <c r="AR35" i="36"/>
  <c r="AS35" i="36" s="1"/>
  <c r="AN35" i="36"/>
  <c r="AJ35" i="36"/>
  <c r="AK35" i="36" s="1"/>
  <c r="AF35" i="36"/>
  <c r="AB35" i="36"/>
  <c r="AC35" i="36" s="1"/>
  <c r="X35" i="36"/>
  <c r="T35" i="36"/>
  <c r="U35" i="36" s="1"/>
  <c r="P35" i="36"/>
  <c r="L35" i="36"/>
  <c r="M35" i="36" s="1"/>
  <c r="H35" i="36"/>
  <c r="E35" i="36"/>
  <c r="F35" i="36" s="1"/>
  <c r="FW34" i="36"/>
  <c r="FP34" i="36"/>
  <c r="FQ34" i="36" s="1"/>
  <c r="FL34" i="36"/>
  <c r="FH34" i="36"/>
  <c r="FI34" i="36" s="1"/>
  <c r="FD34" i="36"/>
  <c r="EZ34" i="36"/>
  <c r="FA34" i="36" s="1"/>
  <c r="EV34" i="36"/>
  <c r="ER34" i="36"/>
  <c r="ES34" i="36" s="1"/>
  <c r="EN34" i="36"/>
  <c r="EJ34" i="36"/>
  <c r="EK34" i="36" s="1"/>
  <c r="EF34" i="36"/>
  <c r="EB34" i="36"/>
  <c r="EC34" i="36" s="1"/>
  <c r="DX34" i="36"/>
  <c r="DT34" i="36"/>
  <c r="DU34" i="36" s="1"/>
  <c r="DP34" i="36"/>
  <c r="DL34" i="36"/>
  <c r="DM34" i="36" s="1"/>
  <c r="DH34" i="36"/>
  <c r="DD34" i="36"/>
  <c r="DE34" i="36" s="1"/>
  <c r="CZ34" i="36"/>
  <c r="CV34" i="36"/>
  <c r="CW34" i="36" s="1"/>
  <c r="CR34" i="36"/>
  <c r="CN34" i="36"/>
  <c r="CO34" i="36" s="1"/>
  <c r="CJ34" i="36"/>
  <c r="CF34" i="36"/>
  <c r="CG34" i="36" s="1"/>
  <c r="CB34" i="36"/>
  <c r="BX34" i="36"/>
  <c r="BY34" i="36" s="1"/>
  <c r="BT34" i="36"/>
  <c r="BP34" i="36"/>
  <c r="BQ34" i="36" s="1"/>
  <c r="BL34" i="36"/>
  <c r="BH34" i="36"/>
  <c r="BI34" i="36" s="1"/>
  <c r="BD34" i="36"/>
  <c r="AZ34" i="36"/>
  <c r="BA34" i="36" s="1"/>
  <c r="AV34" i="36"/>
  <c r="AR34" i="36"/>
  <c r="AS34" i="36" s="1"/>
  <c r="AN34" i="36"/>
  <c r="AJ34" i="36"/>
  <c r="AK34" i="36" s="1"/>
  <c r="AF34" i="36"/>
  <c r="AB34" i="36"/>
  <c r="AC34" i="36" s="1"/>
  <c r="X34" i="36"/>
  <c r="T34" i="36"/>
  <c r="U34" i="36" s="1"/>
  <c r="P34" i="36"/>
  <c r="L34" i="36"/>
  <c r="M34" i="36" s="1"/>
  <c r="H34" i="36"/>
  <c r="E34" i="36"/>
  <c r="F34" i="36" s="1"/>
  <c r="FW33" i="36"/>
  <c r="FP33" i="36"/>
  <c r="FQ33" i="36" s="1"/>
  <c r="FL33" i="36"/>
  <c r="FH33" i="36"/>
  <c r="FI33" i="36" s="1"/>
  <c r="FD33" i="36"/>
  <c r="EZ33" i="36"/>
  <c r="FA33" i="36" s="1"/>
  <c r="EV33" i="36"/>
  <c r="ER33" i="36"/>
  <c r="ES33" i="36" s="1"/>
  <c r="EN33" i="36"/>
  <c r="EJ33" i="36"/>
  <c r="EK33" i="36" s="1"/>
  <c r="EF33" i="36"/>
  <c r="EB33" i="36"/>
  <c r="EC33" i="36" s="1"/>
  <c r="DX33" i="36"/>
  <c r="DT33" i="36"/>
  <c r="DU33" i="36" s="1"/>
  <c r="DP33" i="36"/>
  <c r="DL33" i="36"/>
  <c r="DM33" i="36" s="1"/>
  <c r="DH33" i="36"/>
  <c r="DD33" i="36"/>
  <c r="DE33" i="36" s="1"/>
  <c r="CZ33" i="36"/>
  <c r="CV33" i="36"/>
  <c r="CW33" i="36" s="1"/>
  <c r="CR33" i="36"/>
  <c r="CN33" i="36"/>
  <c r="CO33" i="36" s="1"/>
  <c r="CJ33" i="36"/>
  <c r="CF33" i="36"/>
  <c r="CG33" i="36" s="1"/>
  <c r="CB33" i="36"/>
  <c r="BX33" i="36"/>
  <c r="BY33" i="36" s="1"/>
  <c r="BT33" i="36"/>
  <c r="BP33" i="36"/>
  <c r="BQ33" i="36" s="1"/>
  <c r="BL33" i="36"/>
  <c r="BH33" i="36"/>
  <c r="BI33" i="36" s="1"/>
  <c r="BD33" i="36"/>
  <c r="AZ33" i="36"/>
  <c r="BA33" i="36" s="1"/>
  <c r="AV33" i="36"/>
  <c r="AR33" i="36"/>
  <c r="AS33" i="36" s="1"/>
  <c r="AN33" i="36"/>
  <c r="AJ33" i="36"/>
  <c r="AK33" i="36" s="1"/>
  <c r="AF33" i="36"/>
  <c r="AB33" i="36"/>
  <c r="AC33" i="36" s="1"/>
  <c r="X33" i="36"/>
  <c r="T33" i="36"/>
  <c r="U33" i="36" s="1"/>
  <c r="P33" i="36"/>
  <c r="L33" i="36"/>
  <c r="M33" i="36" s="1"/>
  <c r="H33" i="36"/>
  <c r="E33" i="36"/>
  <c r="F33" i="36" s="1"/>
  <c r="FX32" i="36"/>
  <c r="FZ32" i="36" s="1"/>
  <c r="FW32" i="36"/>
  <c r="FY32" i="36" s="1"/>
  <c r="FP32" i="36"/>
  <c r="FQ32" i="36" s="1"/>
  <c r="FH32" i="36"/>
  <c r="FI32" i="36" s="1"/>
  <c r="EZ32" i="36"/>
  <c r="FA32" i="36" s="1"/>
  <c r="ER32" i="36"/>
  <c r="ES32" i="36" s="1"/>
  <c r="EJ32" i="36"/>
  <c r="EK32" i="36" s="1"/>
  <c r="EB32" i="36"/>
  <c r="EC32" i="36" s="1"/>
  <c r="DT32" i="36"/>
  <c r="DU32" i="36" s="1"/>
  <c r="DL32" i="36"/>
  <c r="DM32" i="36" s="1"/>
  <c r="DD32" i="36"/>
  <c r="DE32" i="36" s="1"/>
  <c r="CV32" i="36"/>
  <c r="CW32" i="36" s="1"/>
  <c r="CN32" i="36"/>
  <c r="CO32" i="36" s="1"/>
  <c r="CF32" i="36"/>
  <c r="CG32" i="36" s="1"/>
  <c r="BX32" i="36"/>
  <c r="BY32" i="36" s="1"/>
  <c r="BP32" i="36"/>
  <c r="BQ32" i="36" s="1"/>
  <c r="BH32" i="36"/>
  <c r="BI32" i="36" s="1"/>
  <c r="AZ32" i="36"/>
  <c r="BA32" i="36" s="1"/>
  <c r="AR32" i="36"/>
  <c r="AS32" i="36" s="1"/>
  <c r="AJ32" i="36"/>
  <c r="AK32" i="36" s="1"/>
  <c r="AB32" i="36"/>
  <c r="AC32" i="36" s="1"/>
  <c r="T32" i="36"/>
  <c r="U32" i="36" s="1"/>
  <c r="L32" i="36"/>
  <c r="M32" i="36" s="1"/>
  <c r="FX31" i="36"/>
  <c r="FZ31" i="36" s="1"/>
  <c r="FW31" i="36"/>
  <c r="FY31" i="36" s="1"/>
  <c r="FP31" i="36"/>
  <c r="FQ31" i="36" s="1"/>
  <c r="FH31" i="36"/>
  <c r="FI31" i="36" s="1"/>
  <c r="EZ31" i="36"/>
  <c r="FA31" i="36" s="1"/>
  <c r="ER31" i="36"/>
  <c r="ES31" i="36" s="1"/>
  <c r="EJ31" i="36"/>
  <c r="EK31" i="36" s="1"/>
  <c r="EB31" i="36"/>
  <c r="EC31" i="36" s="1"/>
  <c r="DT31" i="36"/>
  <c r="DU31" i="36" s="1"/>
  <c r="DL31" i="36"/>
  <c r="DM31" i="36" s="1"/>
  <c r="DD31" i="36"/>
  <c r="DE31" i="36" s="1"/>
  <c r="CV31" i="36"/>
  <c r="CW31" i="36" s="1"/>
  <c r="CN31" i="36"/>
  <c r="CO31" i="36" s="1"/>
  <c r="CF31" i="36"/>
  <c r="CG31" i="36" s="1"/>
  <c r="BX31" i="36"/>
  <c r="BY31" i="36" s="1"/>
  <c r="BP31" i="36"/>
  <c r="BQ31" i="36" s="1"/>
  <c r="BH31" i="36"/>
  <c r="BI31" i="36" s="1"/>
  <c r="AZ31" i="36"/>
  <c r="BA31" i="36" s="1"/>
  <c r="AR31" i="36"/>
  <c r="AS31" i="36" s="1"/>
  <c r="AJ31" i="36"/>
  <c r="AK31" i="36" s="1"/>
  <c r="AB31" i="36"/>
  <c r="AC31" i="36" s="1"/>
  <c r="T31" i="36"/>
  <c r="U31" i="36" s="1"/>
  <c r="L31" i="36"/>
  <c r="M31" i="36" s="1"/>
  <c r="FX30" i="36"/>
  <c r="FZ30" i="36" s="1"/>
  <c r="FK30" i="36"/>
  <c r="FP30" i="36" s="1"/>
  <c r="FQ30" i="36" s="1"/>
  <c r="FC30" i="36"/>
  <c r="FH30" i="36" s="1"/>
  <c r="FI30" i="36" s="1"/>
  <c r="EU30" i="36"/>
  <c r="EM30" i="36"/>
  <c r="ER30" i="36" s="1"/>
  <c r="ES30" i="36" s="1"/>
  <c r="EE30" i="36"/>
  <c r="EJ30" i="36" s="1"/>
  <c r="EK30" i="36" s="1"/>
  <c r="DW30" i="36"/>
  <c r="EB30" i="36" s="1"/>
  <c r="EC30" i="36" s="1"/>
  <c r="DO30" i="36"/>
  <c r="DG30" i="36"/>
  <c r="CY30" i="36"/>
  <c r="DD30" i="36" s="1"/>
  <c r="DE30" i="36" s="1"/>
  <c r="CQ30" i="36"/>
  <c r="CV30" i="36" s="1"/>
  <c r="CW30" i="36" s="1"/>
  <c r="CI30" i="36"/>
  <c r="CA30" i="36"/>
  <c r="CF30" i="36" s="1"/>
  <c r="CG30" i="36" s="1"/>
  <c r="BS30" i="36"/>
  <c r="BX30" i="36" s="1"/>
  <c r="BY30" i="36" s="1"/>
  <c r="BK30" i="36"/>
  <c r="BP30" i="36" s="1"/>
  <c r="BQ30" i="36" s="1"/>
  <c r="BC30" i="36"/>
  <c r="AU30" i="36"/>
  <c r="AM30" i="36"/>
  <c r="AR30" i="36" s="1"/>
  <c r="AS30" i="36" s="1"/>
  <c r="AE30" i="36"/>
  <c r="AJ30" i="36" s="1"/>
  <c r="AK30" i="36" s="1"/>
  <c r="W30" i="36"/>
  <c r="O30" i="36"/>
  <c r="T30" i="36" s="1"/>
  <c r="U30" i="36" s="1"/>
  <c r="G30" i="36"/>
  <c r="FW29" i="36"/>
  <c r="FP29" i="36"/>
  <c r="FQ29" i="36" s="1"/>
  <c r="FL29" i="36"/>
  <c r="FH29" i="36"/>
  <c r="FI29" i="36" s="1"/>
  <c r="FD29" i="36"/>
  <c r="EZ29" i="36"/>
  <c r="FA29" i="36" s="1"/>
  <c r="EV29" i="36"/>
  <c r="ER29" i="36"/>
  <c r="ES29" i="36" s="1"/>
  <c r="EN29" i="36"/>
  <c r="EJ29" i="36"/>
  <c r="EK29" i="36" s="1"/>
  <c r="EF29" i="36"/>
  <c r="EB29" i="36"/>
  <c r="EC29" i="36" s="1"/>
  <c r="DX29" i="36"/>
  <c r="DT29" i="36"/>
  <c r="DU29" i="36" s="1"/>
  <c r="DP29" i="36"/>
  <c r="DL29" i="36"/>
  <c r="DM29" i="36" s="1"/>
  <c r="DH29" i="36"/>
  <c r="DD29" i="36"/>
  <c r="DE29" i="36" s="1"/>
  <c r="CZ29" i="36"/>
  <c r="CV29" i="36"/>
  <c r="CW29" i="36" s="1"/>
  <c r="CR29" i="36"/>
  <c r="CN29" i="36"/>
  <c r="CO29" i="36" s="1"/>
  <c r="CJ29" i="36"/>
  <c r="CF29" i="36"/>
  <c r="CG29" i="36" s="1"/>
  <c r="CB29" i="36"/>
  <c r="BX29" i="36"/>
  <c r="BY29" i="36" s="1"/>
  <c r="BT29" i="36"/>
  <c r="BP29" i="36"/>
  <c r="BQ29" i="36" s="1"/>
  <c r="BL29" i="36"/>
  <c r="BH29" i="36"/>
  <c r="BI29" i="36" s="1"/>
  <c r="BD29" i="36"/>
  <c r="AZ29" i="36"/>
  <c r="BA29" i="36" s="1"/>
  <c r="AV29" i="36"/>
  <c r="AR29" i="36"/>
  <c r="AS29" i="36" s="1"/>
  <c r="AN29" i="36"/>
  <c r="AJ29" i="36"/>
  <c r="AK29" i="36" s="1"/>
  <c r="AF29" i="36"/>
  <c r="AB29" i="36"/>
  <c r="AC29" i="36" s="1"/>
  <c r="X29" i="36"/>
  <c r="T29" i="36"/>
  <c r="U29" i="36" s="1"/>
  <c r="P29" i="36"/>
  <c r="L29" i="36"/>
  <c r="M29" i="36" s="1"/>
  <c r="H29" i="36"/>
  <c r="E29" i="36"/>
  <c r="F29" i="36" s="1"/>
  <c r="FW28" i="36"/>
  <c r="FP28" i="36"/>
  <c r="FQ28" i="36" s="1"/>
  <c r="FL28" i="36"/>
  <c r="FH28" i="36"/>
  <c r="FI28" i="36" s="1"/>
  <c r="FD28" i="36"/>
  <c r="EZ28" i="36"/>
  <c r="FA28" i="36" s="1"/>
  <c r="EV28" i="36"/>
  <c r="ER28" i="36"/>
  <c r="ES28" i="36" s="1"/>
  <c r="EN28" i="36"/>
  <c r="EJ28" i="36"/>
  <c r="EK28" i="36" s="1"/>
  <c r="EF28" i="36"/>
  <c r="EB28" i="36"/>
  <c r="EC28" i="36" s="1"/>
  <c r="DX28" i="36"/>
  <c r="DT28" i="36"/>
  <c r="DU28" i="36" s="1"/>
  <c r="DP28" i="36"/>
  <c r="DL28" i="36"/>
  <c r="DM28" i="36" s="1"/>
  <c r="DH28" i="36"/>
  <c r="DD28" i="36"/>
  <c r="DE28" i="36" s="1"/>
  <c r="CZ28" i="36"/>
  <c r="CV28" i="36"/>
  <c r="CW28" i="36" s="1"/>
  <c r="CR28" i="36"/>
  <c r="CN28" i="36"/>
  <c r="CO28" i="36" s="1"/>
  <c r="CJ28" i="36"/>
  <c r="CF28" i="36"/>
  <c r="CG28" i="36" s="1"/>
  <c r="CB28" i="36"/>
  <c r="BX28" i="36"/>
  <c r="BY28" i="36" s="1"/>
  <c r="BT28" i="36"/>
  <c r="BP28" i="36"/>
  <c r="BQ28" i="36" s="1"/>
  <c r="BL28" i="36"/>
  <c r="BH28" i="36"/>
  <c r="BI28" i="36" s="1"/>
  <c r="BD28" i="36"/>
  <c r="AZ28" i="36"/>
  <c r="BA28" i="36" s="1"/>
  <c r="AV28" i="36"/>
  <c r="AR28" i="36"/>
  <c r="AS28" i="36" s="1"/>
  <c r="AN28" i="36"/>
  <c r="AJ28" i="36"/>
  <c r="AK28" i="36" s="1"/>
  <c r="AF28" i="36"/>
  <c r="AB28" i="36"/>
  <c r="AC28" i="36" s="1"/>
  <c r="X28" i="36"/>
  <c r="T28" i="36"/>
  <c r="U28" i="36" s="1"/>
  <c r="P28" i="36"/>
  <c r="L28" i="36"/>
  <c r="M28" i="36" s="1"/>
  <c r="H28" i="36"/>
  <c r="E28" i="36"/>
  <c r="F28" i="36" s="1"/>
  <c r="FW27" i="36"/>
  <c r="FP27" i="36"/>
  <c r="FQ27" i="36" s="1"/>
  <c r="FL27" i="36"/>
  <c r="FH27" i="36"/>
  <c r="FI27" i="36" s="1"/>
  <c r="FD27" i="36"/>
  <c r="EZ27" i="36"/>
  <c r="FA27" i="36" s="1"/>
  <c r="EV27" i="36"/>
  <c r="ER27" i="36"/>
  <c r="ES27" i="36" s="1"/>
  <c r="EN27" i="36"/>
  <c r="EJ27" i="36"/>
  <c r="EK27" i="36" s="1"/>
  <c r="EF27" i="36"/>
  <c r="EB27" i="36"/>
  <c r="EC27" i="36" s="1"/>
  <c r="DX27" i="36"/>
  <c r="DT27" i="36"/>
  <c r="DU27" i="36" s="1"/>
  <c r="DP27" i="36"/>
  <c r="DL27" i="36"/>
  <c r="DM27" i="36" s="1"/>
  <c r="DH27" i="36"/>
  <c r="DD27" i="36"/>
  <c r="DE27" i="36" s="1"/>
  <c r="CZ27" i="36"/>
  <c r="CV27" i="36"/>
  <c r="CW27" i="36" s="1"/>
  <c r="CR27" i="36"/>
  <c r="CN27" i="36"/>
  <c r="CO27" i="36" s="1"/>
  <c r="CJ27" i="36"/>
  <c r="CF27" i="36"/>
  <c r="CG27" i="36" s="1"/>
  <c r="CB27" i="36"/>
  <c r="BX27" i="36"/>
  <c r="BY27" i="36" s="1"/>
  <c r="BT27" i="36"/>
  <c r="BP27" i="36"/>
  <c r="BQ27" i="36" s="1"/>
  <c r="BL27" i="36"/>
  <c r="BH27" i="36"/>
  <c r="BI27" i="36" s="1"/>
  <c r="BD27" i="36"/>
  <c r="AZ27" i="36"/>
  <c r="BA27" i="36" s="1"/>
  <c r="AV27" i="36"/>
  <c r="AR27" i="36"/>
  <c r="AS27" i="36" s="1"/>
  <c r="AN27" i="36"/>
  <c r="AJ27" i="36"/>
  <c r="AK27" i="36" s="1"/>
  <c r="AF27" i="36"/>
  <c r="AB27" i="36"/>
  <c r="AC27" i="36" s="1"/>
  <c r="X27" i="36"/>
  <c r="T27" i="36"/>
  <c r="U27" i="36" s="1"/>
  <c r="P27" i="36"/>
  <c r="L27" i="36"/>
  <c r="M27" i="36" s="1"/>
  <c r="H27" i="36"/>
  <c r="E27" i="36"/>
  <c r="FW26" i="36"/>
  <c r="FP26" i="36"/>
  <c r="FQ26" i="36" s="1"/>
  <c r="FL26" i="36"/>
  <c r="FH26" i="36"/>
  <c r="FI26" i="36" s="1"/>
  <c r="FD26" i="36"/>
  <c r="EZ26" i="36"/>
  <c r="FA26" i="36" s="1"/>
  <c r="EV26" i="36"/>
  <c r="ER26" i="36"/>
  <c r="ES26" i="36" s="1"/>
  <c r="EN26" i="36"/>
  <c r="EJ26" i="36"/>
  <c r="EK26" i="36" s="1"/>
  <c r="EF26" i="36"/>
  <c r="EB26" i="36"/>
  <c r="EC26" i="36" s="1"/>
  <c r="DX26" i="36"/>
  <c r="DT26" i="36"/>
  <c r="DU26" i="36" s="1"/>
  <c r="DP26" i="36"/>
  <c r="DL26" i="36"/>
  <c r="DM26" i="36" s="1"/>
  <c r="DH26" i="36"/>
  <c r="DD26" i="36"/>
  <c r="DE26" i="36" s="1"/>
  <c r="CZ26" i="36"/>
  <c r="CV26" i="36"/>
  <c r="CW26" i="36" s="1"/>
  <c r="CR26" i="36"/>
  <c r="CN26" i="36"/>
  <c r="CO26" i="36" s="1"/>
  <c r="CJ26" i="36"/>
  <c r="CF26" i="36"/>
  <c r="CG26" i="36" s="1"/>
  <c r="CB26" i="36"/>
  <c r="BX26" i="36"/>
  <c r="BY26" i="36" s="1"/>
  <c r="BT26" i="36"/>
  <c r="BP26" i="36"/>
  <c r="BQ26" i="36" s="1"/>
  <c r="BL26" i="36"/>
  <c r="BH26" i="36"/>
  <c r="BI26" i="36" s="1"/>
  <c r="BD26" i="36"/>
  <c r="AZ26" i="36"/>
  <c r="BA26" i="36" s="1"/>
  <c r="AV26" i="36"/>
  <c r="AR26" i="36"/>
  <c r="AS26" i="36" s="1"/>
  <c r="AN26" i="36"/>
  <c r="AJ26" i="36"/>
  <c r="AK26" i="36" s="1"/>
  <c r="AF26" i="36"/>
  <c r="AB26" i="36"/>
  <c r="AC26" i="36" s="1"/>
  <c r="X26" i="36"/>
  <c r="T26" i="36"/>
  <c r="U26" i="36" s="1"/>
  <c r="P26" i="36"/>
  <c r="L26" i="36"/>
  <c r="M26" i="36" s="1"/>
  <c r="H26" i="36"/>
  <c r="E26" i="36"/>
  <c r="F26" i="36" s="1"/>
  <c r="FW25" i="36"/>
  <c r="FP25" i="36"/>
  <c r="FQ25" i="36" s="1"/>
  <c r="FL25" i="36"/>
  <c r="FH25" i="36"/>
  <c r="FI25" i="36" s="1"/>
  <c r="FD25" i="36"/>
  <c r="EZ25" i="36"/>
  <c r="FA25" i="36" s="1"/>
  <c r="EV25" i="36"/>
  <c r="ER25" i="36"/>
  <c r="ES25" i="36" s="1"/>
  <c r="EN25" i="36"/>
  <c r="EJ25" i="36"/>
  <c r="EK25" i="36" s="1"/>
  <c r="EF25" i="36"/>
  <c r="EB25" i="36"/>
  <c r="EC25" i="36" s="1"/>
  <c r="DX25" i="36"/>
  <c r="DT25" i="36"/>
  <c r="DU25" i="36" s="1"/>
  <c r="DP25" i="36"/>
  <c r="DL25" i="36"/>
  <c r="DM25" i="36" s="1"/>
  <c r="DH25" i="36"/>
  <c r="DD25" i="36"/>
  <c r="DE25" i="36" s="1"/>
  <c r="CZ25" i="36"/>
  <c r="CV25" i="36"/>
  <c r="CW25" i="36" s="1"/>
  <c r="CR25" i="36"/>
  <c r="CN25" i="36"/>
  <c r="CO25" i="36" s="1"/>
  <c r="CJ25" i="36"/>
  <c r="CF25" i="36"/>
  <c r="CG25" i="36" s="1"/>
  <c r="CB25" i="36"/>
  <c r="BX25" i="36"/>
  <c r="BY25" i="36" s="1"/>
  <c r="BT25" i="36"/>
  <c r="BP25" i="36"/>
  <c r="BQ25" i="36" s="1"/>
  <c r="BL25" i="36"/>
  <c r="BH25" i="36"/>
  <c r="BI25" i="36" s="1"/>
  <c r="BD25" i="36"/>
  <c r="AZ25" i="36"/>
  <c r="BA25" i="36" s="1"/>
  <c r="AV25" i="36"/>
  <c r="AR25" i="36"/>
  <c r="AS25" i="36" s="1"/>
  <c r="AN25" i="36"/>
  <c r="AJ25" i="36"/>
  <c r="AK25" i="36" s="1"/>
  <c r="AF25" i="36"/>
  <c r="AB25" i="36"/>
  <c r="AC25" i="36" s="1"/>
  <c r="X25" i="36"/>
  <c r="T25" i="36"/>
  <c r="U25" i="36" s="1"/>
  <c r="P25" i="36"/>
  <c r="L25" i="36"/>
  <c r="M25" i="36" s="1"/>
  <c r="H25" i="36"/>
  <c r="E25" i="36"/>
  <c r="F25" i="36" s="1"/>
  <c r="FW24" i="36"/>
  <c r="FP24" i="36"/>
  <c r="FQ24" i="36" s="1"/>
  <c r="FL24" i="36"/>
  <c r="FH24" i="36"/>
  <c r="FI24" i="36" s="1"/>
  <c r="FD24" i="36"/>
  <c r="EZ24" i="36"/>
  <c r="FA24" i="36" s="1"/>
  <c r="EV24" i="36"/>
  <c r="ER24" i="36"/>
  <c r="ES24" i="36" s="1"/>
  <c r="EN24" i="36"/>
  <c r="EJ24" i="36"/>
  <c r="EK24" i="36" s="1"/>
  <c r="EF24" i="36"/>
  <c r="EB24" i="36"/>
  <c r="EC24" i="36" s="1"/>
  <c r="DX24" i="36"/>
  <c r="DT24" i="36"/>
  <c r="DU24" i="36" s="1"/>
  <c r="DP24" i="36"/>
  <c r="DL24" i="36"/>
  <c r="DM24" i="36" s="1"/>
  <c r="DH24" i="36"/>
  <c r="DD24" i="36"/>
  <c r="DE24" i="36" s="1"/>
  <c r="CZ24" i="36"/>
  <c r="CV24" i="36"/>
  <c r="CW24" i="36" s="1"/>
  <c r="CR24" i="36"/>
  <c r="CN24" i="36"/>
  <c r="CO24" i="36" s="1"/>
  <c r="CJ24" i="36"/>
  <c r="CF24" i="36"/>
  <c r="CG24" i="36" s="1"/>
  <c r="CB24" i="36"/>
  <c r="BX24" i="36"/>
  <c r="BY24" i="36" s="1"/>
  <c r="BT24" i="36"/>
  <c r="BP24" i="36"/>
  <c r="BQ24" i="36" s="1"/>
  <c r="BL24" i="36"/>
  <c r="BH24" i="36"/>
  <c r="BI24" i="36" s="1"/>
  <c r="BD24" i="36"/>
  <c r="AZ24" i="36"/>
  <c r="BA24" i="36" s="1"/>
  <c r="AV24" i="36"/>
  <c r="AR24" i="36"/>
  <c r="AS24" i="36" s="1"/>
  <c r="AN24" i="36"/>
  <c r="AJ24" i="36"/>
  <c r="AK24" i="36" s="1"/>
  <c r="AF24" i="36"/>
  <c r="AB24" i="36"/>
  <c r="AC24" i="36" s="1"/>
  <c r="X24" i="36"/>
  <c r="T24" i="36"/>
  <c r="U24" i="36" s="1"/>
  <c r="P24" i="36"/>
  <c r="L24" i="36"/>
  <c r="M24" i="36" s="1"/>
  <c r="H24" i="36"/>
  <c r="E24" i="36"/>
  <c r="F24" i="36" s="1"/>
  <c r="FW23" i="36"/>
  <c r="FP23" i="36"/>
  <c r="FQ23" i="36" s="1"/>
  <c r="FL23" i="36"/>
  <c r="FH23" i="36"/>
  <c r="FI23" i="36" s="1"/>
  <c r="FD23" i="36"/>
  <c r="EZ23" i="36"/>
  <c r="FA23" i="36" s="1"/>
  <c r="EV23" i="36"/>
  <c r="ER23" i="36"/>
  <c r="ES23" i="36" s="1"/>
  <c r="EN23" i="36"/>
  <c r="EJ23" i="36"/>
  <c r="EK23" i="36" s="1"/>
  <c r="EF23" i="36"/>
  <c r="EB23" i="36"/>
  <c r="EC23" i="36" s="1"/>
  <c r="DX23" i="36"/>
  <c r="DT23" i="36"/>
  <c r="DU23" i="36" s="1"/>
  <c r="DP23" i="36"/>
  <c r="DL23" i="36"/>
  <c r="DM23" i="36" s="1"/>
  <c r="DH23" i="36"/>
  <c r="DD23" i="36"/>
  <c r="DE23" i="36" s="1"/>
  <c r="CZ23" i="36"/>
  <c r="CV23" i="36"/>
  <c r="CW23" i="36" s="1"/>
  <c r="CR23" i="36"/>
  <c r="CN23" i="36"/>
  <c r="CO23" i="36" s="1"/>
  <c r="CJ23" i="36"/>
  <c r="CF23" i="36"/>
  <c r="CG23" i="36" s="1"/>
  <c r="CB23" i="36"/>
  <c r="BX23" i="36"/>
  <c r="BY23" i="36" s="1"/>
  <c r="BT23" i="36"/>
  <c r="BP23" i="36"/>
  <c r="BQ23" i="36" s="1"/>
  <c r="BL23" i="36"/>
  <c r="BH23" i="36"/>
  <c r="BI23" i="36" s="1"/>
  <c r="BD23" i="36"/>
  <c r="AZ23" i="36"/>
  <c r="BA23" i="36" s="1"/>
  <c r="AV23" i="36"/>
  <c r="AR23" i="36"/>
  <c r="AS23" i="36" s="1"/>
  <c r="AN23" i="36"/>
  <c r="AJ23" i="36"/>
  <c r="AK23" i="36" s="1"/>
  <c r="AF23" i="36"/>
  <c r="AB23" i="36"/>
  <c r="AC23" i="36" s="1"/>
  <c r="X23" i="36"/>
  <c r="T23" i="36"/>
  <c r="U23" i="36" s="1"/>
  <c r="P23" i="36"/>
  <c r="L23" i="36"/>
  <c r="M23" i="36" s="1"/>
  <c r="H23" i="36"/>
  <c r="E23" i="36"/>
  <c r="F23" i="36" s="1"/>
  <c r="FW22" i="36"/>
  <c r="FP22" i="36"/>
  <c r="FQ22" i="36" s="1"/>
  <c r="FL22" i="36"/>
  <c r="FH22" i="36"/>
  <c r="FI22" i="36" s="1"/>
  <c r="FD22" i="36"/>
  <c r="EZ22" i="36"/>
  <c r="FA22" i="36" s="1"/>
  <c r="EV22" i="36"/>
  <c r="ER22" i="36"/>
  <c r="ES22" i="36" s="1"/>
  <c r="EN22" i="36"/>
  <c r="EJ22" i="36"/>
  <c r="EK22" i="36" s="1"/>
  <c r="EF22" i="36"/>
  <c r="EB22" i="36"/>
  <c r="EC22" i="36" s="1"/>
  <c r="DX22" i="36"/>
  <c r="DT22" i="36"/>
  <c r="DU22" i="36" s="1"/>
  <c r="DP22" i="36"/>
  <c r="DL22" i="36"/>
  <c r="DM22" i="36" s="1"/>
  <c r="DH22" i="36"/>
  <c r="DD22" i="36"/>
  <c r="DE22" i="36" s="1"/>
  <c r="CZ22" i="36"/>
  <c r="CV22" i="36"/>
  <c r="CW22" i="36" s="1"/>
  <c r="CR22" i="36"/>
  <c r="CN22" i="36"/>
  <c r="CO22" i="36" s="1"/>
  <c r="CJ22" i="36"/>
  <c r="CF22" i="36"/>
  <c r="CG22" i="36" s="1"/>
  <c r="CB22" i="36"/>
  <c r="BX22" i="36"/>
  <c r="BY22" i="36" s="1"/>
  <c r="BT22" i="36"/>
  <c r="BP22" i="36"/>
  <c r="BQ22" i="36" s="1"/>
  <c r="BL22" i="36"/>
  <c r="BH22" i="36"/>
  <c r="BI22" i="36" s="1"/>
  <c r="BD22" i="36"/>
  <c r="AZ22" i="36"/>
  <c r="BA22" i="36" s="1"/>
  <c r="AV22" i="36"/>
  <c r="AR22" i="36"/>
  <c r="AS22" i="36" s="1"/>
  <c r="AN22" i="36"/>
  <c r="AJ22" i="36"/>
  <c r="AK22" i="36" s="1"/>
  <c r="AF22" i="36"/>
  <c r="AB22" i="36"/>
  <c r="AC22" i="36" s="1"/>
  <c r="X22" i="36"/>
  <c r="T22" i="36"/>
  <c r="U22" i="36" s="1"/>
  <c r="P22" i="36"/>
  <c r="L22" i="36"/>
  <c r="M22" i="36" s="1"/>
  <c r="H22" i="36"/>
  <c r="E22" i="36"/>
  <c r="FW21" i="36"/>
  <c r="FP21" i="36"/>
  <c r="FQ21" i="36" s="1"/>
  <c r="FL21" i="36"/>
  <c r="FH21" i="36"/>
  <c r="FI21" i="36" s="1"/>
  <c r="FD21" i="36"/>
  <c r="EZ21" i="36"/>
  <c r="FA21" i="36" s="1"/>
  <c r="EV21" i="36"/>
  <c r="ER21" i="36"/>
  <c r="ES21" i="36" s="1"/>
  <c r="EN21" i="36"/>
  <c r="EJ21" i="36"/>
  <c r="EK21" i="36" s="1"/>
  <c r="EF21" i="36"/>
  <c r="EB21" i="36"/>
  <c r="EC21" i="36" s="1"/>
  <c r="DX21" i="36"/>
  <c r="DT21" i="36"/>
  <c r="DU21" i="36" s="1"/>
  <c r="DP21" i="36"/>
  <c r="DL21" i="36"/>
  <c r="DM21" i="36" s="1"/>
  <c r="DH21" i="36"/>
  <c r="DD21" i="36"/>
  <c r="DE21" i="36" s="1"/>
  <c r="CZ21" i="36"/>
  <c r="CV21" i="36"/>
  <c r="CW21" i="36" s="1"/>
  <c r="CR21" i="36"/>
  <c r="CN21" i="36"/>
  <c r="CO21" i="36" s="1"/>
  <c r="CJ21" i="36"/>
  <c r="CF21" i="36"/>
  <c r="CG21" i="36" s="1"/>
  <c r="CB21" i="36"/>
  <c r="BX21" i="36"/>
  <c r="BY21" i="36" s="1"/>
  <c r="BT21" i="36"/>
  <c r="BP21" i="36"/>
  <c r="BQ21" i="36" s="1"/>
  <c r="BL21" i="36"/>
  <c r="BH21" i="36"/>
  <c r="BI21" i="36" s="1"/>
  <c r="BD21" i="36"/>
  <c r="AZ21" i="36"/>
  <c r="BA21" i="36" s="1"/>
  <c r="AV21" i="36"/>
  <c r="AR21" i="36"/>
  <c r="AS21" i="36" s="1"/>
  <c r="AN21" i="36"/>
  <c r="AJ21" i="36"/>
  <c r="AK21" i="36" s="1"/>
  <c r="AF21" i="36"/>
  <c r="AB21" i="36"/>
  <c r="AC21" i="36" s="1"/>
  <c r="X21" i="36"/>
  <c r="T21" i="36"/>
  <c r="U21" i="36" s="1"/>
  <c r="P21" i="36"/>
  <c r="L21" i="36"/>
  <c r="M21" i="36" s="1"/>
  <c r="H21" i="36"/>
  <c r="E21" i="36"/>
  <c r="F21" i="36" s="1"/>
  <c r="FW20" i="36"/>
  <c r="FP20" i="36"/>
  <c r="FQ20" i="36" s="1"/>
  <c r="FL20" i="36"/>
  <c r="FH20" i="36"/>
  <c r="FI20" i="36" s="1"/>
  <c r="FD20" i="36"/>
  <c r="EZ20" i="36"/>
  <c r="FA20" i="36" s="1"/>
  <c r="EV20" i="36"/>
  <c r="ER20" i="36"/>
  <c r="ES20" i="36" s="1"/>
  <c r="EN20" i="36"/>
  <c r="EJ20" i="36"/>
  <c r="EK20" i="36" s="1"/>
  <c r="EF20" i="36"/>
  <c r="EB20" i="36"/>
  <c r="EC20" i="36" s="1"/>
  <c r="DX20" i="36"/>
  <c r="DT20" i="36"/>
  <c r="DU20" i="36" s="1"/>
  <c r="DP20" i="36"/>
  <c r="DL20" i="36"/>
  <c r="DM20" i="36" s="1"/>
  <c r="DH20" i="36"/>
  <c r="DD20" i="36"/>
  <c r="DE20" i="36" s="1"/>
  <c r="CZ20" i="36"/>
  <c r="CV20" i="36"/>
  <c r="CW20" i="36" s="1"/>
  <c r="CR20" i="36"/>
  <c r="CN20" i="36"/>
  <c r="CO20" i="36" s="1"/>
  <c r="CJ20" i="36"/>
  <c r="CF20" i="36"/>
  <c r="CG20" i="36" s="1"/>
  <c r="CB20" i="36"/>
  <c r="BX20" i="36"/>
  <c r="BY20" i="36" s="1"/>
  <c r="BT20" i="36"/>
  <c r="BP20" i="36"/>
  <c r="BQ20" i="36" s="1"/>
  <c r="BL20" i="36"/>
  <c r="BH20" i="36"/>
  <c r="BI20" i="36" s="1"/>
  <c r="BD20" i="36"/>
  <c r="AZ20" i="36"/>
  <c r="BA20" i="36" s="1"/>
  <c r="AV20" i="36"/>
  <c r="AR20" i="36"/>
  <c r="AS20" i="36" s="1"/>
  <c r="AN20" i="36"/>
  <c r="AJ20" i="36"/>
  <c r="AK20" i="36" s="1"/>
  <c r="AF20" i="36"/>
  <c r="AB20" i="36"/>
  <c r="AC20" i="36" s="1"/>
  <c r="X20" i="36"/>
  <c r="T20" i="36"/>
  <c r="U20" i="36" s="1"/>
  <c r="P20" i="36"/>
  <c r="L20" i="36"/>
  <c r="M20" i="36" s="1"/>
  <c r="H20" i="36"/>
  <c r="E20" i="36"/>
  <c r="F20" i="36" s="1"/>
  <c r="FW19" i="36"/>
  <c r="FP19" i="36"/>
  <c r="FQ19" i="36" s="1"/>
  <c r="FL19" i="36"/>
  <c r="FH19" i="36"/>
  <c r="FI19" i="36" s="1"/>
  <c r="FD19" i="36"/>
  <c r="EZ19" i="36"/>
  <c r="FA19" i="36" s="1"/>
  <c r="EV19" i="36"/>
  <c r="ER19" i="36"/>
  <c r="ES19" i="36" s="1"/>
  <c r="EN19" i="36"/>
  <c r="EJ19" i="36"/>
  <c r="EK19" i="36" s="1"/>
  <c r="EF19" i="36"/>
  <c r="EB19" i="36"/>
  <c r="EC19" i="36" s="1"/>
  <c r="DX19" i="36"/>
  <c r="DT19" i="36"/>
  <c r="DU19" i="36" s="1"/>
  <c r="DP19" i="36"/>
  <c r="DL19" i="36"/>
  <c r="DM19" i="36" s="1"/>
  <c r="DH19" i="36"/>
  <c r="DD19" i="36"/>
  <c r="DE19" i="36" s="1"/>
  <c r="CZ19" i="36"/>
  <c r="CV19" i="36"/>
  <c r="CW19" i="36" s="1"/>
  <c r="CR19" i="36"/>
  <c r="CN19" i="36"/>
  <c r="CO19" i="36" s="1"/>
  <c r="CJ19" i="36"/>
  <c r="CF19" i="36"/>
  <c r="CG19" i="36" s="1"/>
  <c r="CB19" i="36"/>
  <c r="BX19" i="36"/>
  <c r="BY19" i="36" s="1"/>
  <c r="BT19" i="36"/>
  <c r="BP19" i="36"/>
  <c r="BQ19" i="36" s="1"/>
  <c r="BL19" i="36"/>
  <c r="BH19" i="36"/>
  <c r="BI19" i="36" s="1"/>
  <c r="BD19" i="36"/>
  <c r="AZ19" i="36"/>
  <c r="BA19" i="36" s="1"/>
  <c r="AV19" i="36"/>
  <c r="AR19" i="36"/>
  <c r="AS19" i="36" s="1"/>
  <c r="AN19" i="36"/>
  <c r="AJ19" i="36"/>
  <c r="AK19" i="36" s="1"/>
  <c r="AF19" i="36"/>
  <c r="AB19" i="36"/>
  <c r="AC19" i="36" s="1"/>
  <c r="X19" i="36"/>
  <c r="T19" i="36"/>
  <c r="U19" i="36" s="1"/>
  <c r="P19" i="36"/>
  <c r="L19" i="36"/>
  <c r="M19" i="36" s="1"/>
  <c r="H19" i="36"/>
  <c r="E19" i="36"/>
  <c r="F19" i="36" s="1"/>
  <c r="FW18" i="36"/>
  <c r="FP18" i="36"/>
  <c r="FQ18" i="36" s="1"/>
  <c r="FL18" i="36"/>
  <c r="FH18" i="36"/>
  <c r="FI18" i="36" s="1"/>
  <c r="FD18" i="36"/>
  <c r="EZ18" i="36"/>
  <c r="FA18" i="36" s="1"/>
  <c r="EV18" i="36"/>
  <c r="ER18" i="36"/>
  <c r="ES18" i="36" s="1"/>
  <c r="EN18" i="36"/>
  <c r="EJ18" i="36"/>
  <c r="EK18" i="36" s="1"/>
  <c r="EF18" i="36"/>
  <c r="EB18" i="36"/>
  <c r="EC18" i="36" s="1"/>
  <c r="DX18" i="36"/>
  <c r="DT18" i="36"/>
  <c r="DU18" i="36" s="1"/>
  <c r="DP18" i="36"/>
  <c r="DL18" i="36"/>
  <c r="DM18" i="36" s="1"/>
  <c r="DH18" i="36"/>
  <c r="DD18" i="36"/>
  <c r="DE18" i="36" s="1"/>
  <c r="CZ18" i="36"/>
  <c r="CV18" i="36"/>
  <c r="CW18" i="36" s="1"/>
  <c r="CR18" i="36"/>
  <c r="CN18" i="36"/>
  <c r="CO18" i="36" s="1"/>
  <c r="CJ18" i="36"/>
  <c r="CF18" i="36"/>
  <c r="CG18" i="36" s="1"/>
  <c r="CB18" i="36"/>
  <c r="BX18" i="36"/>
  <c r="BY18" i="36" s="1"/>
  <c r="BT18" i="36"/>
  <c r="BP18" i="36"/>
  <c r="BQ18" i="36" s="1"/>
  <c r="BL18" i="36"/>
  <c r="BH18" i="36"/>
  <c r="BI18" i="36" s="1"/>
  <c r="BD18" i="36"/>
  <c r="AZ18" i="36"/>
  <c r="BA18" i="36" s="1"/>
  <c r="AV18" i="36"/>
  <c r="AR18" i="36"/>
  <c r="AS18" i="36" s="1"/>
  <c r="AN18" i="36"/>
  <c r="AJ18" i="36"/>
  <c r="AK18" i="36" s="1"/>
  <c r="AF18" i="36"/>
  <c r="AB18" i="36"/>
  <c r="AC18" i="36" s="1"/>
  <c r="X18" i="36"/>
  <c r="T18" i="36"/>
  <c r="U18" i="36" s="1"/>
  <c r="P18" i="36"/>
  <c r="L18" i="36"/>
  <c r="M18" i="36" s="1"/>
  <c r="H18" i="36"/>
  <c r="E18" i="36"/>
  <c r="F18" i="36" s="1"/>
  <c r="FW17" i="36"/>
  <c r="FP17" i="36"/>
  <c r="FQ17" i="36" s="1"/>
  <c r="FL17" i="36"/>
  <c r="FH17" i="36"/>
  <c r="FI17" i="36" s="1"/>
  <c r="FD17" i="36"/>
  <c r="EZ17" i="36"/>
  <c r="FA17" i="36" s="1"/>
  <c r="EV17" i="36"/>
  <c r="ER17" i="36"/>
  <c r="ES17" i="36" s="1"/>
  <c r="EN17" i="36"/>
  <c r="EJ17" i="36"/>
  <c r="EK17" i="36" s="1"/>
  <c r="EF17" i="36"/>
  <c r="EB17" i="36"/>
  <c r="EC17" i="36" s="1"/>
  <c r="DX17" i="36"/>
  <c r="DT17" i="36"/>
  <c r="DU17" i="36" s="1"/>
  <c r="DP17" i="36"/>
  <c r="DL17" i="36"/>
  <c r="DM17" i="36" s="1"/>
  <c r="DH17" i="36"/>
  <c r="DD17" i="36"/>
  <c r="DE17" i="36" s="1"/>
  <c r="CZ17" i="36"/>
  <c r="CV17" i="36"/>
  <c r="CW17" i="36" s="1"/>
  <c r="CR17" i="36"/>
  <c r="CN17" i="36"/>
  <c r="CO17" i="36" s="1"/>
  <c r="CJ17" i="36"/>
  <c r="CF17" i="36"/>
  <c r="CG17" i="36" s="1"/>
  <c r="CB17" i="36"/>
  <c r="BX17" i="36"/>
  <c r="BY17" i="36" s="1"/>
  <c r="BT17" i="36"/>
  <c r="BP17" i="36"/>
  <c r="BQ17" i="36" s="1"/>
  <c r="BL17" i="36"/>
  <c r="BH17" i="36"/>
  <c r="BI17" i="36" s="1"/>
  <c r="BD17" i="36"/>
  <c r="AZ17" i="36"/>
  <c r="BA17" i="36" s="1"/>
  <c r="AV17" i="36"/>
  <c r="AR17" i="36"/>
  <c r="AS17" i="36" s="1"/>
  <c r="AN17" i="36"/>
  <c r="AJ17" i="36"/>
  <c r="AK17" i="36" s="1"/>
  <c r="AF17" i="36"/>
  <c r="AB17" i="36"/>
  <c r="AC17" i="36" s="1"/>
  <c r="X17" i="36"/>
  <c r="T17" i="36"/>
  <c r="U17" i="36" s="1"/>
  <c r="P17" i="36"/>
  <c r="L17" i="36"/>
  <c r="M17" i="36" s="1"/>
  <c r="H17" i="36"/>
  <c r="E17" i="36"/>
  <c r="F17" i="36" s="1"/>
  <c r="FW16" i="36"/>
  <c r="FP16" i="36"/>
  <c r="FQ16" i="36" s="1"/>
  <c r="FL16" i="36"/>
  <c r="FH16" i="36"/>
  <c r="FI16" i="36" s="1"/>
  <c r="FD16" i="36"/>
  <c r="EZ16" i="36"/>
  <c r="FA16" i="36" s="1"/>
  <c r="EV16" i="36"/>
  <c r="ER16" i="36"/>
  <c r="ES16" i="36" s="1"/>
  <c r="EN16" i="36"/>
  <c r="EJ16" i="36"/>
  <c r="EK16" i="36" s="1"/>
  <c r="EF16" i="36"/>
  <c r="EB16" i="36"/>
  <c r="EC16" i="36" s="1"/>
  <c r="DX16" i="36"/>
  <c r="DT16" i="36"/>
  <c r="DU16" i="36" s="1"/>
  <c r="DP16" i="36"/>
  <c r="DL16" i="36"/>
  <c r="DM16" i="36" s="1"/>
  <c r="DH16" i="36"/>
  <c r="DD16" i="36"/>
  <c r="DE16" i="36" s="1"/>
  <c r="CZ16" i="36"/>
  <c r="CV16" i="36"/>
  <c r="CW16" i="36" s="1"/>
  <c r="CR16" i="36"/>
  <c r="CN16" i="36"/>
  <c r="CO16" i="36" s="1"/>
  <c r="CJ16" i="36"/>
  <c r="CF16" i="36"/>
  <c r="CG16" i="36" s="1"/>
  <c r="CB16" i="36"/>
  <c r="BX16" i="36"/>
  <c r="BY16" i="36" s="1"/>
  <c r="BT16" i="36"/>
  <c r="BP16" i="36"/>
  <c r="BQ16" i="36" s="1"/>
  <c r="BL16" i="36"/>
  <c r="BH16" i="36"/>
  <c r="BI16" i="36" s="1"/>
  <c r="BD16" i="36"/>
  <c r="AZ16" i="36"/>
  <c r="BA16" i="36" s="1"/>
  <c r="AV16" i="36"/>
  <c r="AR16" i="36"/>
  <c r="AS16" i="36" s="1"/>
  <c r="AN16" i="36"/>
  <c r="AJ16" i="36"/>
  <c r="AK16" i="36" s="1"/>
  <c r="AF16" i="36"/>
  <c r="AB16" i="36"/>
  <c r="AC16" i="36" s="1"/>
  <c r="X16" i="36"/>
  <c r="T16" i="36"/>
  <c r="U16" i="36" s="1"/>
  <c r="P16" i="36"/>
  <c r="L16" i="36"/>
  <c r="M16" i="36" s="1"/>
  <c r="H16" i="36"/>
  <c r="E16" i="36"/>
  <c r="F16" i="36" s="1"/>
  <c r="FW15" i="36"/>
  <c r="FP15" i="36"/>
  <c r="FQ15" i="36" s="1"/>
  <c r="FL15" i="36"/>
  <c r="FH15" i="36"/>
  <c r="FI15" i="36" s="1"/>
  <c r="FD15" i="36"/>
  <c r="EZ15" i="36"/>
  <c r="FA15" i="36" s="1"/>
  <c r="EV15" i="36"/>
  <c r="ER15" i="36"/>
  <c r="ES15" i="36" s="1"/>
  <c r="EN15" i="36"/>
  <c r="EJ15" i="36"/>
  <c r="EK15" i="36" s="1"/>
  <c r="EF15" i="36"/>
  <c r="EB15" i="36"/>
  <c r="EC15" i="36" s="1"/>
  <c r="DX15" i="36"/>
  <c r="DT15" i="36"/>
  <c r="DU15" i="36" s="1"/>
  <c r="DP15" i="36"/>
  <c r="DL15" i="36"/>
  <c r="DM15" i="36" s="1"/>
  <c r="DH15" i="36"/>
  <c r="DD15" i="36"/>
  <c r="DE15" i="36" s="1"/>
  <c r="CZ15" i="36"/>
  <c r="CV15" i="36"/>
  <c r="CW15" i="36" s="1"/>
  <c r="CR15" i="36"/>
  <c r="CN15" i="36"/>
  <c r="CO15" i="36" s="1"/>
  <c r="CJ15" i="36"/>
  <c r="CF15" i="36"/>
  <c r="CG15" i="36" s="1"/>
  <c r="CB15" i="36"/>
  <c r="BX15" i="36"/>
  <c r="BY15" i="36" s="1"/>
  <c r="BT15" i="36"/>
  <c r="BP15" i="36"/>
  <c r="BQ15" i="36" s="1"/>
  <c r="BL15" i="36"/>
  <c r="BH15" i="36"/>
  <c r="BI15" i="36" s="1"/>
  <c r="BD15" i="36"/>
  <c r="AZ15" i="36"/>
  <c r="BA15" i="36" s="1"/>
  <c r="AV15" i="36"/>
  <c r="AR15" i="36"/>
  <c r="AS15" i="36" s="1"/>
  <c r="AN15" i="36"/>
  <c r="AJ15" i="36"/>
  <c r="AK15" i="36" s="1"/>
  <c r="AF15" i="36"/>
  <c r="AB15" i="36"/>
  <c r="AC15" i="36" s="1"/>
  <c r="X15" i="36"/>
  <c r="T15" i="36"/>
  <c r="U15" i="36" s="1"/>
  <c r="P15" i="36"/>
  <c r="L15" i="36"/>
  <c r="M15" i="36" s="1"/>
  <c r="H15" i="36"/>
  <c r="E15" i="36"/>
  <c r="F15" i="36" s="1"/>
  <c r="FW14" i="36"/>
  <c r="FP14" i="36"/>
  <c r="FQ14" i="36" s="1"/>
  <c r="FL14" i="36"/>
  <c r="FH14" i="36"/>
  <c r="FI14" i="36" s="1"/>
  <c r="FD14" i="36"/>
  <c r="EZ14" i="36"/>
  <c r="FA14" i="36" s="1"/>
  <c r="EV14" i="36"/>
  <c r="ER14" i="36"/>
  <c r="ES14" i="36" s="1"/>
  <c r="EN14" i="36"/>
  <c r="EJ14" i="36"/>
  <c r="EK14" i="36" s="1"/>
  <c r="EF14" i="36"/>
  <c r="EB14" i="36"/>
  <c r="EC14" i="36" s="1"/>
  <c r="DX14" i="36"/>
  <c r="DT14" i="36"/>
  <c r="DU14" i="36" s="1"/>
  <c r="DP14" i="36"/>
  <c r="DL14" i="36"/>
  <c r="DM14" i="36" s="1"/>
  <c r="DH14" i="36"/>
  <c r="DD14" i="36"/>
  <c r="DE14" i="36" s="1"/>
  <c r="CZ14" i="36"/>
  <c r="CV14" i="36"/>
  <c r="CW14" i="36" s="1"/>
  <c r="CR14" i="36"/>
  <c r="CN14" i="36"/>
  <c r="CO14" i="36" s="1"/>
  <c r="CJ14" i="36"/>
  <c r="CF14" i="36"/>
  <c r="CG14" i="36" s="1"/>
  <c r="CB14" i="36"/>
  <c r="BX14" i="36"/>
  <c r="BY14" i="36" s="1"/>
  <c r="BT14" i="36"/>
  <c r="BP14" i="36"/>
  <c r="BQ14" i="36" s="1"/>
  <c r="BL14" i="36"/>
  <c r="BH14" i="36"/>
  <c r="BI14" i="36" s="1"/>
  <c r="BD14" i="36"/>
  <c r="AZ14" i="36"/>
  <c r="BA14" i="36" s="1"/>
  <c r="AV14" i="36"/>
  <c r="AR14" i="36"/>
  <c r="AS14" i="36" s="1"/>
  <c r="AN14" i="36"/>
  <c r="AJ14" i="36"/>
  <c r="AK14" i="36" s="1"/>
  <c r="AF14" i="36"/>
  <c r="AB14" i="36"/>
  <c r="AC14" i="36" s="1"/>
  <c r="X14" i="36"/>
  <c r="T14" i="36"/>
  <c r="U14" i="36" s="1"/>
  <c r="P14" i="36"/>
  <c r="L14" i="36"/>
  <c r="M14" i="36" s="1"/>
  <c r="H14" i="36"/>
  <c r="E14" i="36"/>
  <c r="FW13" i="36"/>
  <c r="FP13" i="36"/>
  <c r="FQ13" i="36" s="1"/>
  <c r="FL13" i="36"/>
  <c r="FH13" i="36"/>
  <c r="FI13" i="36" s="1"/>
  <c r="FD13" i="36"/>
  <c r="EZ13" i="36"/>
  <c r="FA13" i="36" s="1"/>
  <c r="EV13" i="36"/>
  <c r="ER13" i="36"/>
  <c r="ES13" i="36" s="1"/>
  <c r="EN13" i="36"/>
  <c r="EJ13" i="36"/>
  <c r="EK13" i="36" s="1"/>
  <c r="EF13" i="36"/>
  <c r="EB13" i="36"/>
  <c r="EC13" i="36" s="1"/>
  <c r="DX13" i="36"/>
  <c r="DT13" i="36"/>
  <c r="DU13" i="36" s="1"/>
  <c r="DP13" i="36"/>
  <c r="DL13" i="36"/>
  <c r="DM13" i="36" s="1"/>
  <c r="DH13" i="36"/>
  <c r="DD13" i="36"/>
  <c r="DE13" i="36" s="1"/>
  <c r="CZ13" i="36"/>
  <c r="CV13" i="36"/>
  <c r="CW13" i="36" s="1"/>
  <c r="CR13" i="36"/>
  <c r="CN13" i="36"/>
  <c r="CO13" i="36" s="1"/>
  <c r="CJ13" i="36"/>
  <c r="CF13" i="36"/>
  <c r="CG13" i="36" s="1"/>
  <c r="CB13" i="36"/>
  <c r="BX13" i="36"/>
  <c r="BY13" i="36" s="1"/>
  <c r="BT13" i="36"/>
  <c r="BP13" i="36"/>
  <c r="BQ13" i="36" s="1"/>
  <c r="BL13" i="36"/>
  <c r="BH13" i="36"/>
  <c r="BI13" i="36" s="1"/>
  <c r="BD13" i="36"/>
  <c r="AZ13" i="36"/>
  <c r="BA13" i="36" s="1"/>
  <c r="AV13" i="36"/>
  <c r="AR13" i="36"/>
  <c r="AS13" i="36" s="1"/>
  <c r="AN13" i="36"/>
  <c r="AJ13" i="36"/>
  <c r="AK13" i="36" s="1"/>
  <c r="AF13" i="36"/>
  <c r="AB13" i="36"/>
  <c r="AC13" i="36" s="1"/>
  <c r="X13" i="36"/>
  <c r="T13" i="36"/>
  <c r="U13" i="36" s="1"/>
  <c r="P13" i="36"/>
  <c r="L13" i="36"/>
  <c r="M13" i="36" s="1"/>
  <c r="H13" i="36"/>
  <c r="E13" i="36"/>
  <c r="F13" i="36" s="1"/>
  <c r="FW12" i="36"/>
  <c r="FP12" i="36"/>
  <c r="FQ12" i="36" s="1"/>
  <c r="FL12" i="36"/>
  <c r="FH12" i="36"/>
  <c r="FI12" i="36" s="1"/>
  <c r="FD12" i="36"/>
  <c r="EZ12" i="36"/>
  <c r="FA12" i="36" s="1"/>
  <c r="EV12" i="36"/>
  <c r="ER12" i="36"/>
  <c r="ES12" i="36" s="1"/>
  <c r="EN12" i="36"/>
  <c r="EJ12" i="36"/>
  <c r="EK12" i="36" s="1"/>
  <c r="EF12" i="36"/>
  <c r="EB12" i="36"/>
  <c r="EC12" i="36" s="1"/>
  <c r="DX12" i="36"/>
  <c r="DT12" i="36"/>
  <c r="DU12" i="36" s="1"/>
  <c r="DP12" i="36"/>
  <c r="DL12" i="36"/>
  <c r="DM12" i="36" s="1"/>
  <c r="DH12" i="36"/>
  <c r="DD12" i="36"/>
  <c r="DE12" i="36" s="1"/>
  <c r="CZ12" i="36"/>
  <c r="CV12" i="36"/>
  <c r="CW12" i="36" s="1"/>
  <c r="CR12" i="36"/>
  <c r="CN12" i="36"/>
  <c r="CO12" i="36" s="1"/>
  <c r="CJ12" i="36"/>
  <c r="CF12" i="36"/>
  <c r="CG12" i="36" s="1"/>
  <c r="CB12" i="36"/>
  <c r="BX12" i="36"/>
  <c r="BY12" i="36" s="1"/>
  <c r="BT12" i="36"/>
  <c r="BP12" i="36"/>
  <c r="BQ12" i="36" s="1"/>
  <c r="BL12" i="36"/>
  <c r="BH12" i="36"/>
  <c r="BI12" i="36" s="1"/>
  <c r="BD12" i="36"/>
  <c r="AZ12" i="36"/>
  <c r="BA12" i="36" s="1"/>
  <c r="AV12" i="36"/>
  <c r="AR12" i="36"/>
  <c r="AS12" i="36" s="1"/>
  <c r="AN12" i="36"/>
  <c r="AJ12" i="36"/>
  <c r="AK12" i="36" s="1"/>
  <c r="AF12" i="36"/>
  <c r="AB12" i="36"/>
  <c r="AC12" i="36" s="1"/>
  <c r="X12" i="36"/>
  <c r="T12" i="36"/>
  <c r="U12" i="36" s="1"/>
  <c r="P12" i="36"/>
  <c r="L12" i="36"/>
  <c r="M12" i="36" s="1"/>
  <c r="H12" i="36"/>
  <c r="E12" i="36"/>
  <c r="F12" i="36" s="1"/>
  <c r="FW11" i="36"/>
  <c r="FP11" i="36"/>
  <c r="FQ11" i="36" s="1"/>
  <c r="FL11" i="36"/>
  <c r="FH11" i="36"/>
  <c r="FI11" i="36" s="1"/>
  <c r="FD11" i="36"/>
  <c r="EZ11" i="36"/>
  <c r="FA11" i="36" s="1"/>
  <c r="EV11" i="36"/>
  <c r="ER11" i="36"/>
  <c r="ES11" i="36" s="1"/>
  <c r="EN11" i="36"/>
  <c r="EJ11" i="36"/>
  <c r="EK11" i="36" s="1"/>
  <c r="EF11" i="36"/>
  <c r="EB11" i="36"/>
  <c r="EC11" i="36" s="1"/>
  <c r="DX11" i="36"/>
  <c r="DT11" i="36"/>
  <c r="DU11" i="36" s="1"/>
  <c r="DP11" i="36"/>
  <c r="DL11" i="36"/>
  <c r="DM11" i="36" s="1"/>
  <c r="DH11" i="36"/>
  <c r="DD11" i="36"/>
  <c r="DE11" i="36" s="1"/>
  <c r="CZ11" i="36"/>
  <c r="CV11" i="36"/>
  <c r="CW11" i="36" s="1"/>
  <c r="CR11" i="36"/>
  <c r="CN11" i="36"/>
  <c r="CO11" i="36" s="1"/>
  <c r="CJ11" i="36"/>
  <c r="CF11" i="36"/>
  <c r="CG11" i="36" s="1"/>
  <c r="CB11" i="36"/>
  <c r="BX11" i="36"/>
  <c r="BY11" i="36" s="1"/>
  <c r="BT11" i="36"/>
  <c r="BP11" i="36"/>
  <c r="BQ11" i="36" s="1"/>
  <c r="BL11" i="36"/>
  <c r="BH11" i="36"/>
  <c r="BI11" i="36" s="1"/>
  <c r="BD11" i="36"/>
  <c r="AZ11" i="36"/>
  <c r="BA11" i="36" s="1"/>
  <c r="AV11" i="36"/>
  <c r="AR11" i="36"/>
  <c r="AS11" i="36" s="1"/>
  <c r="AN11" i="36"/>
  <c r="AJ11" i="36"/>
  <c r="AK11" i="36" s="1"/>
  <c r="AF11" i="36"/>
  <c r="AB11" i="36"/>
  <c r="AC11" i="36" s="1"/>
  <c r="X11" i="36"/>
  <c r="T11" i="36"/>
  <c r="U11" i="36" s="1"/>
  <c r="P11" i="36"/>
  <c r="L11" i="36"/>
  <c r="M11" i="36" s="1"/>
  <c r="H11" i="36"/>
  <c r="E11" i="36"/>
  <c r="F11" i="36" s="1"/>
  <c r="FW10" i="36"/>
  <c r="FP10" i="36"/>
  <c r="FQ10" i="36" s="1"/>
  <c r="FL10" i="36"/>
  <c r="FH10" i="36"/>
  <c r="FI10" i="36" s="1"/>
  <c r="FD10" i="36"/>
  <c r="EZ10" i="36"/>
  <c r="FA10" i="36" s="1"/>
  <c r="EV10" i="36"/>
  <c r="ER10" i="36"/>
  <c r="ES10" i="36" s="1"/>
  <c r="EN10" i="36"/>
  <c r="EJ10" i="36"/>
  <c r="EK10" i="36" s="1"/>
  <c r="EF10" i="36"/>
  <c r="EB10" i="36"/>
  <c r="EC10" i="36" s="1"/>
  <c r="DX10" i="36"/>
  <c r="DT10" i="36"/>
  <c r="DU10" i="36" s="1"/>
  <c r="DP10" i="36"/>
  <c r="DL10" i="36"/>
  <c r="DM10" i="36" s="1"/>
  <c r="DH10" i="36"/>
  <c r="DD10" i="36"/>
  <c r="DE10" i="36" s="1"/>
  <c r="CZ10" i="36"/>
  <c r="CV10" i="36"/>
  <c r="CW10" i="36" s="1"/>
  <c r="CR10" i="36"/>
  <c r="CN10" i="36"/>
  <c r="CO10" i="36" s="1"/>
  <c r="CJ10" i="36"/>
  <c r="CF10" i="36"/>
  <c r="CG10" i="36" s="1"/>
  <c r="CB10" i="36"/>
  <c r="BX10" i="36"/>
  <c r="BY10" i="36" s="1"/>
  <c r="BT10" i="36"/>
  <c r="BP10" i="36"/>
  <c r="BQ10" i="36" s="1"/>
  <c r="BL10" i="36"/>
  <c r="BH10" i="36"/>
  <c r="BI10" i="36" s="1"/>
  <c r="BD10" i="36"/>
  <c r="AZ10" i="36"/>
  <c r="BA10" i="36" s="1"/>
  <c r="AV10" i="36"/>
  <c r="AR10" i="36"/>
  <c r="AS10" i="36" s="1"/>
  <c r="AN10" i="36"/>
  <c r="AJ10" i="36"/>
  <c r="AK10" i="36" s="1"/>
  <c r="AF10" i="36"/>
  <c r="AB10" i="36"/>
  <c r="AC10" i="36" s="1"/>
  <c r="X10" i="36"/>
  <c r="T10" i="36"/>
  <c r="U10" i="36" s="1"/>
  <c r="P10" i="36"/>
  <c r="L10" i="36"/>
  <c r="M10" i="36" s="1"/>
  <c r="H10" i="36"/>
  <c r="E10" i="36"/>
  <c r="F10" i="36" s="1"/>
  <c r="FW9" i="36"/>
  <c r="FP9" i="36"/>
  <c r="FQ9" i="36" s="1"/>
  <c r="FL9" i="36"/>
  <c r="FH9" i="36"/>
  <c r="FI9" i="36" s="1"/>
  <c r="FD9" i="36"/>
  <c r="EZ9" i="36"/>
  <c r="FA9" i="36" s="1"/>
  <c r="EV9" i="36"/>
  <c r="ER9" i="36"/>
  <c r="ES9" i="36" s="1"/>
  <c r="EN9" i="36"/>
  <c r="EJ9" i="36"/>
  <c r="EK9" i="36" s="1"/>
  <c r="EF9" i="36"/>
  <c r="EB9" i="36"/>
  <c r="EC9" i="36" s="1"/>
  <c r="DX9" i="36"/>
  <c r="DT9" i="36"/>
  <c r="DU9" i="36" s="1"/>
  <c r="DP9" i="36"/>
  <c r="DL9" i="36"/>
  <c r="DM9" i="36" s="1"/>
  <c r="DH9" i="36"/>
  <c r="DD9" i="36"/>
  <c r="DE9" i="36" s="1"/>
  <c r="CZ9" i="36"/>
  <c r="CV9" i="36"/>
  <c r="CW9" i="36" s="1"/>
  <c r="CR9" i="36"/>
  <c r="CN9" i="36"/>
  <c r="CO9" i="36" s="1"/>
  <c r="CJ9" i="36"/>
  <c r="CF9" i="36"/>
  <c r="CG9" i="36" s="1"/>
  <c r="CB9" i="36"/>
  <c r="BX9" i="36"/>
  <c r="BY9" i="36" s="1"/>
  <c r="BT9" i="36"/>
  <c r="BP9" i="36"/>
  <c r="BQ9" i="36" s="1"/>
  <c r="BL9" i="36"/>
  <c r="BH9" i="36"/>
  <c r="BI9" i="36" s="1"/>
  <c r="BD9" i="36"/>
  <c r="AZ9" i="36"/>
  <c r="BA9" i="36" s="1"/>
  <c r="AV9" i="36"/>
  <c r="AR9" i="36"/>
  <c r="AS9" i="36" s="1"/>
  <c r="AN9" i="36"/>
  <c r="AJ9" i="36"/>
  <c r="AK9" i="36" s="1"/>
  <c r="AF9" i="36"/>
  <c r="AB9" i="36"/>
  <c r="AC9" i="36" s="1"/>
  <c r="X9" i="36"/>
  <c r="T9" i="36"/>
  <c r="U9" i="36" s="1"/>
  <c r="P9" i="36"/>
  <c r="L9" i="36"/>
  <c r="M9" i="36" s="1"/>
  <c r="H9" i="36"/>
  <c r="E9" i="36"/>
  <c r="F9" i="36" s="1"/>
  <c r="FW8" i="36"/>
  <c r="FP8" i="36"/>
  <c r="FQ8" i="36" s="1"/>
  <c r="FL8" i="36"/>
  <c r="FH8" i="36"/>
  <c r="FI8" i="36" s="1"/>
  <c r="FD8" i="36"/>
  <c r="EZ8" i="36"/>
  <c r="FA8" i="36" s="1"/>
  <c r="EV8" i="36"/>
  <c r="ER8" i="36"/>
  <c r="ES8" i="36" s="1"/>
  <c r="EN8" i="36"/>
  <c r="EJ8" i="36"/>
  <c r="EK8" i="36" s="1"/>
  <c r="EF8" i="36"/>
  <c r="EB8" i="36"/>
  <c r="EC8" i="36" s="1"/>
  <c r="DX8" i="36"/>
  <c r="DT8" i="36"/>
  <c r="DU8" i="36" s="1"/>
  <c r="DP8" i="36"/>
  <c r="DL8" i="36"/>
  <c r="DM8" i="36" s="1"/>
  <c r="DH8" i="36"/>
  <c r="DD8" i="36"/>
  <c r="DE8" i="36" s="1"/>
  <c r="CZ8" i="36"/>
  <c r="CV8" i="36"/>
  <c r="CW8" i="36" s="1"/>
  <c r="CR8" i="36"/>
  <c r="CN8" i="36"/>
  <c r="CO8" i="36" s="1"/>
  <c r="CJ8" i="36"/>
  <c r="CF8" i="36"/>
  <c r="CG8" i="36" s="1"/>
  <c r="CB8" i="36"/>
  <c r="BX8" i="36"/>
  <c r="BY8" i="36" s="1"/>
  <c r="BT8" i="36"/>
  <c r="BP8" i="36"/>
  <c r="BQ8" i="36" s="1"/>
  <c r="BL8" i="36"/>
  <c r="BH8" i="36"/>
  <c r="BI8" i="36" s="1"/>
  <c r="BD8" i="36"/>
  <c r="AZ8" i="36"/>
  <c r="BA8" i="36" s="1"/>
  <c r="AV8" i="36"/>
  <c r="AR8" i="36"/>
  <c r="AS8" i="36" s="1"/>
  <c r="AN8" i="36"/>
  <c r="AJ8" i="36"/>
  <c r="AK8" i="36" s="1"/>
  <c r="AF8" i="36"/>
  <c r="AB8" i="36"/>
  <c r="AC8" i="36" s="1"/>
  <c r="X8" i="36"/>
  <c r="T8" i="36"/>
  <c r="U8" i="36" s="1"/>
  <c r="P8" i="36"/>
  <c r="L8" i="36"/>
  <c r="M8" i="36" s="1"/>
  <c r="H8" i="36"/>
  <c r="E8" i="36"/>
  <c r="F8" i="36" s="1"/>
  <c r="FW7" i="36"/>
  <c r="FP7" i="36"/>
  <c r="FQ7" i="36" s="1"/>
  <c r="FL7" i="36"/>
  <c r="FH7" i="36"/>
  <c r="FI7" i="36" s="1"/>
  <c r="FD7" i="36"/>
  <c r="EZ7" i="36"/>
  <c r="FA7" i="36" s="1"/>
  <c r="EV7" i="36"/>
  <c r="ER7" i="36"/>
  <c r="ES7" i="36" s="1"/>
  <c r="EN7" i="36"/>
  <c r="EJ7" i="36"/>
  <c r="EK7" i="36" s="1"/>
  <c r="EF7" i="36"/>
  <c r="EB7" i="36"/>
  <c r="EC7" i="36" s="1"/>
  <c r="DX7" i="36"/>
  <c r="DT7" i="36"/>
  <c r="DU7" i="36" s="1"/>
  <c r="DP7" i="36"/>
  <c r="DL7" i="36"/>
  <c r="DM7" i="36" s="1"/>
  <c r="DH7" i="36"/>
  <c r="DD7" i="36"/>
  <c r="DE7" i="36" s="1"/>
  <c r="CZ7" i="36"/>
  <c r="CV7" i="36"/>
  <c r="CW7" i="36" s="1"/>
  <c r="CR7" i="36"/>
  <c r="CN7" i="36"/>
  <c r="CO7" i="36" s="1"/>
  <c r="CJ7" i="36"/>
  <c r="CF7" i="36"/>
  <c r="CG7" i="36" s="1"/>
  <c r="CB7" i="36"/>
  <c r="BX7" i="36"/>
  <c r="BY7" i="36" s="1"/>
  <c r="BT7" i="36"/>
  <c r="BP7" i="36"/>
  <c r="BQ7" i="36" s="1"/>
  <c r="BL7" i="36"/>
  <c r="BH7" i="36"/>
  <c r="BI7" i="36" s="1"/>
  <c r="BD7" i="36"/>
  <c r="AZ7" i="36"/>
  <c r="BA7" i="36" s="1"/>
  <c r="AV7" i="36"/>
  <c r="AR7" i="36"/>
  <c r="AS7" i="36" s="1"/>
  <c r="AN7" i="36"/>
  <c r="AJ7" i="36"/>
  <c r="AK7" i="36" s="1"/>
  <c r="AF7" i="36"/>
  <c r="AB7" i="36"/>
  <c r="AC7" i="36" s="1"/>
  <c r="X7" i="36"/>
  <c r="T7" i="36"/>
  <c r="U7" i="36" s="1"/>
  <c r="P7" i="36"/>
  <c r="L7" i="36"/>
  <c r="M7" i="36" s="1"/>
  <c r="H7" i="36"/>
  <c r="E7" i="36"/>
  <c r="FL3" i="36"/>
  <c r="FD3" i="36"/>
  <c r="EV3" i="36"/>
  <c r="EN3" i="36"/>
  <c r="EF3" i="36"/>
  <c r="DX3" i="36"/>
  <c r="DP3" i="36"/>
  <c r="DH3" i="36"/>
  <c r="CZ3" i="36"/>
  <c r="CR3" i="36"/>
  <c r="CJ3" i="36"/>
  <c r="CB3" i="36"/>
  <c r="BT3" i="36"/>
  <c r="BL3" i="36"/>
  <c r="BD3" i="36"/>
  <c r="AV3" i="36"/>
  <c r="AN3" i="36"/>
  <c r="AF3" i="36"/>
  <c r="X3" i="36"/>
  <c r="P3" i="36"/>
  <c r="H3" i="36"/>
  <c r="FY14" i="36" l="1"/>
  <c r="CR254" i="36"/>
  <c r="FY27" i="36"/>
  <c r="H205" i="36"/>
  <c r="FY191" i="36"/>
  <c r="FX210" i="36"/>
  <c r="FZ210" i="36" s="1"/>
  <c r="EN225" i="36"/>
  <c r="EM225" i="36" s="1"/>
  <c r="ER225" i="36" s="1"/>
  <c r="ES225" i="36" s="1"/>
  <c r="EV254" i="36"/>
  <c r="FL254" i="36"/>
  <c r="CB294" i="36"/>
  <c r="CA294" i="36" s="1"/>
  <c r="CF294" i="36" s="1"/>
  <c r="CG294" i="36" s="1"/>
  <c r="FZ318" i="36"/>
  <c r="FZ321" i="36"/>
  <c r="BT347" i="36"/>
  <c r="BS347" i="36" s="1"/>
  <c r="BX347" i="36" s="1"/>
  <c r="BY347" i="36" s="1"/>
  <c r="FY33" i="36"/>
  <c r="FY159" i="36"/>
  <c r="FY181" i="36"/>
  <c r="FY257" i="36"/>
  <c r="FY258" i="36"/>
  <c r="AN274" i="36"/>
  <c r="FD274" i="36"/>
  <c r="EN289" i="36"/>
  <c r="P302" i="36"/>
  <c r="O302" i="36" s="1"/>
  <c r="T302" i="36" s="1"/>
  <c r="U302" i="36" s="1"/>
  <c r="FY10" i="36"/>
  <c r="CB92" i="36"/>
  <c r="FY142" i="36"/>
  <c r="FY161" i="36"/>
  <c r="EF107" i="36"/>
  <c r="FX101" i="36"/>
  <c r="FZ101" i="36" s="1"/>
  <c r="FY143" i="36"/>
  <c r="FY110" i="36"/>
  <c r="FY173" i="36"/>
  <c r="FZ322" i="36"/>
  <c r="DX198" i="36"/>
  <c r="BD225" i="36"/>
  <c r="BC225" i="36" s="1"/>
  <c r="BH225" i="36" s="1"/>
  <c r="BI225" i="36" s="1"/>
  <c r="BD239" i="36"/>
  <c r="BC239" i="36" s="1"/>
  <c r="BH239" i="36" s="1"/>
  <c r="BI239" i="36" s="1"/>
  <c r="BT239" i="36"/>
  <c r="BS239" i="36" s="1"/>
  <c r="BX239" i="36" s="1"/>
  <c r="BY239" i="36" s="1"/>
  <c r="FY211" i="36"/>
  <c r="FY218" i="36"/>
  <c r="P225" i="36"/>
  <c r="O225" i="36" s="1"/>
  <c r="T225" i="36" s="1"/>
  <c r="U225" i="36" s="1"/>
  <c r="FY247" i="36"/>
  <c r="BL268" i="36"/>
  <c r="DH268" i="36"/>
  <c r="CR274" i="36"/>
  <c r="DH274" i="36"/>
  <c r="AN289" i="36"/>
  <c r="AM289" i="36" s="1"/>
  <c r="AR289" i="36" s="1"/>
  <c r="AS289" i="36" s="1"/>
  <c r="FY298" i="36"/>
  <c r="FX7" i="36"/>
  <c r="FY42" i="36"/>
  <c r="FY47" i="36"/>
  <c r="FX104" i="36"/>
  <c r="FZ104" i="36" s="1"/>
  <c r="FY83" i="36"/>
  <c r="FL57" i="36"/>
  <c r="FY69" i="36"/>
  <c r="E84" i="36"/>
  <c r="CZ92" i="36"/>
  <c r="EN92" i="36"/>
  <c r="FY22" i="36"/>
  <c r="E44" i="36"/>
  <c r="FY49" i="36"/>
  <c r="DP92" i="36"/>
  <c r="FY89" i="36"/>
  <c r="FY131" i="36"/>
  <c r="FX146" i="36"/>
  <c r="FZ146" i="36" s="1"/>
  <c r="FY165" i="36"/>
  <c r="FY175" i="36"/>
  <c r="DX239" i="36"/>
  <c r="DW239" i="36" s="1"/>
  <c r="EB239" i="36" s="1"/>
  <c r="EC239" i="36" s="1"/>
  <c r="FY152" i="36"/>
  <c r="FY193" i="36"/>
  <c r="FY154" i="36"/>
  <c r="BD198" i="36"/>
  <c r="AN219" i="36"/>
  <c r="DH225" i="36"/>
  <c r="DG225" i="36" s="1"/>
  <c r="DL225" i="36" s="1"/>
  <c r="DM225" i="36" s="1"/>
  <c r="FY222" i="36"/>
  <c r="FY246" i="36"/>
  <c r="AN254" i="36"/>
  <c r="BD254" i="36"/>
  <c r="BL274" i="36"/>
  <c r="FY343" i="36"/>
  <c r="AV268" i="36"/>
  <c r="DX268" i="36"/>
  <c r="DP268" i="36"/>
  <c r="FY271" i="36"/>
  <c r="AN285" i="36"/>
  <c r="EF289" i="36"/>
  <c r="EV289" i="36"/>
  <c r="FZ323" i="36"/>
  <c r="FZ326" i="36"/>
  <c r="FD268" i="36"/>
  <c r="AF274" i="36"/>
  <c r="AV274" i="36"/>
  <c r="CZ274" i="36"/>
  <c r="CZ289" i="36"/>
  <c r="CY289" i="36" s="1"/>
  <c r="DD289" i="36" s="1"/>
  <c r="DE289" i="36" s="1"/>
  <c r="FY293" i="36"/>
  <c r="FX338" i="36"/>
  <c r="FZ338" i="36" s="1"/>
  <c r="FY342" i="36"/>
  <c r="FY7" i="36"/>
  <c r="FY11" i="36"/>
  <c r="FX16" i="36"/>
  <c r="FZ16" i="36" s="1"/>
  <c r="F22" i="36"/>
  <c r="FX26" i="36"/>
  <c r="FZ26" i="36" s="1"/>
  <c r="FW57" i="36"/>
  <c r="FY57" i="36" s="1"/>
  <c r="FD57" i="36"/>
  <c r="EN85" i="36"/>
  <c r="EM85" i="36" s="1"/>
  <c r="ER85" i="36" s="1"/>
  <c r="ES85" i="36" s="1"/>
  <c r="FX14" i="36"/>
  <c r="FY34" i="36"/>
  <c r="FX41" i="36"/>
  <c r="FX49" i="36"/>
  <c r="FZ49" i="36" s="1"/>
  <c r="FX53" i="36"/>
  <c r="FX34" i="36"/>
  <c r="FZ34" i="36" s="1"/>
  <c r="FY35" i="36"/>
  <c r="FY9" i="36"/>
  <c r="FX13" i="36"/>
  <c r="FZ13" i="36" s="1"/>
  <c r="FY29" i="36"/>
  <c r="FY56" i="36"/>
  <c r="FY74" i="36"/>
  <c r="P85" i="36"/>
  <c r="O85" i="36" s="1"/>
  <c r="T85" i="36" s="1"/>
  <c r="U85" i="36" s="1"/>
  <c r="BT85" i="36"/>
  <c r="BS85" i="36" s="1"/>
  <c r="BX85" i="36" s="1"/>
  <c r="BY85" i="36" s="1"/>
  <c r="DX85" i="36"/>
  <c r="DW85" i="36" s="1"/>
  <c r="EB85" i="36" s="1"/>
  <c r="EC85" i="36" s="1"/>
  <c r="FL85" i="36"/>
  <c r="FK85" i="36" s="1"/>
  <c r="FP85" i="36" s="1"/>
  <c r="FQ85" i="36" s="1"/>
  <c r="FY79" i="36"/>
  <c r="EV92" i="36"/>
  <c r="FY91" i="36"/>
  <c r="BL107" i="36"/>
  <c r="FD107" i="36"/>
  <c r="FY96" i="36"/>
  <c r="H113" i="36"/>
  <c r="X113" i="36"/>
  <c r="AV113" i="36"/>
  <c r="CJ113" i="36"/>
  <c r="DH113" i="36"/>
  <c r="EV113" i="36"/>
  <c r="FY114" i="36"/>
  <c r="FY115" i="36"/>
  <c r="DX125" i="36"/>
  <c r="FX160" i="36"/>
  <c r="FY135" i="36"/>
  <c r="FY137" i="36"/>
  <c r="FY63" i="36"/>
  <c r="X85" i="36"/>
  <c r="W85" i="36" s="1"/>
  <c r="AB85" i="36" s="1"/>
  <c r="AC85" i="36" s="1"/>
  <c r="DH92" i="36"/>
  <c r="BT107" i="36"/>
  <c r="CZ107" i="36"/>
  <c r="FY112" i="36"/>
  <c r="P113" i="36"/>
  <c r="BD113" i="36"/>
  <c r="CB113" i="36"/>
  <c r="DP113" i="36"/>
  <c r="EN113" i="36"/>
  <c r="EN116" i="36" s="1"/>
  <c r="FY133" i="36"/>
  <c r="FY136" i="36"/>
  <c r="E50" i="36"/>
  <c r="FX55" i="36"/>
  <c r="FX63" i="36"/>
  <c r="FZ63" i="36" s="1"/>
  <c r="CR85" i="36"/>
  <c r="CQ85" i="36" s="1"/>
  <c r="CV85" i="36" s="1"/>
  <c r="CW85" i="36" s="1"/>
  <c r="EV85" i="36"/>
  <c r="EU85" i="36" s="1"/>
  <c r="EZ85" i="36" s="1"/>
  <c r="FA85" i="36" s="1"/>
  <c r="DX92" i="36"/>
  <c r="FY90" i="36"/>
  <c r="AF107" i="36"/>
  <c r="CJ107" i="36"/>
  <c r="FX100" i="36"/>
  <c r="FZ100" i="36" s="1"/>
  <c r="FY100" i="36"/>
  <c r="FY103" i="36"/>
  <c r="FY105" i="36"/>
  <c r="H112" i="36"/>
  <c r="F113" i="36"/>
  <c r="BL125" i="36"/>
  <c r="BK125" i="36" s="1"/>
  <c r="BP125" i="36" s="1"/>
  <c r="BQ125" i="36" s="1"/>
  <c r="FY146" i="36"/>
  <c r="FY149" i="36"/>
  <c r="FX153" i="36"/>
  <c r="FZ153" i="36" s="1"/>
  <c r="FX154" i="36"/>
  <c r="FZ154" i="36" s="1"/>
  <c r="FX157" i="36"/>
  <c r="FZ157" i="36" s="1"/>
  <c r="FX162" i="36"/>
  <c r="FZ162" i="36" s="1"/>
  <c r="FY180" i="36"/>
  <c r="AN188" i="36"/>
  <c r="AM188" i="36" s="1"/>
  <c r="AR188" i="36" s="1"/>
  <c r="AS188" i="36" s="1"/>
  <c r="CR188" i="36"/>
  <c r="CQ188" i="36" s="1"/>
  <c r="CV188" i="36" s="1"/>
  <c r="CW188" i="36" s="1"/>
  <c r="FL188" i="36"/>
  <c r="X198" i="36"/>
  <c r="CR198" i="36"/>
  <c r="EV198" i="36"/>
  <c r="FX195" i="36"/>
  <c r="FZ195" i="36" s="1"/>
  <c r="BT205" i="36"/>
  <c r="DH205" i="36"/>
  <c r="EN205" i="36"/>
  <c r="FL219" i="36"/>
  <c r="FY214" i="36"/>
  <c r="AF188" i="36"/>
  <c r="AE188" i="36" s="1"/>
  <c r="AJ188" i="36" s="1"/>
  <c r="AK188" i="36" s="1"/>
  <c r="CZ188" i="36"/>
  <c r="CY188" i="36" s="1"/>
  <c r="DD188" i="36" s="1"/>
  <c r="DE188" i="36" s="1"/>
  <c r="DH188" i="36"/>
  <c r="FX184" i="36"/>
  <c r="FZ184" i="36" s="1"/>
  <c r="AF198" i="36"/>
  <c r="CJ198" i="36"/>
  <c r="FD198" i="36"/>
  <c r="FX194" i="36"/>
  <c r="FY197" i="36"/>
  <c r="AV205" i="36"/>
  <c r="BL205" i="36"/>
  <c r="FX215" i="36"/>
  <c r="FZ215" i="36" s="1"/>
  <c r="FY139" i="36"/>
  <c r="FX142" i="36"/>
  <c r="FZ142" i="36" s="1"/>
  <c r="FY158" i="36"/>
  <c r="FY192" i="36"/>
  <c r="BL198" i="36"/>
  <c r="DP198" i="36"/>
  <c r="FY195" i="36"/>
  <c r="FY229" i="36"/>
  <c r="FY251" i="36"/>
  <c r="FY278" i="36"/>
  <c r="DX285" i="36"/>
  <c r="FY281" i="36"/>
  <c r="FY284" i="36"/>
  <c r="P294" i="36"/>
  <c r="O294" i="36" s="1"/>
  <c r="T294" i="36" s="1"/>
  <c r="U294" i="36" s="1"/>
  <c r="FY216" i="36"/>
  <c r="FW219" i="36"/>
  <c r="CJ225" i="36"/>
  <c r="CI225" i="36" s="1"/>
  <c r="CN225" i="36" s="1"/>
  <c r="CO225" i="36" s="1"/>
  <c r="FX224" i="36"/>
  <c r="FZ224" i="36" s="1"/>
  <c r="AF239" i="36"/>
  <c r="AE239" i="36" s="1"/>
  <c r="AJ239" i="36" s="1"/>
  <c r="AK239" i="36" s="1"/>
  <c r="CJ239" i="36"/>
  <c r="CI239" i="36" s="1"/>
  <c r="CN239" i="36" s="1"/>
  <c r="CO239" i="36" s="1"/>
  <c r="CZ239" i="36"/>
  <c r="CY239" i="36" s="1"/>
  <c r="DD239" i="36" s="1"/>
  <c r="DE239" i="36" s="1"/>
  <c r="FD239" i="36"/>
  <c r="BT254" i="36"/>
  <c r="FX257" i="36"/>
  <c r="FZ257" i="36" s="1"/>
  <c r="AN268" i="36"/>
  <c r="FL268" i="36"/>
  <c r="E205" i="36"/>
  <c r="FY202" i="36"/>
  <c r="FW205" i="36"/>
  <c r="CZ219" i="36"/>
  <c r="FX216" i="36"/>
  <c r="FZ216" i="36" s="1"/>
  <c r="AV225" i="36"/>
  <c r="DP225" i="36"/>
  <c r="DO225" i="36" s="1"/>
  <c r="DT225" i="36" s="1"/>
  <c r="DU225" i="36" s="1"/>
  <c r="BL239" i="36"/>
  <c r="DP239" i="36"/>
  <c r="DO239" i="36" s="1"/>
  <c r="DT239" i="36" s="1"/>
  <c r="DU239" i="36" s="1"/>
  <c r="EF239" i="36"/>
  <c r="EE239" i="36" s="1"/>
  <c r="EJ239" i="36" s="1"/>
  <c r="EK239" i="36" s="1"/>
  <c r="FX230" i="36"/>
  <c r="AF254" i="36"/>
  <c r="CJ254" i="36"/>
  <c r="CZ254" i="36"/>
  <c r="DH254" i="36"/>
  <c r="AF268" i="36"/>
  <c r="DX274" i="36"/>
  <c r="FL274" i="36"/>
  <c r="FL285" i="36"/>
  <c r="FY283" i="36"/>
  <c r="P289" i="36"/>
  <c r="O289" i="36" s="1"/>
  <c r="T289" i="36" s="1"/>
  <c r="U289" i="36" s="1"/>
  <c r="DP289" i="36"/>
  <c r="FL289" i="36"/>
  <c r="FX288" i="36"/>
  <c r="X289" i="36"/>
  <c r="W289" i="36" s="1"/>
  <c r="AB289" i="36" s="1"/>
  <c r="AC289" i="36" s="1"/>
  <c r="AN294" i="36"/>
  <c r="AM294" i="36" s="1"/>
  <c r="AR294" i="36" s="1"/>
  <c r="AS294" i="36" s="1"/>
  <c r="EN294" i="36"/>
  <c r="EF294" i="36"/>
  <c r="EV294" i="36"/>
  <c r="BL302" i="36"/>
  <c r="BK302" i="36" s="1"/>
  <c r="BP302" i="36" s="1"/>
  <c r="BQ302" i="36" s="1"/>
  <c r="CB302" i="36"/>
  <c r="CA302" i="36" s="1"/>
  <c r="CF302" i="36" s="1"/>
  <c r="CG302" i="36" s="1"/>
  <c r="DP302" i="36"/>
  <c r="FX301" i="36"/>
  <c r="FZ301" i="36" s="1"/>
  <c r="FY210" i="36"/>
  <c r="X225" i="36"/>
  <c r="W225" i="36" s="1"/>
  <c r="AB225" i="36" s="1"/>
  <c r="AC225" i="36" s="1"/>
  <c r="CB225" i="36"/>
  <c r="CA225" i="36" s="1"/>
  <c r="CF225" i="36" s="1"/>
  <c r="CG225" i="36" s="1"/>
  <c r="EV225" i="36"/>
  <c r="EU225" i="36" s="1"/>
  <c r="EZ225" i="36" s="1"/>
  <c r="FA225" i="36" s="1"/>
  <c r="FX223" i="36"/>
  <c r="FZ223" i="36" s="1"/>
  <c r="X239" i="36"/>
  <c r="W239" i="36" s="1"/>
  <c r="AB239" i="36" s="1"/>
  <c r="AC239" i="36" s="1"/>
  <c r="AN239" i="36"/>
  <c r="AM239" i="36" s="1"/>
  <c r="AR239" i="36" s="1"/>
  <c r="AS239" i="36" s="1"/>
  <c r="CR239" i="36"/>
  <c r="CQ239" i="36" s="1"/>
  <c r="CV239" i="36" s="1"/>
  <c r="CW239" i="36" s="1"/>
  <c r="EV239" i="36"/>
  <c r="EU239" i="36" s="1"/>
  <c r="EZ239" i="36" s="1"/>
  <c r="FA239" i="36" s="1"/>
  <c r="FL239" i="36"/>
  <c r="FK239" i="36" s="1"/>
  <c r="FP239" i="36" s="1"/>
  <c r="FQ239" i="36" s="1"/>
  <c r="E248" i="36"/>
  <c r="FY242" i="36"/>
  <c r="BL254" i="36"/>
  <c r="DP254" i="36"/>
  <c r="EF254" i="36"/>
  <c r="EN254" i="36"/>
  <c r="FY261" i="36"/>
  <c r="CR268" i="36"/>
  <c r="F274" i="36"/>
  <c r="FY279" i="36"/>
  <c r="BL285" i="36"/>
  <c r="BL289" i="36"/>
  <c r="BK289" i="36" s="1"/>
  <c r="BP289" i="36" s="1"/>
  <c r="BQ289" i="36" s="1"/>
  <c r="CB289" i="36"/>
  <c r="CA289" i="36" s="1"/>
  <c r="CF289" i="36" s="1"/>
  <c r="CG289" i="36" s="1"/>
  <c r="BT289" i="36"/>
  <c r="BS289" i="36" s="1"/>
  <c r="BX289" i="36" s="1"/>
  <c r="BY289" i="36" s="1"/>
  <c r="CJ289" i="36"/>
  <c r="CI289" i="36" s="1"/>
  <c r="CN289" i="36" s="1"/>
  <c r="CO289" i="36" s="1"/>
  <c r="BD294" i="36"/>
  <c r="BC294" i="36" s="1"/>
  <c r="BH294" i="36" s="1"/>
  <c r="BI294" i="36" s="1"/>
  <c r="CZ294" i="36"/>
  <c r="CY294" i="36" s="1"/>
  <c r="DD294" i="36" s="1"/>
  <c r="DE294" i="36" s="1"/>
  <c r="DX302" i="36"/>
  <c r="FZ325" i="36"/>
  <c r="FL347" i="36"/>
  <c r="FK347" i="36" s="1"/>
  <c r="FP347" i="36" s="1"/>
  <c r="FQ347" i="36" s="1"/>
  <c r="FX342" i="36"/>
  <c r="FZ342" i="36" s="1"/>
  <c r="FZ319" i="36"/>
  <c r="H347" i="36"/>
  <c r="G347" i="36" s="1"/>
  <c r="EF347" i="36"/>
  <c r="EE347" i="36" s="1"/>
  <c r="EJ347" i="36" s="1"/>
  <c r="EK347" i="36" s="1"/>
  <c r="E30" i="36"/>
  <c r="FX9" i="36"/>
  <c r="FZ9" i="36" s="1"/>
  <c r="FX10" i="36"/>
  <c r="FZ10" i="36" s="1"/>
  <c r="F14" i="36"/>
  <c r="FY16" i="36"/>
  <c r="FX18" i="36"/>
  <c r="FZ18" i="36" s="1"/>
  <c r="FY19" i="36"/>
  <c r="FX23" i="36"/>
  <c r="FZ23" i="36" s="1"/>
  <c r="FY26" i="36"/>
  <c r="FX35" i="36"/>
  <c r="FZ35" i="36" s="1"/>
  <c r="FY24" i="36"/>
  <c r="DL30" i="36"/>
  <c r="DM30" i="36" s="1"/>
  <c r="FX8" i="36"/>
  <c r="FZ8" i="36" s="1"/>
  <c r="FY8" i="36"/>
  <c r="FY13" i="36"/>
  <c r="FX17" i="36"/>
  <c r="FZ17" i="36" s="1"/>
  <c r="FX24" i="36"/>
  <c r="FZ24" i="36" s="1"/>
  <c r="FX11" i="36"/>
  <c r="FZ11" i="36" s="1"/>
  <c r="FX12" i="36"/>
  <c r="FZ12" i="36" s="1"/>
  <c r="FY12" i="36"/>
  <c r="FX15" i="36"/>
  <c r="FZ15" i="36" s="1"/>
  <c r="FY18" i="36"/>
  <c r="FY21" i="36"/>
  <c r="FX25" i="36"/>
  <c r="FZ25" i="36" s="1"/>
  <c r="AZ30" i="36"/>
  <c r="BA30" i="36" s="1"/>
  <c r="FY15" i="36"/>
  <c r="FX19" i="36"/>
  <c r="FZ19" i="36" s="1"/>
  <c r="FX20" i="36"/>
  <c r="FZ20" i="36" s="1"/>
  <c r="FY20" i="36"/>
  <c r="FY25" i="36"/>
  <c r="FX29" i="36"/>
  <c r="FZ29" i="36" s="1"/>
  <c r="FK58" i="36"/>
  <c r="FP58" i="36" s="1"/>
  <c r="FQ58" i="36" s="1"/>
  <c r="FL70" i="36"/>
  <c r="H85" i="36"/>
  <c r="G85" i="36" s="1"/>
  <c r="AF85" i="36"/>
  <c r="AE85" i="36" s="1"/>
  <c r="AJ85" i="36" s="1"/>
  <c r="AK85" i="36" s="1"/>
  <c r="FY76" i="36"/>
  <c r="FY80" i="36"/>
  <c r="X92" i="36"/>
  <c r="X107" i="36"/>
  <c r="CR107" i="36"/>
  <c r="DH107" i="36"/>
  <c r="FX96" i="36"/>
  <c r="FZ96" i="36" s="1"/>
  <c r="FL107" i="36"/>
  <c r="AV107" i="36"/>
  <c r="FX102" i="36"/>
  <c r="FZ102" i="36" s="1"/>
  <c r="FX105" i="36"/>
  <c r="FZ105" i="36" s="1"/>
  <c r="BT112" i="36"/>
  <c r="EF112" i="36"/>
  <c r="AN113" i="36"/>
  <c r="BT113" i="36"/>
  <c r="CZ113" i="36"/>
  <c r="EF113" i="36"/>
  <c r="FL113" i="36"/>
  <c r="FL125" i="36"/>
  <c r="FY120" i="36"/>
  <c r="P125" i="36"/>
  <c r="O125" i="36" s="1"/>
  <c r="T125" i="36" s="1"/>
  <c r="U125" i="36" s="1"/>
  <c r="FD125" i="36"/>
  <c r="FY123" i="36"/>
  <c r="FY88" i="36"/>
  <c r="P107" i="36"/>
  <c r="BD107" i="36"/>
  <c r="FY99" i="36"/>
  <c r="FY102" i="36"/>
  <c r="FY104" i="36"/>
  <c r="FY17" i="36"/>
  <c r="FX21" i="36"/>
  <c r="FZ21" i="36" s="1"/>
  <c r="FX22" i="36"/>
  <c r="FY23" i="36"/>
  <c r="FX27" i="36"/>
  <c r="FX28" i="36"/>
  <c r="FZ28" i="36" s="1"/>
  <c r="FY28" i="36"/>
  <c r="FW30" i="36"/>
  <c r="FX33" i="36"/>
  <c r="FZ33" i="36" s="1"/>
  <c r="O59" i="36"/>
  <c r="T59" i="36" s="1"/>
  <c r="U59" i="36" s="1"/>
  <c r="AE59" i="36"/>
  <c r="AJ59" i="36" s="1"/>
  <c r="AK59" i="36" s="1"/>
  <c r="AU59" i="36"/>
  <c r="AZ59" i="36" s="1"/>
  <c r="BA59" i="36" s="1"/>
  <c r="BK59" i="36"/>
  <c r="BP59" i="36" s="1"/>
  <c r="BQ59" i="36" s="1"/>
  <c r="CA59" i="36"/>
  <c r="CF59" i="36" s="1"/>
  <c r="CG59" i="36" s="1"/>
  <c r="CQ59" i="36"/>
  <c r="CV59" i="36" s="1"/>
  <c r="CW59" i="36" s="1"/>
  <c r="DG59" i="36"/>
  <c r="DL59" i="36" s="1"/>
  <c r="DM59" i="36" s="1"/>
  <c r="DW59" i="36"/>
  <c r="EB59" i="36" s="1"/>
  <c r="EC59" i="36" s="1"/>
  <c r="EM59" i="36"/>
  <c r="ER59" i="36" s="1"/>
  <c r="ES59" i="36" s="1"/>
  <c r="F40" i="36"/>
  <c r="FX43" i="36"/>
  <c r="FZ43" i="36" s="1"/>
  <c r="FH57" i="36"/>
  <c r="FI57" i="36" s="1"/>
  <c r="FX62" i="36"/>
  <c r="FZ62" i="36" s="1"/>
  <c r="FY62" i="36"/>
  <c r="AV85" i="36"/>
  <c r="AU85" i="36" s="1"/>
  <c r="AZ85" i="36" s="1"/>
  <c r="BA85" i="36" s="1"/>
  <c r="EF85" i="36"/>
  <c r="EE85" i="36" s="1"/>
  <c r="EJ85" i="36" s="1"/>
  <c r="EK85" i="36" s="1"/>
  <c r="FD85" i="36"/>
  <c r="FC85" i="36" s="1"/>
  <c r="FH85" i="36" s="1"/>
  <c r="FI85" i="36" s="1"/>
  <c r="F81" i="36"/>
  <c r="F85" i="36" s="1"/>
  <c r="FX83" i="36"/>
  <c r="FZ83" i="36" s="1"/>
  <c r="AF92" i="36"/>
  <c r="BD92" i="36"/>
  <c r="FX90" i="36"/>
  <c r="FZ90" i="36" s="1"/>
  <c r="FX95" i="36"/>
  <c r="EV107" i="36"/>
  <c r="AN107" i="36"/>
  <c r="CB107" i="36"/>
  <c r="FY97" i="36"/>
  <c r="FX99" i="36"/>
  <c r="FZ99" i="36" s="1"/>
  <c r="FY101" i="36"/>
  <c r="FW107" i="36"/>
  <c r="AN112" i="36"/>
  <c r="CZ112" i="36"/>
  <c r="FL112" i="36"/>
  <c r="FY119" i="36"/>
  <c r="FX36" i="36"/>
  <c r="FZ36" i="36" s="1"/>
  <c r="FY40" i="36"/>
  <c r="FX48" i="36"/>
  <c r="FX54" i="36"/>
  <c r="FZ54" i="36" s="1"/>
  <c r="FY54" i="36"/>
  <c r="FX68" i="36"/>
  <c r="AN85" i="36"/>
  <c r="AM85" i="36" s="1"/>
  <c r="AR85" i="36" s="1"/>
  <c r="AS85" i="36" s="1"/>
  <c r="DH85" i="36"/>
  <c r="DG85" i="36" s="1"/>
  <c r="DL85" i="36" s="1"/>
  <c r="DM85" i="36" s="1"/>
  <c r="FX80" i="36"/>
  <c r="FZ80" i="36" s="1"/>
  <c r="CJ92" i="36"/>
  <c r="F92" i="36"/>
  <c r="FX89" i="36"/>
  <c r="FZ89" i="36" s="1"/>
  <c r="FX91" i="36"/>
  <c r="FZ91" i="36" s="1"/>
  <c r="FX103" i="36"/>
  <c r="FZ103" i="36" s="1"/>
  <c r="H107" i="36"/>
  <c r="FX115" i="36"/>
  <c r="FZ115" i="36" s="1"/>
  <c r="EN125" i="36"/>
  <c r="FX120" i="36"/>
  <c r="FZ120" i="36" s="1"/>
  <c r="EF125" i="36"/>
  <c r="DH125" i="36"/>
  <c r="FY122" i="36"/>
  <c r="FY129" i="36"/>
  <c r="FY130" i="36"/>
  <c r="E140" i="36"/>
  <c r="FX149" i="36"/>
  <c r="FX150" i="36"/>
  <c r="FZ150" i="36" s="1"/>
  <c r="FY150" i="36"/>
  <c r="FX158" i="36"/>
  <c r="FZ158" i="36" s="1"/>
  <c r="FY162" i="36"/>
  <c r="FX164" i="36"/>
  <c r="FX166" i="36"/>
  <c r="FZ166" i="36" s="1"/>
  <c r="FX173" i="36"/>
  <c r="FZ173" i="36" s="1"/>
  <c r="BT188" i="36"/>
  <c r="BS188" i="36" s="1"/>
  <c r="BX188" i="36" s="1"/>
  <c r="BY188" i="36" s="1"/>
  <c r="FX183" i="36"/>
  <c r="FZ183" i="36" s="1"/>
  <c r="FX187" i="36"/>
  <c r="FZ187" i="36" s="1"/>
  <c r="FY121" i="36"/>
  <c r="FX132" i="36"/>
  <c r="FZ132" i="36" s="1"/>
  <c r="FY132" i="36"/>
  <c r="E147" i="36"/>
  <c r="FX145" i="36"/>
  <c r="FZ145" i="36" s="1"/>
  <c r="FY145" i="36"/>
  <c r="FX151" i="36"/>
  <c r="FZ151" i="36" s="1"/>
  <c r="FX152" i="36"/>
  <c r="FZ152" i="36" s="1"/>
  <c r="FY153" i="36"/>
  <c r="FW155" i="36"/>
  <c r="FY157" i="36"/>
  <c r="FX167" i="36"/>
  <c r="FZ167" i="36" s="1"/>
  <c r="FY167" i="36"/>
  <c r="FY169" i="36"/>
  <c r="FX171" i="36"/>
  <c r="FZ171" i="36" s="1"/>
  <c r="FY171" i="36"/>
  <c r="FY174" i="36"/>
  <c r="FX175" i="36"/>
  <c r="FZ175" i="36" s="1"/>
  <c r="FW176" i="36"/>
  <c r="H188" i="36"/>
  <c r="G188" i="36" s="1"/>
  <c r="BL188" i="36"/>
  <c r="BK188" i="36" s="1"/>
  <c r="BP188" i="36" s="1"/>
  <c r="BQ188" i="36" s="1"/>
  <c r="EF188" i="36"/>
  <c r="P188" i="36"/>
  <c r="O188" i="36" s="1"/>
  <c r="T188" i="36" s="1"/>
  <c r="U188" i="36" s="1"/>
  <c r="EN188" i="36"/>
  <c r="FY185" i="36"/>
  <c r="FX134" i="36"/>
  <c r="FY138" i="36"/>
  <c r="FX144" i="36"/>
  <c r="E155" i="36"/>
  <c r="FY163" i="36"/>
  <c r="FY166" i="36"/>
  <c r="FY183" i="36"/>
  <c r="FX185" i="36"/>
  <c r="FZ185" i="36" s="1"/>
  <c r="BD188" i="36"/>
  <c r="BC188" i="36" s="1"/>
  <c r="BH188" i="36" s="1"/>
  <c r="BI188" i="36" s="1"/>
  <c r="CB188" i="36"/>
  <c r="CA188" i="36" s="1"/>
  <c r="CF188" i="36" s="1"/>
  <c r="CG188" i="36" s="1"/>
  <c r="DP188" i="36"/>
  <c r="FD188" i="36"/>
  <c r="FY187" i="36"/>
  <c r="FY190" i="36"/>
  <c r="P198" i="36"/>
  <c r="AN198" i="36"/>
  <c r="CB198" i="36"/>
  <c r="CZ198" i="36"/>
  <c r="EN198" i="36"/>
  <c r="FL198" i="36"/>
  <c r="E198" i="36"/>
  <c r="FY196" i="36"/>
  <c r="X205" i="36"/>
  <c r="CJ205" i="36"/>
  <c r="EV205" i="36"/>
  <c r="DX205" i="36"/>
  <c r="X219" i="36"/>
  <c r="AV219" i="36"/>
  <c r="CJ219" i="36"/>
  <c r="DH219" i="36"/>
  <c r="EV219" i="36"/>
  <c r="FX211" i="36"/>
  <c r="FZ211" i="36" s="1"/>
  <c r="FY212" i="36"/>
  <c r="FY217" i="36"/>
  <c r="AN225" i="36"/>
  <c r="BL225" i="36"/>
  <c r="BK225" i="36" s="1"/>
  <c r="BP225" i="36" s="1"/>
  <c r="BQ225" i="36" s="1"/>
  <c r="CZ225" i="36"/>
  <c r="CY225" i="36" s="1"/>
  <c r="DD225" i="36" s="1"/>
  <c r="DE225" i="36" s="1"/>
  <c r="DX225" i="36"/>
  <c r="FL225" i="36"/>
  <c r="FK225" i="36" s="1"/>
  <c r="FP225" i="36" s="1"/>
  <c r="FQ225" i="36" s="1"/>
  <c r="AV239" i="36"/>
  <c r="AU239" i="36" s="1"/>
  <c r="AZ239" i="36" s="1"/>
  <c r="BA239" i="36" s="1"/>
  <c r="DH239" i="36"/>
  <c r="DG239" i="36" s="1"/>
  <c r="DL239" i="36" s="1"/>
  <c r="DM239" i="36" s="1"/>
  <c r="FX232" i="36"/>
  <c r="FZ232" i="36" s="1"/>
  <c r="FX234" i="36"/>
  <c r="FZ234" i="36" s="1"/>
  <c r="F225" i="36"/>
  <c r="E225" i="36" s="1"/>
  <c r="FY224" i="36"/>
  <c r="FY231" i="36"/>
  <c r="FY235" i="36"/>
  <c r="X188" i="36"/>
  <c r="AV188" i="36"/>
  <c r="AU188" i="36" s="1"/>
  <c r="AZ188" i="36" s="1"/>
  <c r="BA188" i="36" s="1"/>
  <c r="CJ188" i="36"/>
  <c r="CI188" i="36" s="1"/>
  <c r="CN188" i="36" s="1"/>
  <c r="CO188" i="36" s="1"/>
  <c r="EV188" i="36"/>
  <c r="FY182" i="36"/>
  <c r="DX188" i="36"/>
  <c r="FX186" i="36"/>
  <c r="FZ186" i="36" s="1"/>
  <c r="H198" i="36"/>
  <c r="AV198" i="36"/>
  <c r="BT198" i="36"/>
  <c r="DH198" i="36"/>
  <c r="EF198" i="36"/>
  <c r="FY194" i="36"/>
  <c r="BD205" i="36"/>
  <c r="DP205" i="36"/>
  <c r="F202" i="36"/>
  <c r="FD205" i="36"/>
  <c r="FX203" i="36"/>
  <c r="FZ203" i="36" s="1"/>
  <c r="FX204" i="36"/>
  <c r="FZ204" i="36" s="1"/>
  <c r="FY204" i="36"/>
  <c r="P219" i="36"/>
  <c r="BD219" i="36"/>
  <c r="CB219" i="36"/>
  <c r="DP219" i="36"/>
  <c r="EN219" i="36"/>
  <c r="FX213" i="36"/>
  <c r="FZ213" i="36" s="1"/>
  <c r="FY215" i="36"/>
  <c r="FX221" i="36"/>
  <c r="FZ221" i="36" s="1"/>
  <c r="AF225" i="36"/>
  <c r="BT225" i="36"/>
  <c r="BS225" i="36" s="1"/>
  <c r="BX225" i="36" s="1"/>
  <c r="BY225" i="36" s="1"/>
  <c r="CR225" i="36"/>
  <c r="CQ225" i="36" s="1"/>
  <c r="CV225" i="36" s="1"/>
  <c r="CW225" i="36" s="1"/>
  <c r="EF225" i="36"/>
  <c r="EE225" i="36" s="1"/>
  <c r="EJ225" i="36" s="1"/>
  <c r="EK225" i="36" s="1"/>
  <c r="FD225" i="36"/>
  <c r="FC225" i="36" s="1"/>
  <c r="FH225" i="36" s="1"/>
  <c r="FI225" i="36" s="1"/>
  <c r="FX222" i="36"/>
  <c r="FZ222" i="36" s="1"/>
  <c r="FY223" i="36"/>
  <c r="P239" i="36"/>
  <c r="O239" i="36" s="1"/>
  <c r="T239" i="36" s="1"/>
  <c r="U239" i="36" s="1"/>
  <c r="CB239" i="36"/>
  <c r="CA239" i="36" s="1"/>
  <c r="CF239" i="36" s="1"/>
  <c r="CG239" i="36" s="1"/>
  <c r="EN239" i="36"/>
  <c r="EM239" i="36" s="1"/>
  <c r="ER239" i="36" s="1"/>
  <c r="ES239" i="36" s="1"/>
  <c r="FY186" i="36"/>
  <c r="FX190" i="36"/>
  <c r="FZ190" i="36" s="1"/>
  <c r="FX196" i="36"/>
  <c r="FZ196" i="36" s="1"/>
  <c r="FX197" i="36"/>
  <c r="FZ197" i="36" s="1"/>
  <c r="H219" i="36"/>
  <c r="BT219" i="36"/>
  <c r="EF219" i="36"/>
  <c r="FY208" i="36"/>
  <c r="FY213" i="36"/>
  <c r="FX217" i="36"/>
  <c r="FZ217" i="36" s="1"/>
  <c r="FX218" i="36"/>
  <c r="FZ218" i="36" s="1"/>
  <c r="FX227" i="36"/>
  <c r="FZ227" i="36" s="1"/>
  <c r="FY228" i="36"/>
  <c r="FY237" i="36"/>
  <c r="P268" i="36"/>
  <c r="DP274" i="36"/>
  <c r="EN285" i="36"/>
  <c r="X248" i="36"/>
  <c r="BL248" i="36"/>
  <c r="CJ248" i="36"/>
  <c r="DX248" i="36"/>
  <c r="EV248" i="36"/>
  <c r="FX245" i="36"/>
  <c r="FZ245" i="36" s="1"/>
  <c r="F254" i="36"/>
  <c r="P254" i="36"/>
  <c r="CB254" i="36"/>
  <c r="FD254" i="36"/>
  <c r="FY252" i="36"/>
  <c r="FX260" i="36"/>
  <c r="FZ260" i="36" s="1"/>
  <c r="CZ268" i="36"/>
  <c r="FX267" i="36"/>
  <c r="FZ267" i="36" s="1"/>
  <c r="FX273" i="36"/>
  <c r="FZ273" i="36" s="1"/>
  <c r="BD274" i="36"/>
  <c r="FY245" i="36"/>
  <c r="FW248" i="36"/>
  <c r="FX250" i="36"/>
  <c r="FZ250" i="36" s="1"/>
  <c r="FX251" i="36"/>
  <c r="FZ251" i="36" s="1"/>
  <c r="EN268" i="36"/>
  <c r="FX270" i="36"/>
  <c r="FZ270" i="36" s="1"/>
  <c r="FX278" i="36"/>
  <c r="FZ278" i="36" s="1"/>
  <c r="P285" i="36"/>
  <c r="FY233" i="36"/>
  <c r="FY236" i="36"/>
  <c r="FX238" i="36"/>
  <c r="FZ238" i="36" s="1"/>
  <c r="F242" i="36"/>
  <c r="F248" i="36" s="1"/>
  <c r="AF248" i="36"/>
  <c r="BD248" i="36"/>
  <c r="CR248" i="36"/>
  <c r="DP248" i="36"/>
  <c r="FD248" i="36"/>
  <c r="FX243" i="36"/>
  <c r="FZ243" i="36" s="1"/>
  <c r="FX244" i="36"/>
  <c r="FZ244" i="36" s="1"/>
  <c r="FY244" i="36"/>
  <c r="T248" i="36"/>
  <c r="U248" i="36" s="1"/>
  <c r="X254" i="36"/>
  <c r="AV254" i="36"/>
  <c r="DX254" i="36"/>
  <c r="FW254" i="36"/>
  <c r="FX262" i="36"/>
  <c r="FZ262" i="36" s="1"/>
  <c r="E268" i="36"/>
  <c r="BD268" i="36"/>
  <c r="CB268" i="36"/>
  <c r="FY277" i="36"/>
  <c r="CZ285" i="36"/>
  <c r="CB285" i="36"/>
  <c r="F294" i="36"/>
  <c r="E294" i="36" s="1"/>
  <c r="FY297" i="36"/>
  <c r="E285" i="36"/>
  <c r="BD285" i="36"/>
  <c r="DP285" i="36"/>
  <c r="FX283" i="36"/>
  <c r="FZ283" i="36" s="1"/>
  <c r="FW285" i="36"/>
  <c r="FY285" i="36" s="1"/>
  <c r="AF289" i="36"/>
  <c r="AE289" i="36" s="1"/>
  <c r="AJ289" i="36" s="1"/>
  <c r="AK289" i="36" s="1"/>
  <c r="CR289" i="36"/>
  <c r="CQ289" i="36" s="1"/>
  <c r="CV289" i="36" s="1"/>
  <c r="CW289" i="36" s="1"/>
  <c r="FD289" i="36"/>
  <c r="AF294" i="36"/>
  <c r="AE294" i="36" s="1"/>
  <c r="AJ294" i="36" s="1"/>
  <c r="AK294" i="36" s="1"/>
  <c r="CR294" i="36"/>
  <c r="CQ294" i="36" s="1"/>
  <c r="CV294" i="36" s="1"/>
  <c r="CW294" i="36" s="1"/>
  <c r="FD294" i="36"/>
  <c r="X302" i="36"/>
  <c r="W302" i="36" s="1"/>
  <c r="AB302" i="36" s="1"/>
  <c r="AC302" i="36" s="1"/>
  <c r="EV302" i="36"/>
  <c r="FX299" i="36"/>
  <c r="FZ299" i="36" s="1"/>
  <c r="FX256" i="36"/>
  <c r="FZ256" i="36" s="1"/>
  <c r="FY267" i="36"/>
  <c r="H274" i="36"/>
  <c r="BT274" i="36"/>
  <c r="EF274" i="36"/>
  <c r="FY272" i="36"/>
  <c r="X274" i="36"/>
  <c r="CJ274" i="36"/>
  <c r="EV274" i="36"/>
  <c r="FX276" i="36"/>
  <c r="FZ276" i="36" s="1"/>
  <c r="FY280" i="36"/>
  <c r="FX281" i="36"/>
  <c r="AF285" i="36"/>
  <c r="BT285" i="36"/>
  <c r="CR285" i="36"/>
  <c r="EF285" i="36"/>
  <c r="FD285" i="36"/>
  <c r="FX282" i="36"/>
  <c r="FZ282" i="36" s="1"/>
  <c r="AV285" i="36"/>
  <c r="DH285" i="36"/>
  <c r="FY282" i="36"/>
  <c r="L285" i="36"/>
  <c r="M285" i="36" s="1"/>
  <c r="AV289" i="36"/>
  <c r="DH289" i="36"/>
  <c r="DG289" i="36" s="1"/>
  <c r="DL289" i="36" s="1"/>
  <c r="DM289" i="36" s="1"/>
  <c r="FY287" i="36"/>
  <c r="H294" i="36"/>
  <c r="G294" i="36" s="1"/>
  <c r="AV294" i="36"/>
  <c r="AU294" i="36" s="1"/>
  <c r="AZ294" i="36" s="1"/>
  <c r="BA294" i="36" s="1"/>
  <c r="BT294" i="36"/>
  <c r="BS294" i="36" s="1"/>
  <c r="BX294" i="36" s="1"/>
  <c r="BY294" i="36" s="1"/>
  <c r="DH294" i="36"/>
  <c r="DG294" i="36" s="1"/>
  <c r="DL294" i="36" s="1"/>
  <c r="DM294" i="36" s="1"/>
  <c r="FY291" i="36"/>
  <c r="FL294" i="36"/>
  <c r="AF302" i="36"/>
  <c r="AE302" i="36" s="1"/>
  <c r="AJ302" i="36" s="1"/>
  <c r="AK302" i="36" s="1"/>
  <c r="CR302" i="36"/>
  <c r="CQ302" i="36" s="1"/>
  <c r="CV302" i="36" s="1"/>
  <c r="CW302" i="36" s="1"/>
  <c r="FD302" i="36"/>
  <c r="BD302" i="36"/>
  <c r="BC302" i="36" s="1"/>
  <c r="BH302" i="36" s="1"/>
  <c r="BI302" i="36" s="1"/>
  <c r="FY300" i="36"/>
  <c r="E310" i="36"/>
  <c r="F307" i="36"/>
  <c r="FY307" i="36"/>
  <c r="FX252" i="36"/>
  <c r="FZ252" i="36" s="1"/>
  <c r="FX253" i="36"/>
  <c r="FZ253" i="36" s="1"/>
  <c r="FY253" i="36"/>
  <c r="FX258" i="36"/>
  <c r="FZ258" i="36" s="1"/>
  <c r="FX259" i="36"/>
  <c r="FZ259" i="36" s="1"/>
  <c r="FY259" i="36"/>
  <c r="FX265" i="36"/>
  <c r="FZ265" i="36" s="1"/>
  <c r="BT268" i="36"/>
  <c r="EF268" i="36"/>
  <c r="FY265" i="36"/>
  <c r="X268" i="36"/>
  <c r="CJ268" i="36"/>
  <c r="EV268" i="36"/>
  <c r="FW268" i="36"/>
  <c r="E274" i="36"/>
  <c r="FW274" i="36"/>
  <c r="FX279" i="36"/>
  <c r="FZ279" i="36" s="1"/>
  <c r="X285" i="36"/>
  <c r="CJ285" i="36"/>
  <c r="EV285" i="36"/>
  <c r="FX284" i="36"/>
  <c r="FZ284" i="36" s="1"/>
  <c r="DX289" i="36"/>
  <c r="DW289" i="36" s="1"/>
  <c r="EB289" i="36" s="1"/>
  <c r="EC289" i="36" s="1"/>
  <c r="BD289" i="36"/>
  <c r="BC289" i="36" s="1"/>
  <c r="BH289" i="36" s="1"/>
  <c r="BI289" i="36" s="1"/>
  <c r="X294" i="36"/>
  <c r="W294" i="36" s="1"/>
  <c r="AB294" i="36" s="1"/>
  <c r="AC294" i="36" s="1"/>
  <c r="CJ294" i="36"/>
  <c r="CI294" i="36" s="1"/>
  <c r="CN294" i="36" s="1"/>
  <c r="CO294" i="36" s="1"/>
  <c r="DP294" i="36"/>
  <c r="FX296" i="36"/>
  <c r="FZ296" i="36" s="1"/>
  <c r="AV302" i="36"/>
  <c r="AU302" i="36" s="1"/>
  <c r="AZ302" i="36" s="1"/>
  <c r="BA302" i="36" s="1"/>
  <c r="DH302" i="36"/>
  <c r="CJ302" i="36"/>
  <c r="CI302" i="36" s="1"/>
  <c r="CN302" i="36" s="1"/>
  <c r="CO302" i="36" s="1"/>
  <c r="FX300" i="36"/>
  <c r="FZ300" i="36" s="1"/>
  <c r="EN302" i="36"/>
  <c r="FX297" i="36"/>
  <c r="FZ297" i="36" s="1"/>
  <c r="BT302" i="36"/>
  <c r="BS302" i="36" s="1"/>
  <c r="BX302" i="36" s="1"/>
  <c r="BY302" i="36" s="1"/>
  <c r="EF302" i="36"/>
  <c r="FX298" i="36"/>
  <c r="FZ298" i="36" s="1"/>
  <c r="FY299" i="36"/>
  <c r="FX308" i="36"/>
  <c r="FY309" i="36"/>
  <c r="CZ347" i="36"/>
  <c r="CY347" i="36" s="1"/>
  <c r="DD347" i="36" s="1"/>
  <c r="DE347" i="36" s="1"/>
  <c r="FY296" i="36"/>
  <c r="AN302" i="36"/>
  <c r="AM302" i="36" s="1"/>
  <c r="AR302" i="36" s="1"/>
  <c r="AS302" i="36" s="1"/>
  <c r="CZ302" i="36"/>
  <c r="CY302" i="36" s="1"/>
  <c r="DD302" i="36" s="1"/>
  <c r="DE302" i="36" s="1"/>
  <c r="FL302" i="36"/>
  <c r="FY301" i="36"/>
  <c r="FX306" i="36"/>
  <c r="FZ306" i="36" s="1"/>
  <c r="FY306" i="36"/>
  <c r="FX313" i="36"/>
  <c r="FZ313" i="36" s="1"/>
  <c r="FY314" i="36"/>
  <c r="FX317" i="36"/>
  <c r="FZ317" i="36" s="1"/>
  <c r="AN347" i="36"/>
  <c r="AM347" i="36" s="1"/>
  <c r="AR347" i="36" s="1"/>
  <c r="AS347" i="36" s="1"/>
  <c r="FY338" i="36"/>
  <c r="FY313" i="36"/>
  <c r="FZ324" i="36"/>
  <c r="FY340" i="36"/>
  <c r="FX345" i="36"/>
  <c r="FZ345" i="36" s="1"/>
  <c r="FX339" i="36"/>
  <c r="FZ339" i="36" s="1"/>
  <c r="FX341" i="36"/>
  <c r="FZ341" i="36" s="1"/>
  <c r="FY344" i="36"/>
  <c r="FY346" i="36"/>
  <c r="FZ353" i="36"/>
  <c r="FX343" i="36"/>
  <c r="FW353" i="36"/>
  <c r="FY353" i="36" s="1"/>
  <c r="F7" i="36"/>
  <c r="F27" i="36"/>
  <c r="L30" i="36"/>
  <c r="M30" i="36" s="1"/>
  <c r="FX42" i="36"/>
  <c r="FZ42" i="36" s="1"/>
  <c r="FY43" i="36"/>
  <c r="FX47" i="36"/>
  <c r="FZ47" i="36" s="1"/>
  <c r="FY53" i="36"/>
  <c r="AM59" i="36"/>
  <c r="AR59" i="36" s="1"/>
  <c r="AS59" i="36" s="1"/>
  <c r="CY59" i="36"/>
  <c r="DD59" i="36" s="1"/>
  <c r="DE59" i="36" s="1"/>
  <c r="E71" i="36"/>
  <c r="F68" i="36"/>
  <c r="L71" i="36"/>
  <c r="M71" i="36" s="1"/>
  <c r="CB85" i="36"/>
  <c r="CZ85" i="36"/>
  <c r="FX82" i="36"/>
  <c r="FZ82" i="36" s="1"/>
  <c r="H92" i="36"/>
  <c r="FX88" i="36"/>
  <c r="FZ88" i="36" s="1"/>
  <c r="F41" i="36"/>
  <c r="FY41" i="36"/>
  <c r="W59" i="36"/>
  <c r="AB59" i="36" s="1"/>
  <c r="AC59" i="36" s="1"/>
  <c r="CI59" i="36"/>
  <c r="CN59" i="36" s="1"/>
  <c r="CO59" i="36" s="1"/>
  <c r="EU59" i="36"/>
  <c r="EZ59" i="36" s="1"/>
  <c r="FA59" i="36" s="1"/>
  <c r="FW64" i="36"/>
  <c r="FY64" i="36" s="1"/>
  <c r="FC71" i="36"/>
  <c r="FH71" i="36" s="1"/>
  <c r="FI71" i="36" s="1"/>
  <c r="FH70" i="36"/>
  <c r="FI70" i="36" s="1"/>
  <c r="FD70" i="36"/>
  <c r="FX76" i="36"/>
  <c r="FZ76" i="36" s="1"/>
  <c r="FX79" i="36"/>
  <c r="FZ79" i="36" s="1"/>
  <c r="AB30" i="36"/>
  <c r="AC30" i="36" s="1"/>
  <c r="BH30" i="36"/>
  <c r="BI30" i="36" s="1"/>
  <c r="CN30" i="36"/>
  <c r="CO30" i="36" s="1"/>
  <c r="DT30" i="36"/>
  <c r="DU30" i="36" s="1"/>
  <c r="EZ30" i="36"/>
  <c r="FA30" i="36" s="1"/>
  <c r="E37" i="36"/>
  <c r="L37" i="36"/>
  <c r="M37" i="36" s="1"/>
  <c r="FW37" i="36"/>
  <c r="F48" i="36"/>
  <c r="FY48" i="36"/>
  <c r="FW50" i="36"/>
  <c r="E58" i="36"/>
  <c r="F53" i="36"/>
  <c r="FX56" i="36"/>
  <c r="FZ56" i="36" s="1"/>
  <c r="G59" i="36"/>
  <c r="G73" i="36" s="1"/>
  <c r="BS59" i="36"/>
  <c r="BX59" i="36" s="1"/>
  <c r="BY59" i="36" s="1"/>
  <c r="EE59" i="36"/>
  <c r="EJ59" i="36" s="1"/>
  <c r="EK59" i="36" s="1"/>
  <c r="FH64" i="36"/>
  <c r="FI64" i="36" s="1"/>
  <c r="FC65" i="36"/>
  <c r="FY68" i="36"/>
  <c r="FW70" i="36"/>
  <c r="FY70" i="36" s="1"/>
  <c r="BL85" i="36"/>
  <c r="CJ85" i="36"/>
  <c r="FX78" i="36"/>
  <c r="FZ78" i="36" s="1"/>
  <c r="FY36" i="36"/>
  <c r="FX40" i="36"/>
  <c r="L44" i="36"/>
  <c r="M44" i="36" s="1"/>
  <c r="FW44" i="36"/>
  <c r="F55" i="36"/>
  <c r="FY55" i="36"/>
  <c r="L58" i="36"/>
  <c r="M58" i="36" s="1"/>
  <c r="BC59" i="36"/>
  <c r="BH59" i="36" s="1"/>
  <c r="BI59" i="36" s="1"/>
  <c r="DO59" i="36"/>
  <c r="DT59" i="36" s="1"/>
  <c r="DU59" i="36" s="1"/>
  <c r="FK65" i="36"/>
  <c r="FP65" i="36" s="1"/>
  <c r="FQ65" i="36" s="1"/>
  <c r="FL64" i="36"/>
  <c r="FX64" i="36" s="1"/>
  <c r="FZ64" i="36" s="1"/>
  <c r="E65" i="36"/>
  <c r="FW92" i="36"/>
  <c r="FX97" i="36"/>
  <c r="FZ97" i="36" s="1"/>
  <c r="FC58" i="36"/>
  <c r="FH58" i="36" s="1"/>
  <c r="FI58" i="36" s="1"/>
  <c r="FX69" i="36"/>
  <c r="FZ69" i="36" s="1"/>
  <c r="BD85" i="36"/>
  <c r="FY77" i="36"/>
  <c r="FY81" i="36"/>
  <c r="BT92" i="36"/>
  <c r="CR92" i="36"/>
  <c r="FY98" i="36"/>
  <c r="FX106" i="36"/>
  <c r="FZ106" i="36" s="1"/>
  <c r="FY106" i="36"/>
  <c r="FX121" i="36"/>
  <c r="FZ121" i="36" s="1"/>
  <c r="FX123" i="36"/>
  <c r="FZ123" i="36" s="1"/>
  <c r="F144" i="36"/>
  <c r="FY144" i="36"/>
  <c r="AV92" i="36"/>
  <c r="FL92" i="36"/>
  <c r="DX107" i="36"/>
  <c r="FX114" i="36"/>
  <c r="FZ114" i="36" s="1"/>
  <c r="AF125" i="36"/>
  <c r="AE125" i="36" s="1"/>
  <c r="AJ125" i="36" s="1"/>
  <c r="AK125" i="36" s="1"/>
  <c r="AV125" i="36"/>
  <c r="AU125" i="36" s="1"/>
  <c r="AZ125" i="36" s="1"/>
  <c r="BA125" i="36" s="1"/>
  <c r="CZ125" i="36"/>
  <c r="CY125" i="36" s="1"/>
  <c r="DD125" i="36" s="1"/>
  <c r="DE125" i="36" s="1"/>
  <c r="FX122" i="36"/>
  <c r="FZ122" i="36" s="1"/>
  <c r="L125" i="36"/>
  <c r="M125" i="36" s="1"/>
  <c r="FX128" i="36"/>
  <c r="FZ128" i="36" s="1"/>
  <c r="FX138" i="36"/>
  <c r="FZ138" i="36" s="1"/>
  <c r="FK71" i="36"/>
  <c r="FP71" i="36" s="1"/>
  <c r="FQ71" i="36" s="1"/>
  <c r="DP85" i="36"/>
  <c r="FX77" i="36"/>
  <c r="FZ77" i="36" s="1"/>
  <c r="FY78" i="36"/>
  <c r="FX81" i="36"/>
  <c r="FY82" i="36"/>
  <c r="FW84" i="36"/>
  <c r="P92" i="36"/>
  <c r="AN92" i="36"/>
  <c r="EF92" i="36"/>
  <c r="FD92" i="36"/>
  <c r="L92" i="36"/>
  <c r="M92" i="36" s="1"/>
  <c r="E92" i="36"/>
  <c r="F95" i="36"/>
  <c r="F107" i="36" s="1"/>
  <c r="E107" i="36"/>
  <c r="DP107" i="36"/>
  <c r="EN107" i="36"/>
  <c r="FY95" i="36"/>
  <c r="FX98" i="36"/>
  <c r="FZ98" i="36" s="1"/>
  <c r="FX111" i="36"/>
  <c r="FZ111" i="36" s="1"/>
  <c r="FY111" i="36"/>
  <c r="FY113" i="36"/>
  <c r="FX119" i="36"/>
  <c r="FZ119" i="36" s="1"/>
  <c r="FX110" i="36"/>
  <c r="FZ110" i="36" s="1"/>
  <c r="AF112" i="36"/>
  <c r="BL112" i="36"/>
  <c r="CR112" i="36"/>
  <c r="DX112" i="36"/>
  <c r="FD112" i="36"/>
  <c r="FD116" i="36" s="1"/>
  <c r="DP125" i="36"/>
  <c r="EV125" i="36"/>
  <c r="FX133" i="36"/>
  <c r="FZ133" i="36" s="1"/>
  <c r="X112" i="36"/>
  <c r="BD112" i="36"/>
  <c r="CJ112" i="36"/>
  <c r="DP112" i="36"/>
  <c r="EV112" i="36"/>
  <c r="CB125" i="36"/>
  <c r="CA125" i="36" s="1"/>
  <c r="CF125" i="36" s="1"/>
  <c r="CG125" i="36" s="1"/>
  <c r="FY128" i="36"/>
  <c r="FX135" i="36"/>
  <c r="FZ135" i="36" s="1"/>
  <c r="FX137" i="36"/>
  <c r="FZ137" i="36" s="1"/>
  <c r="FX139" i="36"/>
  <c r="FZ139" i="36" s="1"/>
  <c r="FX143" i="36"/>
  <c r="FZ143" i="36" s="1"/>
  <c r="F112" i="36"/>
  <c r="P112" i="36"/>
  <c r="AV112" i="36"/>
  <c r="CB112" i="36"/>
  <c r="DH112" i="36"/>
  <c r="AF113" i="36"/>
  <c r="BL113" i="36"/>
  <c r="CR113" i="36"/>
  <c r="DX113" i="36"/>
  <c r="FX129" i="36"/>
  <c r="FZ129" i="36" s="1"/>
  <c r="F134" i="36"/>
  <c r="FY134" i="36"/>
  <c r="FW140" i="36"/>
  <c r="F149" i="36"/>
  <c r="FY151" i="36"/>
  <c r="FX161" i="36"/>
  <c r="FZ161" i="36" s="1"/>
  <c r="FX165" i="36"/>
  <c r="FZ165" i="36" s="1"/>
  <c r="FY170" i="36"/>
  <c r="FW147" i="36"/>
  <c r="E176" i="36"/>
  <c r="F160" i="36"/>
  <c r="F164" i="36"/>
  <c r="FY164" i="36"/>
  <c r="F172" i="36"/>
  <c r="FY172" i="36"/>
  <c r="FY168" i="36"/>
  <c r="FX172" i="36"/>
  <c r="FY160" i="36"/>
  <c r="FX169" i="36"/>
  <c r="FZ169" i="36" s="1"/>
  <c r="T176" i="36"/>
  <c r="U176" i="36" s="1"/>
  <c r="FY184" i="36"/>
  <c r="FX193" i="36"/>
  <c r="FZ193" i="36" s="1"/>
  <c r="F194" i="36"/>
  <c r="FY201" i="36"/>
  <c r="F201" i="36"/>
  <c r="P205" i="36"/>
  <c r="AN205" i="36"/>
  <c r="CR205" i="36"/>
  <c r="EF205" i="36"/>
  <c r="AF219" i="36"/>
  <c r="CR219" i="36"/>
  <c r="FD219" i="36"/>
  <c r="FX209" i="36"/>
  <c r="FZ209" i="36" s="1"/>
  <c r="FX214" i="36"/>
  <c r="FZ214" i="36" s="1"/>
  <c r="FX182" i="36"/>
  <c r="FZ182" i="36" s="1"/>
  <c r="FW198" i="36"/>
  <c r="FY209" i="36"/>
  <c r="FX212" i="36"/>
  <c r="FZ212" i="36" s="1"/>
  <c r="AF205" i="36"/>
  <c r="CB205" i="36"/>
  <c r="CZ205" i="36"/>
  <c r="FL205" i="36"/>
  <c r="FX201" i="36"/>
  <c r="FX202" i="36"/>
  <c r="FY203" i="36"/>
  <c r="BL219" i="36"/>
  <c r="DX219" i="36"/>
  <c r="FX207" i="36"/>
  <c r="FX208" i="36"/>
  <c r="FZ208" i="36" s="1"/>
  <c r="E219" i="36"/>
  <c r="FY207" i="36"/>
  <c r="F207" i="36"/>
  <c r="F219" i="36" s="1"/>
  <c r="FY221" i="36"/>
  <c r="H225" i="36"/>
  <c r="FY227" i="36"/>
  <c r="FX237" i="36"/>
  <c r="FZ237" i="36" s="1"/>
  <c r="FY238" i="36"/>
  <c r="H239" i="36"/>
  <c r="H248" i="36"/>
  <c r="AV248" i="36"/>
  <c r="BT248" i="36"/>
  <c r="DH248" i="36"/>
  <c r="EF248" i="36"/>
  <c r="FY243" i="36"/>
  <c r="FX246" i="36"/>
  <c r="FZ246" i="36" s="1"/>
  <c r="FY234" i="36"/>
  <c r="FY230" i="36"/>
  <c r="F230" i="36"/>
  <c r="F239" i="36" s="1"/>
  <c r="FX235" i="36"/>
  <c r="FZ235" i="36" s="1"/>
  <c r="P248" i="36"/>
  <c r="AN248" i="36"/>
  <c r="CB248" i="36"/>
  <c r="CZ248" i="36"/>
  <c r="EN248" i="36"/>
  <c r="FL248" i="36"/>
  <c r="L219" i="36"/>
  <c r="M219" i="36" s="1"/>
  <c r="FX229" i="36"/>
  <c r="FZ229" i="36" s="1"/>
  <c r="FX231" i="36"/>
  <c r="FZ231" i="36" s="1"/>
  <c r="FY232" i="36"/>
  <c r="FX242" i="36"/>
  <c r="FY250" i="36"/>
  <c r="H254" i="36"/>
  <c r="FY256" i="36"/>
  <c r="FY260" i="36"/>
  <c r="FY262" i="36"/>
  <c r="FY266" i="36"/>
  <c r="H268" i="36"/>
  <c r="CB274" i="36"/>
  <c r="FY273" i="36"/>
  <c r="E254" i="36"/>
  <c r="FX266" i="36"/>
  <c r="FZ266" i="36" s="1"/>
  <c r="FY270" i="36"/>
  <c r="P274" i="36"/>
  <c r="EN274" i="36"/>
  <c r="FX272" i="36"/>
  <c r="FZ272" i="36" s="1"/>
  <c r="FY276" i="36"/>
  <c r="F268" i="36"/>
  <c r="H285" i="36"/>
  <c r="FX287" i="36"/>
  <c r="FZ287" i="36" s="1"/>
  <c r="H289" i="36"/>
  <c r="BL294" i="36"/>
  <c r="BK294" i="36" s="1"/>
  <c r="BP294" i="36" s="1"/>
  <c r="BQ294" i="36" s="1"/>
  <c r="DX294" i="36"/>
  <c r="F281" i="36"/>
  <c r="F285" i="36" s="1"/>
  <c r="FX292" i="36"/>
  <c r="FZ292" i="36" s="1"/>
  <c r="F302" i="36"/>
  <c r="E302" i="36" s="1"/>
  <c r="F288" i="36"/>
  <c r="FY288" i="36"/>
  <c r="FY292" i="36"/>
  <c r="FX293" i="36"/>
  <c r="FZ293" i="36" s="1"/>
  <c r="F308" i="36"/>
  <c r="FY308" i="36"/>
  <c r="FW310" i="36"/>
  <c r="F327" i="36"/>
  <c r="H302" i="36"/>
  <c r="FZ320" i="36"/>
  <c r="FX291" i="36"/>
  <c r="FZ291" i="36" s="1"/>
  <c r="FX307" i="36"/>
  <c r="FX316" i="36"/>
  <c r="FZ316" i="36" s="1"/>
  <c r="FX309" i="36"/>
  <c r="FZ309" i="36" s="1"/>
  <c r="FX314" i="36"/>
  <c r="FZ314" i="36" s="1"/>
  <c r="X347" i="36"/>
  <c r="W347" i="36" s="1"/>
  <c r="AB347" i="36" s="1"/>
  <c r="AC347" i="36" s="1"/>
  <c r="CJ347" i="36"/>
  <c r="CI347" i="36" s="1"/>
  <c r="CN347" i="36" s="1"/>
  <c r="CO347" i="36" s="1"/>
  <c r="EV347" i="36"/>
  <c r="EU347" i="36" s="1"/>
  <c r="EZ347" i="36" s="1"/>
  <c r="FA347" i="36" s="1"/>
  <c r="FY337" i="36"/>
  <c r="FX337" i="36"/>
  <c r="FZ337" i="36" s="1"/>
  <c r="FY339" i="36"/>
  <c r="BD347" i="36"/>
  <c r="BC347" i="36" s="1"/>
  <c r="BH347" i="36" s="1"/>
  <c r="BI347" i="36" s="1"/>
  <c r="DP347" i="36"/>
  <c r="DO347" i="36" s="1"/>
  <c r="DT347" i="36" s="1"/>
  <c r="DU347" i="36" s="1"/>
  <c r="FX340" i="36"/>
  <c r="FZ340" i="36" s="1"/>
  <c r="FY341" i="36"/>
  <c r="AF347" i="36"/>
  <c r="AE347" i="36" s="1"/>
  <c r="AJ347" i="36" s="1"/>
  <c r="AK347" i="36" s="1"/>
  <c r="BL347" i="36"/>
  <c r="BK347" i="36" s="1"/>
  <c r="BP347" i="36" s="1"/>
  <c r="BQ347" i="36" s="1"/>
  <c r="CR347" i="36"/>
  <c r="CQ347" i="36" s="1"/>
  <c r="CV347" i="36" s="1"/>
  <c r="CW347" i="36" s="1"/>
  <c r="DX347" i="36"/>
  <c r="DW347" i="36" s="1"/>
  <c r="EB347" i="36" s="1"/>
  <c r="EC347" i="36" s="1"/>
  <c r="FD347" i="36"/>
  <c r="FC347" i="36" s="1"/>
  <c r="FH347" i="36" s="1"/>
  <c r="FI347" i="36" s="1"/>
  <c r="F343" i="36"/>
  <c r="FX346" i="36"/>
  <c r="FZ346" i="36" s="1"/>
  <c r="P347" i="36"/>
  <c r="O347" i="36" s="1"/>
  <c r="T347" i="36" s="1"/>
  <c r="U347" i="36" s="1"/>
  <c r="AV347" i="36"/>
  <c r="AU347" i="36" s="1"/>
  <c r="AZ347" i="36" s="1"/>
  <c r="BA347" i="36" s="1"/>
  <c r="CB347" i="36"/>
  <c r="CA347" i="36" s="1"/>
  <c r="CF347" i="36" s="1"/>
  <c r="CG347" i="36" s="1"/>
  <c r="DH347" i="36"/>
  <c r="DG347" i="36" s="1"/>
  <c r="DL347" i="36" s="1"/>
  <c r="DM347" i="36" s="1"/>
  <c r="EN347" i="36"/>
  <c r="EM347" i="36" s="1"/>
  <c r="ER347" i="36" s="1"/>
  <c r="ES347" i="36" s="1"/>
  <c r="FX344" i="36"/>
  <c r="FZ344" i="36" s="1"/>
  <c r="FY345" i="36"/>
  <c r="CB116" i="36" l="1"/>
  <c r="CA116" i="36" s="1"/>
  <c r="CF116" i="36" s="1"/>
  <c r="CG116" i="36" s="1"/>
  <c r="X240" i="36"/>
  <c r="W240" i="36" s="1"/>
  <c r="AB240" i="36" s="1"/>
  <c r="AC240" i="36" s="1"/>
  <c r="FL263" i="36"/>
  <c r="FK263" i="36" s="1"/>
  <c r="FP263" i="36" s="1"/>
  <c r="FQ263" i="36" s="1"/>
  <c r="AN263" i="36"/>
  <c r="AM263" i="36" s="1"/>
  <c r="AR263" i="36" s="1"/>
  <c r="AS263" i="36" s="1"/>
  <c r="FY198" i="36"/>
  <c r="DH116" i="36"/>
  <c r="DH178" i="36" s="1"/>
  <c r="DG178" i="36" s="1"/>
  <c r="DL178" i="36" s="1"/>
  <c r="DM178" i="36" s="1"/>
  <c r="DP263" i="36"/>
  <c r="DO263" i="36" s="1"/>
  <c r="DT263" i="36" s="1"/>
  <c r="DU263" i="36" s="1"/>
  <c r="DH263" i="36"/>
  <c r="DG263" i="36" s="1"/>
  <c r="DL263" i="36" s="1"/>
  <c r="DM263" i="36" s="1"/>
  <c r="FZ41" i="36"/>
  <c r="FY84" i="36"/>
  <c r="FZ7" i="36"/>
  <c r="AV263" i="36"/>
  <c r="AU263" i="36" s="1"/>
  <c r="AZ263" i="36" s="1"/>
  <c r="BA263" i="36" s="1"/>
  <c r="FZ22" i="36"/>
  <c r="H116" i="36"/>
  <c r="G116" i="36" s="1"/>
  <c r="FZ81" i="36"/>
  <c r="FY140" i="36"/>
  <c r="DP240" i="36"/>
  <c r="DO240" i="36" s="1"/>
  <c r="DT240" i="36" s="1"/>
  <c r="DU240" i="36" s="1"/>
  <c r="FZ53" i="36"/>
  <c r="FZ308" i="36"/>
  <c r="FY44" i="36"/>
  <c r="FL240" i="36"/>
  <c r="FK240" i="36" s="1"/>
  <c r="FP240" i="36" s="1"/>
  <c r="FQ240" i="36" s="1"/>
  <c r="AF240" i="36"/>
  <c r="AE240" i="36" s="1"/>
  <c r="AJ240" i="36" s="1"/>
  <c r="AK240" i="36" s="1"/>
  <c r="FY205" i="36"/>
  <c r="FZ27" i="36"/>
  <c r="AF263" i="36"/>
  <c r="AE263" i="36" s="1"/>
  <c r="AJ263" i="36" s="1"/>
  <c r="AK263" i="36" s="1"/>
  <c r="FL116" i="36"/>
  <c r="FL178" i="36" s="1"/>
  <c r="FK178" i="36" s="1"/>
  <c r="FP178" i="36" s="1"/>
  <c r="FQ178" i="36" s="1"/>
  <c r="FZ242" i="36"/>
  <c r="FX70" i="36"/>
  <c r="FZ70" i="36" s="1"/>
  <c r="FZ343" i="36"/>
  <c r="FZ307" i="36"/>
  <c r="AE225" i="36"/>
  <c r="AJ225" i="36" s="1"/>
  <c r="AK225" i="36" s="1"/>
  <c r="EV263" i="36"/>
  <c r="EU263" i="36" s="1"/>
  <c r="EZ263" i="36" s="1"/>
  <c r="FA263" i="36" s="1"/>
  <c r="CA73" i="36"/>
  <c r="CF73" i="36" s="1"/>
  <c r="CG73" i="36" s="1"/>
  <c r="EN263" i="36"/>
  <c r="EM263" i="36" s="1"/>
  <c r="ER263" i="36" s="1"/>
  <c r="ES263" i="36" s="1"/>
  <c r="DX240" i="36"/>
  <c r="DW240" i="36" s="1"/>
  <c r="EB240" i="36" s="1"/>
  <c r="EC240" i="36" s="1"/>
  <c r="EE73" i="36"/>
  <c r="EJ73" i="36" s="1"/>
  <c r="EK73" i="36" s="1"/>
  <c r="BT263" i="36"/>
  <c r="BS263" i="36" s="1"/>
  <c r="BX263" i="36" s="1"/>
  <c r="BY263" i="36" s="1"/>
  <c r="CR240" i="36"/>
  <c r="CQ240" i="36" s="1"/>
  <c r="CV240" i="36" s="1"/>
  <c r="CW240" i="36" s="1"/>
  <c r="FZ149" i="36"/>
  <c r="FZ134" i="36"/>
  <c r="AV116" i="36"/>
  <c r="AV178" i="36" s="1"/>
  <c r="FZ55" i="36"/>
  <c r="FX57" i="36"/>
  <c r="FZ57" i="36" s="1"/>
  <c r="FD263" i="36"/>
  <c r="FC263" i="36" s="1"/>
  <c r="FH263" i="36" s="1"/>
  <c r="FI263" i="36" s="1"/>
  <c r="FZ14" i="36"/>
  <c r="CJ263" i="36"/>
  <c r="CI263" i="36" s="1"/>
  <c r="CN263" i="36" s="1"/>
  <c r="CO263" i="36" s="1"/>
  <c r="DH303" i="36"/>
  <c r="CB303" i="36"/>
  <c r="CA303" i="36" s="1"/>
  <c r="CF303" i="36" s="1"/>
  <c r="CG303" i="36" s="1"/>
  <c r="FZ40" i="36"/>
  <c r="FX188" i="36"/>
  <c r="FY176" i="36"/>
  <c r="FY30" i="36"/>
  <c r="FX285" i="36"/>
  <c r="FZ285" i="36" s="1"/>
  <c r="DP116" i="36"/>
  <c r="DP178" i="36" s="1"/>
  <c r="CZ116" i="36"/>
  <c r="CY116" i="36" s="1"/>
  <c r="DD116" i="36" s="1"/>
  <c r="DE116" i="36" s="1"/>
  <c r="CZ303" i="36"/>
  <c r="CY303" i="36" s="1"/>
  <c r="DD303" i="36" s="1"/>
  <c r="DE303" i="36" s="1"/>
  <c r="FY254" i="36"/>
  <c r="CB240" i="36"/>
  <c r="CA240" i="36" s="1"/>
  <c r="CF240" i="36" s="1"/>
  <c r="CG240" i="36" s="1"/>
  <c r="CR303" i="36"/>
  <c r="CQ303" i="36" s="1"/>
  <c r="CV303" i="36" s="1"/>
  <c r="CW303" i="36" s="1"/>
  <c r="BK239" i="36"/>
  <c r="BP239" i="36" s="1"/>
  <c r="BQ239" i="36" s="1"/>
  <c r="BL240" i="36"/>
  <c r="BK240" i="36" s="1"/>
  <c r="BP240" i="36" s="1"/>
  <c r="BQ240" i="36" s="1"/>
  <c r="FC239" i="36"/>
  <c r="FH239" i="36" s="1"/>
  <c r="FI239" i="36" s="1"/>
  <c r="FD240" i="36"/>
  <c r="FC240" i="36" s="1"/>
  <c r="FH240" i="36" s="1"/>
  <c r="FI240" i="36" s="1"/>
  <c r="AM225" i="36"/>
  <c r="AR225" i="36" s="1"/>
  <c r="AS225" i="36" s="1"/>
  <c r="AN240" i="36"/>
  <c r="AM240" i="36" s="1"/>
  <c r="AR240" i="36" s="1"/>
  <c r="AS240" i="36" s="1"/>
  <c r="DX303" i="36"/>
  <c r="CB263" i="36"/>
  <c r="CA263" i="36" s="1"/>
  <c r="CF263" i="36" s="1"/>
  <c r="CG263" i="36" s="1"/>
  <c r="FZ160" i="36"/>
  <c r="FY310" i="36"/>
  <c r="BT303" i="36"/>
  <c r="BS303" i="36" s="1"/>
  <c r="BX303" i="36" s="1"/>
  <c r="BY303" i="36" s="1"/>
  <c r="FX254" i="36"/>
  <c r="FZ254" i="36" s="1"/>
  <c r="EF263" i="36"/>
  <c r="EE263" i="36" s="1"/>
  <c r="EJ263" i="36" s="1"/>
  <c r="EK263" i="36" s="1"/>
  <c r="DW225" i="36"/>
  <c r="EB225" i="36" s="1"/>
  <c r="EC225" i="36" s="1"/>
  <c r="F205" i="36"/>
  <c r="FZ68" i="36"/>
  <c r="EN303" i="36"/>
  <c r="EV303" i="36"/>
  <c r="CR263" i="36"/>
  <c r="CQ263" i="36" s="1"/>
  <c r="CV263" i="36" s="1"/>
  <c r="CW263" i="36" s="1"/>
  <c r="BT240" i="36"/>
  <c r="BS240" i="36" s="1"/>
  <c r="BX240" i="36" s="1"/>
  <c r="BY240" i="36" s="1"/>
  <c r="FZ288" i="36"/>
  <c r="FZ202" i="36"/>
  <c r="EN178" i="36"/>
  <c r="EM178" i="36" s="1"/>
  <c r="ER178" i="36" s="1"/>
  <c r="ES178" i="36" s="1"/>
  <c r="FY50" i="36"/>
  <c r="P263" i="36"/>
  <c r="O263" i="36" s="1"/>
  <c r="T263" i="36" s="1"/>
  <c r="U263" i="36" s="1"/>
  <c r="FY147" i="36"/>
  <c r="EV116" i="36"/>
  <c r="EV178" i="36" s="1"/>
  <c r="EU178" i="36" s="1"/>
  <c r="EZ178" i="36" s="1"/>
  <c r="FA178" i="36" s="1"/>
  <c r="X116" i="36"/>
  <c r="W116" i="36" s="1"/>
  <c r="AB116" i="36" s="1"/>
  <c r="AC116" i="36" s="1"/>
  <c r="FY107" i="36"/>
  <c r="FZ144" i="36"/>
  <c r="EF303" i="36"/>
  <c r="BD263" i="36"/>
  <c r="BC263" i="36" s="1"/>
  <c r="BH263" i="36" s="1"/>
  <c r="BI263" i="36" s="1"/>
  <c r="FY248" i="36"/>
  <c r="AN116" i="36"/>
  <c r="AM116" i="36" s="1"/>
  <c r="AR116" i="36" s="1"/>
  <c r="AS116" i="36" s="1"/>
  <c r="AV303" i="36"/>
  <c r="AU303" i="36" s="1"/>
  <c r="AZ303" i="36" s="1"/>
  <c r="BA303" i="36" s="1"/>
  <c r="EF116" i="36"/>
  <c r="EF178" i="36" s="1"/>
  <c r="EE178" i="36" s="1"/>
  <c r="EJ178" i="36" s="1"/>
  <c r="EK178" i="36" s="1"/>
  <c r="CJ303" i="36"/>
  <c r="CI303" i="36" s="1"/>
  <c r="CN303" i="36" s="1"/>
  <c r="CO303" i="36" s="1"/>
  <c r="DP303" i="36"/>
  <c r="DP334" i="36" s="1"/>
  <c r="AV240" i="36"/>
  <c r="AU240" i="36" s="1"/>
  <c r="AZ240" i="36" s="1"/>
  <c r="BA240" i="36" s="1"/>
  <c r="FX198" i="36"/>
  <c r="P240" i="36"/>
  <c r="O240" i="36" s="1"/>
  <c r="T240" i="36" s="1"/>
  <c r="U240" i="36" s="1"/>
  <c r="AN303" i="36"/>
  <c r="AM303" i="36" s="1"/>
  <c r="AR303" i="36" s="1"/>
  <c r="AS303" i="36" s="1"/>
  <c r="BD303" i="36"/>
  <c r="BC303" i="36" s="1"/>
  <c r="BH303" i="36" s="1"/>
  <c r="BI303" i="36" s="1"/>
  <c r="AU289" i="36"/>
  <c r="AZ289" i="36" s="1"/>
  <c r="BA289" i="36" s="1"/>
  <c r="EN240" i="36"/>
  <c r="EM240" i="36" s="1"/>
  <c r="ER240" i="36" s="1"/>
  <c r="ES240" i="36" s="1"/>
  <c r="FY219" i="36"/>
  <c r="AU225" i="36"/>
  <c r="AZ225" i="36" s="1"/>
  <c r="BA225" i="36" s="1"/>
  <c r="F116" i="36"/>
  <c r="E116" i="36" s="1"/>
  <c r="FZ48" i="36"/>
  <c r="BL263" i="36"/>
  <c r="BK263" i="36" s="1"/>
  <c r="BP263" i="36" s="1"/>
  <c r="BQ263" i="36" s="1"/>
  <c r="O73" i="36"/>
  <c r="T73" i="36" s="1"/>
  <c r="U73" i="36" s="1"/>
  <c r="CZ263" i="36"/>
  <c r="CY263" i="36" s="1"/>
  <c r="DD263" i="36" s="1"/>
  <c r="DE263" i="36" s="1"/>
  <c r="BD240" i="36"/>
  <c r="BC240" i="36" s="1"/>
  <c r="BH240" i="36" s="1"/>
  <c r="BI240" i="36" s="1"/>
  <c r="CZ240" i="36"/>
  <c r="CY240" i="36" s="1"/>
  <c r="DD240" i="36" s="1"/>
  <c r="DE240" i="36" s="1"/>
  <c r="DH240" i="36"/>
  <c r="DG240" i="36" s="1"/>
  <c r="DL240" i="36" s="1"/>
  <c r="DM240" i="36" s="1"/>
  <c r="F188" i="36"/>
  <c r="E188" i="36" s="1"/>
  <c r="FZ164" i="36"/>
  <c r="CJ116" i="36"/>
  <c r="CI116" i="36" s="1"/>
  <c r="CN116" i="36" s="1"/>
  <c r="CO116" i="36" s="1"/>
  <c r="FK59" i="36"/>
  <c r="FP59" i="36" s="1"/>
  <c r="FQ59" i="36" s="1"/>
  <c r="FY268" i="36"/>
  <c r="X303" i="36"/>
  <c r="W303" i="36" s="1"/>
  <c r="AB303" i="36" s="1"/>
  <c r="AC303" i="36" s="1"/>
  <c r="AF303" i="36"/>
  <c r="AE303" i="36" s="1"/>
  <c r="AJ303" i="36" s="1"/>
  <c r="AK303" i="36" s="1"/>
  <c r="P303" i="36"/>
  <c r="O303" i="36" s="1"/>
  <c r="T303" i="36" s="1"/>
  <c r="U303" i="36" s="1"/>
  <c r="FX268" i="36"/>
  <c r="FZ268" i="36" s="1"/>
  <c r="EV240" i="36"/>
  <c r="EU240" i="36" s="1"/>
  <c r="EZ240" i="36" s="1"/>
  <c r="FA240" i="36" s="1"/>
  <c r="CJ240" i="36"/>
  <c r="CI240" i="36" s="1"/>
  <c r="CN240" i="36" s="1"/>
  <c r="CO240" i="36" s="1"/>
  <c r="EF240" i="36"/>
  <c r="EE240" i="36" s="1"/>
  <c r="EJ240" i="36" s="1"/>
  <c r="EK240" i="36" s="1"/>
  <c r="FZ194" i="36"/>
  <c r="BD116" i="36"/>
  <c r="BC116" i="36" s="1"/>
  <c r="BH116" i="36" s="1"/>
  <c r="BI116" i="36" s="1"/>
  <c r="EM73" i="36"/>
  <c r="ER73" i="36" s="1"/>
  <c r="ES73" i="36" s="1"/>
  <c r="AM73" i="36"/>
  <c r="AR73" i="36" s="1"/>
  <c r="AS73" i="36" s="1"/>
  <c r="BT116" i="36"/>
  <c r="BS116" i="36" s="1"/>
  <c r="BX116" i="36" s="1"/>
  <c r="BY116" i="36" s="1"/>
  <c r="FZ201" i="36"/>
  <c r="CY73" i="36"/>
  <c r="DD73" i="36" s="1"/>
  <c r="DE73" i="36" s="1"/>
  <c r="FX107" i="36"/>
  <c r="FZ107" i="36" s="1"/>
  <c r="BS73" i="36"/>
  <c r="BX73" i="36" s="1"/>
  <c r="BY73" i="36" s="1"/>
  <c r="F263" i="36"/>
  <c r="E263" i="36" s="1"/>
  <c r="FL303" i="36"/>
  <c r="FY274" i="36"/>
  <c r="AF116" i="36"/>
  <c r="AE116" i="36" s="1"/>
  <c r="AJ116" i="36" s="1"/>
  <c r="AK116" i="36" s="1"/>
  <c r="W73" i="36"/>
  <c r="AB73" i="36" s="1"/>
  <c r="AC73" i="36" s="1"/>
  <c r="DX116" i="36"/>
  <c r="DX178" i="36" s="1"/>
  <c r="CQ73" i="36"/>
  <c r="CV73" i="36" s="1"/>
  <c r="CW73" i="36" s="1"/>
  <c r="FX219" i="36"/>
  <c r="FZ219" i="36" s="1"/>
  <c r="FX113" i="36"/>
  <c r="FZ113" i="36" s="1"/>
  <c r="CR116" i="36"/>
  <c r="CQ116" i="36" s="1"/>
  <c r="CV116" i="36" s="1"/>
  <c r="CW116" i="36" s="1"/>
  <c r="X263" i="36"/>
  <c r="W263" i="36" s="1"/>
  <c r="AB263" i="36" s="1"/>
  <c r="AC263" i="36" s="1"/>
  <c r="FY155" i="36"/>
  <c r="AE73" i="36"/>
  <c r="AJ73" i="36" s="1"/>
  <c r="AK73" i="36" s="1"/>
  <c r="DW73" i="36"/>
  <c r="EB73" i="36" s="1"/>
  <c r="EC73" i="36" s="1"/>
  <c r="DG73" i="36"/>
  <c r="DL73" i="36" s="1"/>
  <c r="DM73" i="36" s="1"/>
  <c r="FX274" i="36"/>
  <c r="FZ274" i="36" s="1"/>
  <c r="FZ207" i="36"/>
  <c r="FZ172" i="36"/>
  <c r="BL116" i="36"/>
  <c r="BK116" i="36" s="1"/>
  <c r="BP116" i="36" s="1"/>
  <c r="BQ116" i="36" s="1"/>
  <c r="FD178" i="36"/>
  <c r="FC178" i="36" s="1"/>
  <c r="FH178" i="36" s="1"/>
  <c r="FI178" i="36" s="1"/>
  <c r="FX85" i="36"/>
  <c r="FZ85" i="36" s="1"/>
  <c r="E59" i="36"/>
  <c r="E73" i="36" s="1"/>
  <c r="EU73" i="36"/>
  <c r="EZ73" i="36" s="1"/>
  <c r="FA73" i="36" s="1"/>
  <c r="FD303" i="36"/>
  <c r="DX263" i="36"/>
  <c r="DW263" i="36" s="1"/>
  <c r="EB263" i="36" s="1"/>
  <c r="EC263" i="36" s="1"/>
  <c r="BK73" i="36"/>
  <c r="BP73" i="36" s="1"/>
  <c r="BQ73" i="36" s="1"/>
  <c r="AU73" i="36"/>
  <c r="AZ73" i="36" s="1"/>
  <c r="BA73" i="36" s="1"/>
  <c r="E239" i="36"/>
  <c r="F240" i="36"/>
  <c r="E240" i="36" s="1"/>
  <c r="FX347" i="36"/>
  <c r="FX302" i="36"/>
  <c r="FZ302" i="36" s="1"/>
  <c r="G302" i="36"/>
  <c r="BL303" i="36"/>
  <c r="BK303" i="36" s="1"/>
  <c r="BP303" i="36" s="1"/>
  <c r="BQ303" i="36" s="1"/>
  <c r="FZ281" i="36"/>
  <c r="G239" i="36"/>
  <c r="FX239" i="36"/>
  <c r="FZ239" i="36" s="1"/>
  <c r="G225" i="36"/>
  <c r="H240" i="36"/>
  <c r="FX225" i="36"/>
  <c r="FZ225" i="36" s="1"/>
  <c r="FX205" i="36"/>
  <c r="F198" i="36"/>
  <c r="FY92" i="36"/>
  <c r="CI85" i="36"/>
  <c r="CN85" i="36" s="1"/>
  <c r="CO85" i="36" s="1"/>
  <c r="FH65" i="36"/>
  <c r="FI65" i="36" s="1"/>
  <c r="FW65" i="36"/>
  <c r="FY65" i="36" s="1"/>
  <c r="FY37" i="36"/>
  <c r="DO73" i="36"/>
  <c r="DT73" i="36" s="1"/>
  <c r="DU73" i="36" s="1"/>
  <c r="FX125" i="36"/>
  <c r="CY85" i="36"/>
  <c r="DD85" i="36" s="1"/>
  <c r="DE85" i="36" s="1"/>
  <c r="FW347" i="36"/>
  <c r="L347" i="36"/>
  <c r="M347" i="36" s="1"/>
  <c r="E327" i="36"/>
  <c r="FY327" i="36" s="1"/>
  <c r="FZ327" i="36"/>
  <c r="FX294" i="36"/>
  <c r="FZ294" i="36" s="1"/>
  <c r="DO85" i="36"/>
  <c r="DT85" i="36" s="1"/>
  <c r="DU85" i="36" s="1"/>
  <c r="L85" i="36"/>
  <c r="M85" i="36" s="1"/>
  <c r="FW58" i="36"/>
  <c r="FY58" i="36" s="1"/>
  <c r="L73" i="36"/>
  <c r="M73" i="36" s="1"/>
  <c r="BK85" i="36"/>
  <c r="BP85" i="36" s="1"/>
  <c r="BQ85" i="36" s="1"/>
  <c r="L59" i="36"/>
  <c r="M59" i="36" s="1"/>
  <c r="CI73" i="36"/>
  <c r="CN73" i="36" s="1"/>
  <c r="CO73" i="36" s="1"/>
  <c r="F125" i="36"/>
  <c r="E125" i="36" s="1"/>
  <c r="CA85" i="36"/>
  <c r="CF85" i="36" s="1"/>
  <c r="CG85" i="36" s="1"/>
  <c r="FC59" i="36"/>
  <c r="F347" i="36"/>
  <c r="E347" i="36" s="1"/>
  <c r="H303" i="36"/>
  <c r="G289" i="36"/>
  <c r="FX289" i="36"/>
  <c r="F289" i="36"/>
  <c r="FZ230" i="36"/>
  <c r="FW188" i="36"/>
  <c r="L188" i="36"/>
  <c r="M188" i="36" s="1"/>
  <c r="FX112" i="36"/>
  <c r="FZ112" i="36" s="1"/>
  <c r="P116" i="36"/>
  <c r="O116" i="36" s="1"/>
  <c r="T116" i="36" s="1"/>
  <c r="U116" i="36" s="1"/>
  <c r="FZ95" i="36"/>
  <c r="BC73" i="36"/>
  <c r="BH73" i="36" s="1"/>
  <c r="BI73" i="36" s="1"/>
  <c r="FX92" i="36"/>
  <c r="FZ92" i="36" s="1"/>
  <c r="FW71" i="36"/>
  <c r="FY71" i="36" s="1"/>
  <c r="L294" i="36"/>
  <c r="M294" i="36" s="1"/>
  <c r="FW294" i="36"/>
  <c r="FY294" i="36" s="1"/>
  <c r="H263" i="36"/>
  <c r="FX248" i="36"/>
  <c r="FZ248" i="36" s="1"/>
  <c r="FW125" i="36"/>
  <c r="BC85" i="36"/>
  <c r="BH85" i="36" s="1"/>
  <c r="BI85" i="36" s="1"/>
  <c r="AF178" i="36" l="1"/>
  <c r="AE178" i="36" s="1"/>
  <c r="AJ178" i="36" s="1"/>
  <c r="AK178" i="36" s="1"/>
  <c r="CB178" i="36"/>
  <c r="BD178" i="36"/>
  <c r="BC178" i="36" s="1"/>
  <c r="BH178" i="36" s="1"/>
  <c r="BI178" i="36" s="1"/>
  <c r="FZ205" i="36"/>
  <c r="H178" i="36"/>
  <c r="G178" i="36" s="1"/>
  <c r="CJ178" i="36"/>
  <c r="CI178" i="36" s="1"/>
  <c r="CN178" i="36" s="1"/>
  <c r="CO178" i="36" s="1"/>
  <c r="CZ334" i="36"/>
  <c r="AV334" i="36"/>
  <c r="AU334" i="36" s="1"/>
  <c r="AZ334" i="36" s="1"/>
  <c r="BA334" i="36" s="1"/>
  <c r="CB334" i="36"/>
  <c r="AN178" i="36"/>
  <c r="AM178" i="36" s="1"/>
  <c r="AR178" i="36" s="1"/>
  <c r="AS178" i="36" s="1"/>
  <c r="FZ188" i="36"/>
  <c r="AF334" i="36"/>
  <c r="AE334" i="36" s="1"/>
  <c r="AJ334" i="36" s="1"/>
  <c r="AK334" i="36" s="1"/>
  <c r="FW59" i="36"/>
  <c r="FY59" i="36" s="1"/>
  <c r="FD334" i="36"/>
  <c r="FD348" i="36" s="1"/>
  <c r="FC348" i="36" s="1"/>
  <c r="FL334" i="36"/>
  <c r="CR178" i="36"/>
  <c r="CQ178" i="36" s="1"/>
  <c r="CV178" i="36" s="1"/>
  <c r="CW178" i="36" s="1"/>
  <c r="CJ334" i="36"/>
  <c r="CI334" i="36" s="1"/>
  <c r="CN334" i="36" s="1"/>
  <c r="CO334" i="36" s="1"/>
  <c r="FK73" i="36"/>
  <c r="FP73" i="36" s="1"/>
  <c r="FQ73" i="36" s="1"/>
  <c r="AN334" i="36"/>
  <c r="AN348" i="36" s="1"/>
  <c r="AM348" i="36" s="1"/>
  <c r="FZ198" i="36"/>
  <c r="EN334" i="36"/>
  <c r="EN348" i="36" s="1"/>
  <c r="BT334" i="36"/>
  <c r="BT348" i="36" s="1"/>
  <c r="X334" i="36"/>
  <c r="W334" i="36" s="1"/>
  <c r="AB334" i="36" s="1"/>
  <c r="AC334" i="36" s="1"/>
  <c r="CZ178" i="36"/>
  <c r="CY178" i="36" s="1"/>
  <c r="DD178" i="36" s="1"/>
  <c r="DE178" i="36" s="1"/>
  <c r="X178" i="36"/>
  <c r="W178" i="36" s="1"/>
  <c r="AB178" i="36" s="1"/>
  <c r="AC178" i="36" s="1"/>
  <c r="CR334" i="36"/>
  <c r="CQ334" i="36" s="1"/>
  <c r="CV334" i="36" s="1"/>
  <c r="CW334" i="36" s="1"/>
  <c r="AU116" i="36"/>
  <c r="AZ116" i="36" s="1"/>
  <c r="BA116" i="36" s="1"/>
  <c r="DX334" i="36"/>
  <c r="BL178" i="36"/>
  <c r="BK178" i="36" s="1"/>
  <c r="BP178" i="36" s="1"/>
  <c r="BQ178" i="36" s="1"/>
  <c r="EV334" i="36"/>
  <c r="EV348" i="36" s="1"/>
  <c r="DH334" i="36"/>
  <c r="DH348" i="36" s="1"/>
  <c r="EF334" i="36"/>
  <c r="P334" i="36"/>
  <c r="BD334" i="36"/>
  <c r="BC334" i="36" s="1"/>
  <c r="BH334" i="36" s="1"/>
  <c r="BI334" i="36" s="1"/>
  <c r="BT178" i="36"/>
  <c r="BS178" i="36" s="1"/>
  <c r="BX178" i="36" s="1"/>
  <c r="BY178" i="36" s="1"/>
  <c r="FY125" i="36"/>
  <c r="FX303" i="36"/>
  <c r="G303" i="36"/>
  <c r="CA178" i="36"/>
  <c r="CF178" i="36" s="1"/>
  <c r="CG178" i="36" s="1"/>
  <c r="DO178" i="36"/>
  <c r="DT178" i="36" s="1"/>
  <c r="DU178" i="36" s="1"/>
  <c r="FW239" i="36"/>
  <c r="FY239" i="36" s="1"/>
  <c r="L239" i="36"/>
  <c r="M239" i="36" s="1"/>
  <c r="AU178" i="36"/>
  <c r="AZ178" i="36" s="1"/>
  <c r="BA178" i="36" s="1"/>
  <c r="DW178" i="36"/>
  <c r="EB178" i="36" s="1"/>
  <c r="EC178" i="36" s="1"/>
  <c r="E289" i="36"/>
  <c r="F303" i="36"/>
  <c r="L116" i="36"/>
  <c r="M116" i="36" s="1"/>
  <c r="FZ125" i="36"/>
  <c r="DP348" i="36"/>
  <c r="DO348" i="36" s="1"/>
  <c r="DO334" i="36"/>
  <c r="DT334" i="36" s="1"/>
  <c r="DU334" i="36" s="1"/>
  <c r="G240" i="36"/>
  <c r="FX240" i="36"/>
  <c r="FZ240" i="36" s="1"/>
  <c r="H334" i="36"/>
  <c r="L302" i="36"/>
  <c r="M302" i="36" s="1"/>
  <c r="FW302" i="36"/>
  <c r="FY302" i="36" s="1"/>
  <c r="P178" i="36"/>
  <c r="FX263" i="36"/>
  <c r="FZ263" i="36" s="1"/>
  <c r="G263" i="36"/>
  <c r="FY188" i="36"/>
  <c r="FZ289" i="36"/>
  <c r="FH59" i="36"/>
  <c r="FI59" i="36" s="1"/>
  <c r="FC73" i="36"/>
  <c r="FH73" i="36" s="1"/>
  <c r="FI73" i="36" s="1"/>
  <c r="FW85" i="36"/>
  <c r="FX116" i="36"/>
  <c r="FZ116" i="36" s="1"/>
  <c r="FY347" i="36"/>
  <c r="FW225" i="36"/>
  <c r="FY225" i="36" s="1"/>
  <c r="L225" i="36"/>
  <c r="M225" i="36" s="1"/>
  <c r="BL334" i="36"/>
  <c r="FW289" i="36"/>
  <c r="L289" i="36"/>
  <c r="M289" i="36" s="1"/>
  <c r="E85" i="36"/>
  <c r="FZ347" i="36"/>
  <c r="F178" i="36"/>
  <c r="AV348" i="36" l="1"/>
  <c r="AU348" i="36" s="1"/>
  <c r="BS334" i="36"/>
  <c r="BX334" i="36" s="1"/>
  <c r="BY334" i="36" s="1"/>
  <c r="FW116" i="36"/>
  <c r="FY116" i="36" s="1"/>
  <c r="AN350" i="36"/>
  <c r="AN2" i="36" s="1"/>
  <c r="AN1" i="36" s="1"/>
  <c r="FC334" i="36"/>
  <c r="FH334" i="36" s="1"/>
  <c r="FI334" i="36" s="1"/>
  <c r="CJ348" i="36"/>
  <c r="CI348" i="36" s="1"/>
  <c r="CZ348" i="36"/>
  <c r="CY348" i="36" s="1"/>
  <c r="CY334" i="36"/>
  <c r="DD334" i="36" s="1"/>
  <c r="DE334" i="36" s="1"/>
  <c r="CA334" i="36"/>
  <c r="CF334" i="36" s="1"/>
  <c r="CG334" i="36" s="1"/>
  <c r="CB348" i="36"/>
  <c r="AF348" i="36"/>
  <c r="AE348" i="36" s="1"/>
  <c r="CR348" i="36"/>
  <c r="DG334" i="36"/>
  <c r="DL334" i="36" s="1"/>
  <c r="DM334" i="36" s="1"/>
  <c r="X348" i="36"/>
  <c r="W348" i="36" s="1"/>
  <c r="EU334" i="36"/>
  <c r="EZ334" i="36" s="1"/>
  <c r="FA334" i="36" s="1"/>
  <c r="EM334" i="36"/>
  <c r="ER334" i="36" s="1"/>
  <c r="ES334" i="36" s="1"/>
  <c r="BD348" i="36"/>
  <c r="BC348" i="36" s="1"/>
  <c r="AM334" i="36"/>
  <c r="AR334" i="36" s="1"/>
  <c r="AS334" i="36" s="1"/>
  <c r="FK334" i="36"/>
  <c r="FP334" i="36" s="1"/>
  <c r="FQ334" i="36" s="1"/>
  <c r="FL348" i="36"/>
  <c r="DX348" i="36"/>
  <c r="DW334" i="36"/>
  <c r="EB334" i="36" s="1"/>
  <c r="EC334" i="36" s="1"/>
  <c r="FD350" i="36"/>
  <c r="FD2" i="36" s="1"/>
  <c r="FD1" i="36" s="1"/>
  <c r="P348" i="36"/>
  <c r="O348" i="36" s="1"/>
  <c r="O334" i="36"/>
  <c r="T334" i="36" s="1"/>
  <c r="U334" i="36" s="1"/>
  <c r="EE334" i="36"/>
  <c r="EJ334" i="36" s="1"/>
  <c r="EK334" i="36" s="1"/>
  <c r="EF348" i="36"/>
  <c r="FX178" i="36"/>
  <c r="FZ178" i="36" s="1"/>
  <c r="FY289" i="36"/>
  <c r="BS348" i="36"/>
  <c r="BT350" i="36"/>
  <c r="EU348" i="36"/>
  <c r="EV350" i="36"/>
  <c r="L263" i="36"/>
  <c r="M263" i="36" s="1"/>
  <c r="FW263" i="36"/>
  <c r="FY263" i="36" s="1"/>
  <c r="E178" i="36"/>
  <c r="L240" i="36"/>
  <c r="M240" i="36" s="1"/>
  <c r="FW240" i="36"/>
  <c r="FY240" i="36" s="1"/>
  <c r="DP350" i="36"/>
  <c r="FW303" i="36"/>
  <c r="L303" i="36"/>
  <c r="M303" i="36" s="1"/>
  <c r="FY85" i="36"/>
  <c r="L178" i="36"/>
  <c r="M178" i="36" s="1"/>
  <c r="O178" i="36"/>
  <c r="T178" i="36" s="1"/>
  <c r="U178" i="36" s="1"/>
  <c r="DG348" i="36"/>
  <c r="DH350" i="36"/>
  <c r="FW73" i="36"/>
  <c r="FY73" i="36" s="1"/>
  <c r="FZ303" i="36"/>
  <c r="BL348" i="36"/>
  <c r="BK334" i="36"/>
  <c r="BP334" i="36" s="1"/>
  <c r="BQ334" i="36" s="1"/>
  <c r="H348" i="36"/>
  <c r="FX334" i="36"/>
  <c r="G334" i="36"/>
  <c r="E303" i="36"/>
  <c r="F334" i="36"/>
  <c r="EM348" i="36"/>
  <c r="EN350" i="36"/>
  <c r="AV350" i="36" l="1"/>
  <c r="AU350" i="36" s="1"/>
  <c r="AM350" i="36"/>
  <c r="CJ350" i="36"/>
  <c r="CJ2" i="36" s="1"/>
  <c r="CJ1" i="36" s="1"/>
  <c r="P350" i="36"/>
  <c r="O350" i="36" s="1"/>
  <c r="CZ350" i="36"/>
  <c r="CA348" i="36"/>
  <c r="CB350" i="36"/>
  <c r="AF350" i="36"/>
  <c r="X350" i="36"/>
  <c r="X2" i="36" s="1"/>
  <c r="X1" i="36" s="1"/>
  <c r="BD350" i="36"/>
  <c r="BD2" i="36" s="1"/>
  <c r="BD1" i="36" s="1"/>
  <c r="FC350" i="36"/>
  <c r="CQ348" i="36"/>
  <c r="CR350" i="36"/>
  <c r="FK348" i="36"/>
  <c r="FL350" i="36"/>
  <c r="DW348" i="36"/>
  <c r="DX350" i="36"/>
  <c r="EE348" i="36"/>
  <c r="EF350" i="36"/>
  <c r="FW178" i="36"/>
  <c r="FY178" i="36" s="1"/>
  <c r="EM350" i="36"/>
  <c r="EN2" i="36"/>
  <c r="EN1" i="36" s="1"/>
  <c r="FW334" i="36"/>
  <c r="L334" i="36"/>
  <c r="M334" i="36" s="1"/>
  <c r="BK348" i="36"/>
  <c r="BL350" i="36"/>
  <c r="DO350" i="36"/>
  <c r="DP2" i="36"/>
  <c r="DP1" i="36" s="1"/>
  <c r="FZ334" i="36"/>
  <c r="F348" i="36"/>
  <c r="E334" i="36"/>
  <c r="G348" i="36"/>
  <c r="FX348" i="36"/>
  <c r="H350" i="36"/>
  <c r="DG350" i="36"/>
  <c r="DH2" i="36"/>
  <c r="DH1" i="36" s="1"/>
  <c r="FY303" i="36"/>
  <c r="EU350" i="36"/>
  <c r="EV2" i="36"/>
  <c r="EV1" i="36" s="1"/>
  <c r="BS350" i="36"/>
  <c r="BT2" i="36"/>
  <c r="BT1" i="36" s="1"/>
  <c r="AV2" i="36" l="1"/>
  <c r="AV1" i="36" s="1"/>
  <c r="P2" i="36"/>
  <c r="P1" i="36" s="1"/>
  <c r="CI350" i="36"/>
  <c r="CZ2" i="36"/>
  <c r="CZ1" i="36" s="1"/>
  <c r="CY350" i="36"/>
  <c r="CA350" i="36"/>
  <c r="CB2" i="36"/>
  <c r="CB1" i="36" s="1"/>
  <c r="W350" i="36"/>
  <c r="AE350" i="36"/>
  <c r="AF2" i="36"/>
  <c r="AF1" i="36" s="1"/>
  <c r="BC350" i="36"/>
  <c r="CQ350" i="36"/>
  <c r="CR2" i="36"/>
  <c r="CR1" i="36" s="1"/>
  <c r="FL2" i="36"/>
  <c r="FL1" i="36" s="1"/>
  <c r="FK350" i="36"/>
  <c r="DW350" i="36"/>
  <c r="DX2" i="36"/>
  <c r="DX1" i="36" s="1"/>
  <c r="EF2" i="36"/>
  <c r="EF1" i="36" s="1"/>
  <c r="EE350" i="36"/>
  <c r="FY334" i="36"/>
  <c r="FZ348" i="36"/>
  <c r="G350" i="36"/>
  <c r="FX350" i="36"/>
  <c r="H2" i="36"/>
  <c r="H1" i="36" s="1"/>
  <c r="E348" i="36"/>
  <c r="F350" i="36"/>
  <c r="E350" i="36" s="1"/>
  <c r="FW348" i="36"/>
  <c r="BK350" i="36"/>
  <c r="BL2" i="36"/>
  <c r="BL1" i="36" s="1"/>
  <c r="FY348" i="36" l="1"/>
  <c r="FW350" i="36"/>
  <c r="FY350" i="36" s="1"/>
  <c r="FZ350" i="36"/>
  <c r="E215" i="9" l="1"/>
  <c r="F215" i="9" s="1"/>
  <c r="DE214" i="9"/>
  <c r="E214" i="9"/>
  <c r="F214" i="9" s="1"/>
  <c r="F219" i="9" l="1"/>
  <c r="F225" i="9" s="1"/>
  <c r="DF214" i="9"/>
  <c r="DG214" i="9" s="1"/>
  <c r="DE219" i="9"/>
  <c r="E225" i="9" l="1"/>
  <c r="DE247" i="9"/>
  <c r="E219" i="9"/>
  <c r="F232" i="9"/>
  <c r="DE232" i="9"/>
  <c r="E232" i="9"/>
  <c r="DF232" i="9" l="1"/>
  <c r="DG232" i="9" s="1"/>
  <c r="DF219" i="9"/>
  <c r="DG219" i="9" s="1"/>
  <c r="F247" i="9"/>
  <c r="DF225" i="9"/>
  <c r="DG225" i="9" s="1"/>
  <c r="E247" i="9" l="1"/>
  <c r="DF247" i="9" l="1"/>
  <c r="DG247" i="9" s="1"/>
  <c r="D92" i="45"/>
</calcChain>
</file>

<file path=xl/sharedStrings.xml><?xml version="1.0" encoding="utf-8"?>
<sst xmlns="http://schemas.openxmlformats.org/spreadsheetml/2006/main" count="3937" uniqueCount="839">
  <si>
    <t>RAIGAM MARKETING SERVICES (PVT) LTD</t>
  </si>
  <si>
    <t>Achieve : MARCH</t>
  </si>
  <si>
    <t>ITEM CODE</t>
  </si>
  <si>
    <t>ITEM</t>
  </si>
  <si>
    <t>UOM</t>
  </si>
  <si>
    <t>Price</t>
  </si>
  <si>
    <t>Total</t>
  </si>
  <si>
    <t>Hatton  D</t>
  </si>
  <si>
    <t>Gampola D</t>
  </si>
  <si>
    <t>Nawalapitiya D</t>
  </si>
  <si>
    <t>Pilimathalawa D</t>
  </si>
  <si>
    <t>Kegalle D</t>
  </si>
  <si>
    <t>Polgahawela D</t>
  </si>
  <si>
    <t>Qty</t>
  </si>
  <si>
    <t>Value</t>
  </si>
  <si>
    <t>Premium Soya</t>
  </si>
  <si>
    <t>RM-SO-095G- PR</t>
  </si>
  <si>
    <t>Prawn Soya 90g</t>
  </si>
  <si>
    <t>Pkt</t>
  </si>
  <si>
    <t>RM-SO-095G- CH</t>
  </si>
  <si>
    <t>Chicken Soya 90g</t>
  </si>
  <si>
    <t>RM-SO-095G- AM</t>
  </si>
  <si>
    <t>Ambul Thiyal Soya 90g</t>
  </si>
  <si>
    <t>RM-SO-095G- NC</t>
  </si>
  <si>
    <t>Normal Curry Soya 90g</t>
  </si>
  <si>
    <t>RM-SO-095G- HC</t>
  </si>
  <si>
    <t>Extra Hot Curry Soya 90g</t>
  </si>
  <si>
    <t>RM-SO-095G- RC</t>
  </si>
  <si>
    <t>Roast Chicken Soya 90g</t>
  </si>
  <si>
    <t>RM-SO-095G- DP</t>
  </si>
  <si>
    <t>Devilled Prawn Soya 90g</t>
  </si>
  <si>
    <t>RM-SO-105G- MF</t>
  </si>
  <si>
    <t>Maldive Fish Soya 105g</t>
  </si>
  <si>
    <t>RM-SO-095G- CC</t>
  </si>
  <si>
    <t>Curry Chicken Soya 90g</t>
  </si>
  <si>
    <t>RM-SO-095G- CF</t>
  </si>
  <si>
    <t>Cuttle Fish Soya 90g</t>
  </si>
  <si>
    <t>RM-SO-100G- AM</t>
  </si>
  <si>
    <t>Aluth Malu Soya 90g</t>
  </si>
  <si>
    <t>RM-SO-090G- P0</t>
  </si>
  <si>
    <t>Polos Ambula 90g</t>
  </si>
  <si>
    <t>RM-SO-085G-TC</t>
  </si>
  <si>
    <t>Tempered Chicken Soya 85g</t>
  </si>
  <si>
    <t>RM-SO-110G- DC</t>
  </si>
  <si>
    <t>C/D   Chicken 110g</t>
  </si>
  <si>
    <t>RM-SO-110G- DP</t>
  </si>
  <si>
    <t>C/D   Prawn 110g</t>
  </si>
  <si>
    <t>RM-SO-110G- DF</t>
  </si>
  <si>
    <t>C/D   Cuttle Fish 110g</t>
  </si>
  <si>
    <t>RM-SO-110G- CH</t>
  </si>
  <si>
    <t>Chicken Soya Devel 110g</t>
  </si>
  <si>
    <t>RM-SO-110G- PR</t>
  </si>
  <si>
    <t>Prawn Soya Devel 110g</t>
  </si>
  <si>
    <t>RM-SO-110G- CF</t>
  </si>
  <si>
    <t>Cuttle Fish Devel 110g</t>
  </si>
  <si>
    <t>RM-SO-01IS-CH</t>
  </si>
  <si>
    <t>Chicken Soya Stew -100g</t>
  </si>
  <si>
    <t>RM-SO-03IS-CF</t>
  </si>
  <si>
    <t>Cuttle Fish Soya Stew - 100g</t>
  </si>
  <si>
    <t>RM-SO-02IS-PR</t>
  </si>
  <si>
    <t>Prawn Soya Stew - 100g</t>
  </si>
  <si>
    <t>RM-SO-04IS-FI</t>
  </si>
  <si>
    <t>Tuna Soya Stew - 100g</t>
  </si>
  <si>
    <t>Premium / Stew Soya</t>
  </si>
  <si>
    <t>Budget Soya</t>
  </si>
  <si>
    <t>RM-SO-070G- NC</t>
  </si>
  <si>
    <t>Curry</t>
  </si>
  <si>
    <t>RM-SO-070G- CH</t>
  </si>
  <si>
    <t>Chicken</t>
  </si>
  <si>
    <t>RM-SO-070G- PB</t>
  </si>
  <si>
    <t>Prawn</t>
  </si>
  <si>
    <t>RM-SO-070G- CB</t>
  </si>
  <si>
    <t>Cuttle Fish</t>
  </si>
  <si>
    <t>Budget Soya Total</t>
  </si>
  <si>
    <t>Welfare Soya</t>
  </si>
  <si>
    <t>RM-SO-W65G-NC</t>
  </si>
  <si>
    <t>RM-SO-W65G-CH</t>
  </si>
  <si>
    <t>RM-SO-W65G-PR</t>
  </si>
  <si>
    <t>RM-SO-W65G-CF</t>
  </si>
  <si>
    <t>Welfare Soya Total</t>
  </si>
  <si>
    <t>Blue Pack Soya</t>
  </si>
  <si>
    <t>RM-SO-055G- BP</t>
  </si>
  <si>
    <t xml:space="preserve">Curry </t>
  </si>
  <si>
    <t>RM-SO-055G- BC</t>
  </si>
  <si>
    <t xml:space="preserve">Chicken </t>
  </si>
  <si>
    <t>RM-SO-050G- BR</t>
  </si>
  <si>
    <t>Blue Pack Soya Total</t>
  </si>
  <si>
    <t>Mr.Chicken Soya</t>
  </si>
  <si>
    <t>RM-SO-060G-GM</t>
  </si>
  <si>
    <t xml:space="preserve">Gam Kukul </t>
  </si>
  <si>
    <t>RM-SO-060G-KA</t>
  </si>
  <si>
    <t xml:space="preserve">Kalukum </t>
  </si>
  <si>
    <t>RM-SO-060G-CC</t>
  </si>
  <si>
    <t xml:space="preserve">Curry Chicken </t>
  </si>
  <si>
    <t>RM-SO-060G-MC</t>
  </si>
  <si>
    <t xml:space="preserve">Masala Chicken </t>
  </si>
  <si>
    <t>RM-SO-060G-TN</t>
  </si>
  <si>
    <t xml:space="preserve">Tandoori Chicken </t>
  </si>
  <si>
    <t>Mr.Chicken Soya Total</t>
  </si>
  <si>
    <t>Budget/Welfare/Blue Pack/Mr.Chicken Soya</t>
  </si>
  <si>
    <t>Muthuwarusa Soya</t>
  </si>
  <si>
    <t>RM-SO-050G- MU</t>
  </si>
  <si>
    <t>RM-SO-050G- MH</t>
  </si>
  <si>
    <t>RM-SO-050G- MR</t>
  </si>
  <si>
    <t>Soya Kirata</t>
  </si>
  <si>
    <t>RM-SO-060G-TM</t>
  </si>
  <si>
    <t>Thora Malu Kirata</t>
  </si>
  <si>
    <t>RM-SO-060G-DK</t>
  </si>
  <si>
    <t>Dellan Kirata</t>
  </si>
  <si>
    <t>RM-SO-060G-IK</t>
  </si>
  <si>
    <t>Issan Kirata</t>
  </si>
  <si>
    <t>Soya Kirata Total</t>
  </si>
  <si>
    <t>Total Soya Packet</t>
  </si>
  <si>
    <t>Gango</t>
  </si>
  <si>
    <t>RM-XD-050G-GA</t>
  </si>
  <si>
    <t>Gango Box -50gr.</t>
  </si>
  <si>
    <t>RM-XD-100G-GA</t>
  </si>
  <si>
    <t>Gango Pack -100gr.</t>
  </si>
  <si>
    <t>RM-XD-250G-GA</t>
  </si>
  <si>
    <t>Gango Bottle -250gr.</t>
  </si>
  <si>
    <t>Bot</t>
  </si>
  <si>
    <t>RM-XD-625G-GA</t>
  </si>
  <si>
    <t>Gango Bottle -625gr.</t>
  </si>
  <si>
    <t>RM-XD-04KG-GA</t>
  </si>
  <si>
    <t>Raigam -X 4kg</t>
  </si>
  <si>
    <t>Bucket</t>
  </si>
  <si>
    <t>RM-XD-020G-GA</t>
  </si>
  <si>
    <t xml:space="preserve">Gango Orange -20gr </t>
  </si>
  <si>
    <t>RM-XD-020G-GM</t>
  </si>
  <si>
    <t xml:space="preserve">Gango Mix Fruit -20gr </t>
  </si>
  <si>
    <t>RM-XD-020G-GO</t>
  </si>
  <si>
    <t xml:space="preserve">Gango Mango -20gr </t>
  </si>
  <si>
    <t>Gango 20g (Orange / MF / Mango)</t>
  </si>
  <si>
    <t>Gango Value</t>
  </si>
  <si>
    <t>Vinegar</t>
  </si>
  <si>
    <t>RM-VI-350M-AR</t>
  </si>
  <si>
    <t>Artificial Vinegar -350ml.</t>
  </si>
  <si>
    <t>RM-VI-750M-AR</t>
  </si>
  <si>
    <t>Artificial Vinegar -750ml.</t>
  </si>
  <si>
    <t>RM-VI-350M-CT</t>
  </si>
  <si>
    <t>Coconut Toddy Vinegar -350ml.</t>
  </si>
  <si>
    <t>RM-VI-750M-CT</t>
  </si>
  <si>
    <t>Coconut Toddy Vinegar -750ml.</t>
  </si>
  <si>
    <t>Total Vinegar</t>
  </si>
  <si>
    <t>Salt</t>
  </si>
  <si>
    <t>WSSL400GIM</t>
  </si>
  <si>
    <t>Premium Salt -400gr.</t>
  </si>
  <si>
    <t>WSSL400G IS</t>
  </si>
  <si>
    <t>Esi Salt - 400gr</t>
  </si>
  <si>
    <t>WSSL400PVD</t>
  </si>
  <si>
    <t>Esi PVD - 400gr</t>
  </si>
  <si>
    <t>WSSL001KIS</t>
  </si>
  <si>
    <t xml:space="preserve">Table Salt 1Kg - Esy </t>
  </si>
  <si>
    <t>WSSL001PVD</t>
  </si>
  <si>
    <t>Esi PVD - 1Kg</t>
  </si>
  <si>
    <t>WSSL200G IS</t>
  </si>
  <si>
    <t>Esi Salt  200g</t>
  </si>
  <si>
    <t>WSSL100G IS</t>
  </si>
  <si>
    <t>Esi Salt  100g</t>
  </si>
  <si>
    <t>WSSL200PVD</t>
  </si>
  <si>
    <t>PVD Salt  200g</t>
  </si>
  <si>
    <t>WSSL100PVD</t>
  </si>
  <si>
    <t>PVD Salt  100g</t>
  </si>
  <si>
    <t>WSSL001KTW</t>
  </si>
  <si>
    <t xml:space="preserve">T/W Cristal 01 Kg </t>
  </si>
  <si>
    <t>Ruchi Crystal Salt 1kg</t>
  </si>
  <si>
    <t>Crystal Singithiketa 700g</t>
  </si>
  <si>
    <t>Total Pkt (400g)</t>
  </si>
  <si>
    <t>Som Chai</t>
  </si>
  <si>
    <t>RM-SC-005G -SC</t>
  </si>
  <si>
    <t>Som - Chai -5gr. Card</t>
  </si>
  <si>
    <t>Card</t>
  </si>
  <si>
    <t>RM-SC-015G -SC</t>
  </si>
  <si>
    <t>Som - Chai -15gr. Card</t>
  </si>
  <si>
    <t>RM-SC-350G -SC</t>
  </si>
  <si>
    <t>Som - Chai -350gr.</t>
  </si>
  <si>
    <t>RM-SC-001K -SC</t>
  </si>
  <si>
    <t>Som - Chai -1Kg.</t>
  </si>
  <si>
    <t>RM-SC-025K -SC</t>
  </si>
  <si>
    <t>Som-Chai 25kg</t>
  </si>
  <si>
    <t>Bag</t>
  </si>
  <si>
    <t>RM-SC-025K -SN</t>
  </si>
  <si>
    <t>MSG -25Kg. (New)</t>
  </si>
  <si>
    <t>Som Chai Value</t>
  </si>
  <si>
    <t>Coffee</t>
  </si>
  <si>
    <t>RM-CO -010G -CO</t>
  </si>
  <si>
    <t>Coffee -10gr. Card</t>
  </si>
  <si>
    <t>RM-CO -025G -CO</t>
  </si>
  <si>
    <t>Coffee Packets -25gr.</t>
  </si>
  <si>
    <t>RM-CO -050G -CO</t>
  </si>
  <si>
    <t>Coffee Packets -50gr.</t>
  </si>
  <si>
    <t>RM-CO -100G -CO</t>
  </si>
  <si>
    <t>Coffee Packets -100gr.</t>
  </si>
  <si>
    <t>RM-CO -720k - CO</t>
  </si>
  <si>
    <t>Coffee Packets -10gr.</t>
  </si>
  <si>
    <t>Coffee Value</t>
  </si>
  <si>
    <t>Raimite</t>
  </si>
  <si>
    <t>Raimite 55g</t>
  </si>
  <si>
    <t>RM-RA-115G-RA</t>
  </si>
  <si>
    <t>Raimite 115g</t>
  </si>
  <si>
    <t>Raigam Noodles</t>
  </si>
  <si>
    <t>RM-NO-300G-CC</t>
  </si>
  <si>
    <t>Chopsy M: Instant Chicken - 300g</t>
  </si>
  <si>
    <t>RM-NO-150G-CC</t>
  </si>
  <si>
    <t>Chopsy M: Instant Chicken - 150g</t>
  </si>
  <si>
    <t>RM-NO-300G-CP</t>
  </si>
  <si>
    <t>Chopsy M: Instant Prawn - 300g</t>
  </si>
  <si>
    <t>RM-NO-150G-CP</t>
  </si>
  <si>
    <t>Chopsy M:Instant Prawn  - 150g</t>
  </si>
  <si>
    <t>RM-RC-350G-DW</t>
  </si>
  <si>
    <t>Deveni Batha (White Rice)- 350g</t>
  </si>
  <si>
    <t>RM-RC-350G-DR</t>
  </si>
  <si>
    <t>Deveni Batha (Red Rice)- 350g</t>
  </si>
  <si>
    <t>RM-RC-350G-RR</t>
  </si>
  <si>
    <t>Deveni Batha (Rose Rice)- 350g</t>
  </si>
  <si>
    <t xml:space="preserve">Total Deveni Batha Pkt </t>
  </si>
  <si>
    <t>RM-RC-350G-MA</t>
  </si>
  <si>
    <t>Deveni Batha (Madathawalu)- 350g</t>
  </si>
  <si>
    <t>RM-RC-350G-PA</t>
  </si>
  <si>
    <t>Deveni Batha (Pachchaperumal)- 350g</t>
  </si>
  <si>
    <t>RM-RC-350G-SU</t>
  </si>
  <si>
    <t>Deveni Batha (Suvandal)- 350g</t>
  </si>
  <si>
    <t>RM-RC-350G-KU</t>
  </si>
  <si>
    <t>Deveni Batha (Kuruluthuda)- 350g</t>
  </si>
  <si>
    <t>RM-RC-350G-BA</t>
  </si>
  <si>
    <t>Deveni Batha (Basmathi)- 350g</t>
  </si>
  <si>
    <t>Total Deveni Batha (Traditional)</t>
  </si>
  <si>
    <t>RM-RC-080G-BC</t>
  </si>
  <si>
    <t>D/B Bundy full - Curry 80g</t>
  </si>
  <si>
    <t>RM-RC-080G-BH</t>
  </si>
  <si>
    <t>D/B Bundy full - Chicken 80g</t>
  </si>
  <si>
    <t>RM-RC-085G-BS</t>
  </si>
  <si>
    <t>D/B Bundy full - Sea Food 85g</t>
  </si>
  <si>
    <t>RM-RC-080G-BK</t>
  </si>
  <si>
    <t>D/B Bundy full - Chicken Kottu 80g</t>
  </si>
  <si>
    <t>RM-RC-080G-BM</t>
  </si>
  <si>
    <t>D/B Bundy full - Hot Masala Chicken 80g</t>
  </si>
  <si>
    <t>RM-RC-080G-BD</t>
  </si>
  <si>
    <t>D/Batha Bundy full - Devilled Chicken 80g</t>
  </si>
  <si>
    <t>Total D/Barth Bundy full</t>
  </si>
  <si>
    <t>RM-SB-250G- CH</t>
  </si>
  <si>
    <t>Family Pack Soya 250g</t>
  </si>
  <si>
    <t>RM-SB-500G- CH</t>
  </si>
  <si>
    <t>Family Pack Soya 500g</t>
  </si>
  <si>
    <t>HO-SO-001K- CF</t>
  </si>
  <si>
    <t>Cuttle Fish Soya - 1kg</t>
  </si>
  <si>
    <t>kg</t>
  </si>
  <si>
    <t>HO-SO-005K- CF</t>
  </si>
  <si>
    <t>Cuttle Fish Soya-  5kg</t>
  </si>
  <si>
    <t>HO-SO-010K- CF</t>
  </si>
  <si>
    <t>Cuttle Fish Soya - 10kg</t>
  </si>
  <si>
    <t>HO-SO-001K- CH</t>
  </si>
  <si>
    <t>Chutti Soya - 1kg</t>
  </si>
  <si>
    <t>HO-SO-002K- CH</t>
  </si>
  <si>
    <t>Chutti Soya - 2kg</t>
  </si>
  <si>
    <t>HO-SO-005K- CH</t>
  </si>
  <si>
    <t>Chutti Soya - 5kg</t>
  </si>
  <si>
    <t>HO-SO-010K- CH</t>
  </si>
  <si>
    <t>Chutti Soya - 10kg</t>
  </si>
  <si>
    <t>HO-SO-010K- PR</t>
  </si>
  <si>
    <t>Prawn Soya -10kg</t>
  </si>
  <si>
    <t>HO-SO-005K- RE</t>
  </si>
  <si>
    <t>Regular Soya - 5kg</t>
  </si>
  <si>
    <t>HO-SO-010K- RE</t>
  </si>
  <si>
    <t>Regular Soya - 10kg</t>
  </si>
  <si>
    <t>HO-SO-020K- RE</t>
  </si>
  <si>
    <t>Regular Soya - 20kg</t>
  </si>
  <si>
    <t>HO-SO-020K- PO</t>
  </si>
  <si>
    <t>Polos Soya - 20kg</t>
  </si>
  <si>
    <t>Soya Bulk (Kg)</t>
  </si>
  <si>
    <t>RM/WS Value</t>
  </si>
  <si>
    <t>Dream Life Science</t>
  </si>
  <si>
    <t>Neeroga</t>
  </si>
  <si>
    <t>DC-HW-060P-NP</t>
  </si>
  <si>
    <t>Neeroga Payawa -4gr.Card (60 pkts)</t>
  </si>
  <si>
    <t>DC-HW-030P-NP</t>
  </si>
  <si>
    <t>Neeroga - Peyawa 4gr Board (30 pkt)</t>
  </si>
  <si>
    <t>DC-HW-040G-NL</t>
  </si>
  <si>
    <t>Neeroga Kashaya -50gr.  (Large)</t>
  </si>
  <si>
    <t>DC-HW-025G-NP</t>
  </si>
  <si>
    <t>DC-HW-025G-PP</t>
  </si>
  <si>
    <t>Box</t>
  </si>
  <si>
    <t>DC-HW-016G-NP</t>
  </si>
  <si>
    <t>Paspanguwa 16gr Card</t>
  </si>
  <si>
    <t>Neeroga Value</t>
  </si>
  <si>
    <t>DC-HW-385M-NA</t>
  </si>
  <si>
    <t>Neeroga Asamodagam</t>
  </si>
  <si>
    <t>Bot.</t>
  </si>
  <si>
    <t>DC-AS-10PD-NR</t>
  </si>
  <si>
    <t>Regula 10</t>
  </si>
  <si>
    <t>DC-AS-10PD-NC</t>
  </si>
  <si>
    <t>Regula Wings (Classic 10)</t>
  </si>
  <si>
    <t>DC-AS-10PD-NS</t>
  </si>
  <si>
    <t>Silky dry 10</t>
  </si>
  <si>
    <t>DC-AS-SING-NR</t>
  </si>
  <si>
    <t>Single</t>
  </si>
  <si>
    <t>DC-AS-DOUB-NR</t>
  </si>
  <si>
    <t>Double</t>
  </si>
  <si>
    <t xml:space="preserve">Total </t>
  </si>
  <si>
    <t>Pads</t>
  </si>
  <si>
    <t>You</t>
  </si>
  <si>
    <t>DC-YO-10PD-SU</t>
  </si>
  <si>
    <t>You Supreme 10pads</t>
  </si>
  <si>
    <t>DC-YO-10PD-WI</t>
  </si>
  <si>
    <t>You Supreme (Wings)10pads</t>
  </si>
  <si>
    <t>DC-YO-01PD-SI</t>
  </si>
  <si>
    <t>You Supreme Single  Pads</t>
  </si>
  <si>
    <t>DC-YO-02PD-DO</t>
  </si>
  <si>
    <t>You Supreme Double Pads</t>
  </si>
  <si>
    <t>DC-CM-48HA-SM</t>
  </si>
  <si>
    <t>Happp Huggs Single - Small</t>
  </si>
  <si>
    <t>DC-CM-48HA-ME</t>
  </si>
  <si>
    <t>Happp Huggs Single - Medium</t>
  </si>
  <si>
    <t>DC-CM-48HA-LA</t>
  </si>
  <si>
    <t>Happp Huggs Single - Large</t>
  </si>
  <si>
    <t>DC-CM-48HA-XL</t>
  </si>
  <si>
    <t>Happpy Huggs Single -XL</t>
  </si>
  <si>
    <t>DC-CM-2PCS-SM</t>
  </si>
  <si>
    <t>Happpy Huggs  2PCS - Small</t>
  </si>
  <si>
    <t>DC-CM-2PCS-ME</t>
  </si>
  <si>
    <t>Happpy Huggs 2PCS - Medium</t>
  </si>
  <si>
    <t>DC-CM-2PCS-LA</t>
  </si>
  <si>
    <t>Happpy Huggs 2PCS - Large</t>
  </si>
  <si>
    <t>DC-CM-2PCS-XL</t>
  </si>
  <si>
    <t>Happpy Huggs 2PCS -XL</t>
  </si>
  <si>
    <t>DC-CM-4PCS-SM</t>
  </si>
  <si>
    <t>Happpy Huggs  4PCS - Small</t>
  </si>
  <si>
    <t>DC-CM-4PCS-ME</t>
  </si>
  <si>
    <t>Happpy Huggs 4PCS- Medium</t>
  </si>
  <si>
    <t>DC-CM-4PCS-LA</t>
  </si>
  <si>
    <t>Happpy Huggs 4PCS - Large</t>
  </si>
  <si>
    <t>DC-CM-4PCS-XL</t>
  </si>
  <si>
    <t>Happpy Huggs 4PCS -XL</t>
  </si>
  <si>
    <t>Diaper</t>
  </si>
  <si>
    <t>DC-HW-03ML-NS</t>
  </si>
  <si>
    <t>Nawarathna 3ml</t>
  </si>
  <si>
    <t>DC-HW-050M-NO</t>
  </si>
  <si>
    <t>Nawarathna 50ml</t>
  </si>
  <si>
    <t>DC-HW-100M-NO</t>
  </si>
  <si>
    <t>Nawarathna 100ml</t>
  </si>
  <si>
    <t>DC-HW-200M-NO</t>
  </si>
  <si>
    <t>Nawarathna 200ml</t>
  </si>
  <si>
    <t>Nawarathna Oil Value</t>
  </si>
  <si>
    <t>DC-HW-100M-HO</t>
  </si>
  <si>
    <t>Herbal  Oil 100 Ml</t>
  </si>
  <si>
    <t>DC-HW-050M-AC</t>
  </si>
  <si>
    <t>Amla Cool 50ml</t>
  </si>
  <si>
    <t>DC-HW-100M-AC</t>
  </si>
  <si>
    <t>Amla Cool 100ml</t>
  </si>
  <si>
    <t>DC-HW-200M-AC</t>
  </si>
  <si>
    <t>Amla Cool 200ml</t>
  </si>
  <si>
    <t>DC-HW-03ML-AC</t>
  </si>
  <si>
    <t>Amla Cool 3ml</t>
  </si>
  <si>
    <t>DC-HW-050M-AG</t>
  </si>
  <si>
    <t>Amla Gold 50ml</t>
  </si>
  <si>
    <t>DC-HW-100M-AG</t>
  </si>
  <si>
    <t>Amla Gold 100ml</t>
  </si>
  <si>
    <t>DC-HW-050M-NE</t>
  </si>
  <si>
    <t>Neelyadi Hair oil 50ml</t>
  </si>
  <si>
    <t>DC-HW-100M-NE</t>
  </si>
  <si>
    <t>Neelyadi Hair oil 100ml</t>
  </si>
  <si>
    <t>Oil Value (Without Navarathna)</t>
  </si>
  <si>
    <t>Oil Value (Total)</t>
  </si>
  <si>
    <t>DC-CM-1215-BH</t>
  </si>
  <si>
    <t>Black Henna 6g</t>
  </si>
  <si>
    <t>DC-CM-1214-BH</t>
  </si>
  <si>
    <t>Black Henna 6g-Box</t>
  </si>
  <si>
    <t>DC-CM-1216-BH</t>
  </si>
  <si>
    <t>Black Henna 12g - 6pkt</t>
  </si>
  <si>
    <t>DC-CM-1217-BH</t>
  </si>
  <si>
    <t>Black Henna Mottu 8.5g (Single Pack)</t>
  </si>
  <si>
    <t>DC-CM-1218-BH</t>
  </si>
  <si>
    <t>Black Henna Mottu 8.5gx2 (Dual Pack)</t>
  </si>
  <si>
    <t>Black Henna 6g Saloon Pack</t>
  </si>
  <si>
    <t>Total Black Henna Pkt</t>
  </si>
  <si>
    <t>DC-CM-010G-KO</t>
  </si>
  <si>
    <t>Ravan Kohomba - Sri Lankan Black 10g</t>
  </si>
  <si>
    <t>DC-CM-N10G-KO</t>
  </si>
  <si>
    <t>Ravan Kohomba - Natural Black 10g</t>
  </si>
  <si>
    <t>DC-CM-S10G-AT</t>
  </si>
  <si>
    <t>Ravan Aththora - Sri Lankan Black 10g</t>
  </si>
  <si>
    <t>DC-CM-N10G-AT</t>
  </si>
  <si>
    <t>Ravan Aththora - Natural Black 10g</t>
  </si>
  <si>
    <t>Total Ravan Kohomba/Aththora</t>
  </si>
  <si>
    <t>DC-CM-280G-KO</t>
  </si>
  <si>
    <t>Ravan Kohamba Card</t>
  </si>
  <si>
    <t>DC-CM-10ML-CS</t>
  </si>
  <si>
    <t>Ravan Colour Shampoo 10ml</t>
  </si>
  <si>
    <t>pkt</t>
  </si>
  <si>
    <t>DC-CM-15ML-CS</t>
  </si>
  <si>
    <t>Ravan Colour Shampoo 15ml</t>
  </si>
  <si>
    <t>DC-CM-25ML-CS</t>
  </si>
  <si>
    <t>Ravan Colour Shampoo 25ml</t>
  </si>
  <si>
    <t>Ravan Colour Shampoo (100ml*2)</t>
  </si>
  <si>
    <t>DC-HW-25GH-B</t>
  </si>
  <si>
    <t>Ayurewedic Balm 2.5g</t>
  </si>
  <si>
    <t>Jar</t>
  </si>
  <si>
    <t>DC-HW-005G-HB</t>
  </si>
  <si>
    <t>Ayurewedic Balm 5g</t>
  </si>
  <si>
    <t>DC-HW-010G-HB</t>
  </si>
  <si>
    <t>Ayurewedic Balm 10g</t>
  </si>
  <si>
    <t xml:space="preserve">Total Ayurewedic Balm </t>
  </si>
  <si>
    <t>DC-HW-01SP-VS</t>
  </si>
  <si>
    <t>Voolu</t>
  </si>
  <si>
    <t>DC-CM-050M-BD</t>
  </si>
  <si>
    <t>Deodrent - Blue circle</t>
  </si>
  <si>
    <t>DC-CM-050M-DD</t>
  </si>
  <si>
    <t>Duedront - Dazzling</t>
  </si>
  <si>
    <t>Total Duedront</t>
  </si>
  <si>
    <t>DC-CM-05ML-XO</t>
  </si>
  <si>
    <t>DC-HW-030M-CO</t>
  </si>
  <si>
    <t>Neeroga Citronella Oil 30ml</t>
  </si>
  <si>
    <t>DC-HW-100M-CO</t>
  </si>
  <si>
    <t>Neeroga Citronella Oil 100ml</t>
  </si>
  <si>
    <t>DC-CM-050G-LT</t>
  </si>
  <si>
    <t xml:space="preserve">Lovers Deram Talcom 50G </t>
  </si>
  <si>
    <t>DC-CM-080G-LT</t>
  </si>
  <si>
    <t xml:space="preserve">Lovers Deram Talcom 80G </t>
  </si>
  <si>
    <t>DC-CM-050G-OT</t>
  </si>
  <si>
    <t xml:space="preserve">Obsession Talcom 50G </t>
  </si>
  <si>
    <t>DC-CM-080G-OT</t>
  </si>
  <si>
    <t xml:space="preserve">Obsession Talcom 80G </t>
  </si>
  <si>
    <t xml:space="preserve">Total Talc </t>
  </si>
  <si>
    <t>DC- CM-90ML-SF</t>
  </si>
  <si>
    <t>Sw: Chandana:  Face Wash- 90ml</t>
  </si>
  <si>
    <t>DC- CM-50ML-SF</t>
  </si>
  <si>
    <t>Sw: Chandana:  Face Wash- 50ml</t>
  </si>
  <si>
    <t>Sw: Chandana:  Face Wash Value</t>
  </si>
  <si>
    <t>DC-CM-025G-SC</t>
  </si>
  <si>
    <t>Swetha Chandanadeelepaya - 25g</t>
  </si>
  <si>
    <t>DC-CM-045G-SC</t>
  </si>
  <si>
    <t>Swetha Chandanadeelepaya - 45g</t>
  </si>
  <si>
    <t>DC-CM-065G-SC</t>
  </si>
  <si>
    <t>Swetha Chandanadeelepaya - 65g</t>
  </si>
  <si>
    <t>S: Chandanadee : Creame Value</t>
  </si>
  <si>
    <t>DC-CM-90ML-CL</t>
  </si>
  <si>
    <t>Swetha Chand: Clanser 90ml</t>
  </si>
  <si>
    <t>DC-CM-90ML-TO</t>
  </si>
  <si>
    <t>Swetha Chand: Toner 90ml</t>
  </si>
  <si>
    <t>DC-CM-90ML-LO</t>
  </si>
  <si>
    <t>Swetha Chand: Mois: Lotion 90ml</t>
  </si>
  <si>
    <t>DC-CM-50ML-LO</t>
  </si>
  <si>
    <t>Swetha Chand: Mois: Lotion 50ml</t>
  </si>
  <si>
    <t>DC-CM-45ML-SC</t>
  </si>
  <si>
    <t>Swetha Chand: Scrub 45g</t>
  </si>
  <si>
    <t>DC-CM-130M-BW</t>
  </si>
  <si>
    <t>Swetha Chand: Body Wash 130ml</t>
  </si>
  <si>
    <t>S: Chandanadee : Other Value</t>
  </si>
  <si>
    <t>S: Chandanadee Total  Value</t>
  </si>
  <si>
    <t>Pillow</t>
  </si>
  <si>
    <t>TN-Pl-01PR-LA</t>
  </si>
  <si>
    <t>Premium Pillow - Large</t>
  </si>
  <si>
    <t>Nos</t>
  </si>
  <si>
    <t>TN-Pl-01PR-SM</t>
  </si>
  <si>
    <t>Premium Pillow - Small</t>
  </si>
  <si>
    <t>TN-Pl-01SM-RE</t>
  </si>
  <si>
    <t>Smart Pillow - Regular (18*27)</t>
  </si>
  <si>
    <t>TN-Pl-02SM-RE</t>
  </si>
  <si>
    <t>Smart Pillow - Regular (16*24)</t>
  </si>
  <si>
    <t>Sponge</t>
  </si>
  <si>
    <t>TN-SP-0001-LA</t>
  </si>
  <si>
    <t>Sponge Large 12Pcs</t>
  </si>
  <si>
    <t>TN-SP-0002-LA</t>
  </si>
  <si>
    <t>Sponge Large 24Pcs</t>
  </si>
  <si>
    <t>Grand Total (RM+WS+DLS)</t>
  </si>
  <si>
    <t xml:space="preserve">Grand Total </t>
  </si>
  <si>
    <t>Total PC Target</t>
  </si>
  <si>
    <t>Dazzling Range</t>
  </si>
  <si>
    <t>Hair Color 60ml</t>
  </si>
  <si>
    <t>Tube</t>
  </si>
  <si>
    <t>Developer 60ml</t>
  </si>
  <si>
    <t>Shampoo  130ml</t>
  </si>
  <si>
    <t>Shampoo  500ml</t>
  </si>
  <si>
    <t>Shampoo  5L</t>
  </si>
  <si>
    <t>Conditioner 130ml</t>
  </si>
  <si>
    <t>Conditioner 500ml</t>
  </si>
  <si>
    <t>Conditioner 5L</t>
  </si>
  <si>
    <t>Silicone 50ml</t>
  </si>
  <si>
    <t>Silicone 100ml</t>
  </si>
  <si>
    <t>Dazzling Range DLS Value</t>
  </si>
  <si>
    <t>Balangoda D</t>
  </si>
  <si>
    <t>Bandarawela D</t>
  </si>
  <si>
    <t>Monaragala D</t>
  </si>
  <si>
    <t>Badulla D</t>
  </si>
  <si>
    <t>Welimada D</t>
  </si>
  <si>
    <t>Nuwaraeliya D</t>
  </si>
  <si>
    <t>Paspanguwa 30gr Card</t>
  </si>
  <si>
    <t>Paspanguwa 30gr Box</t>
  </si>
  <si>
    <t>Maharagama D</t>
  </si>
  <si>
    <t>Piliyandala D</t>
  </si>
  <si>
    <t>Kesbewa D</t>
  </si>
  <si>
    <t>Padukka D</t>
  </si>
  <si>
    <t>Baththaramulla D</t>
  </si>
  <si>
    <t>Homagama D</t>
  </si>
  <si>
    <t>Hanwella D</t>
  </si>
  <si>
    <t>Neeroga Asamodagam Sprit</t>
  </si>
  <si>
    <t>Matara D</t>
  </si>
  <si>
    <t>Tangalle D</t>
  </si>
  <si>
    <t>Embilipitiya  D</t>
  </si>
  <si>
    <t>Thissa  D</t>
  </si>
  <si>
    <t>Kamburupitiya D</t>
  </si>
  <si>
    <t>Galle D</t>
  </si>
  <si>
    <t>Akuressa D</t>
  </si>
  <si>
    <t>Ambalangoda D</t>
  </si>
  <si>
    <t>Elpitiya D</t>
  </si>
  <si>
    <t>Deniyaya D</t>
  </si>
  <si>
    <t>Chilaw D</t>
  </si>
  <si>
    <t>Mahawewa D</t>
  </si>
  <si>
    <t>Puttalam D</t>
  </si>
  <si>
    <t>Wennappuwa D</t>
  </si>
  <si>
    <t>Dankotuwa  D</t>
  </si>
  <si>
    <t>Narammala D</t>
  </si>
  <si>
    <t>Kuliyapitiya D</t>
  </si>
  <si>
    <t>Ruwanwella D</t>
  </si>
  <si>
    <t>Eheliyagoda D</t>
  </si>
  <si>
    <t>Awissawella  D</t>
  </si>
  <si>
    <t>Rathnapura D</t>
  </si>
  <si>
    <t>Kuruwita D</t>
  </si>
  <si>
    <t>Kahawattha D</t>
  </si>
  <si>
    <t xml:space="preserve">Deraniyagala D </t>
  </si>
  <si>
    <t>Yatiyanthota D</t>
  </si>
  <si>
    <t>Kaluthra D</t>
  </si>
  <si>
    <t>Agalawatta D</t>
  </si>
  <si>
    <t>Aluthgama D</t>
  </si>
  <si>
    <t>Panadura D</t>
  </si>
  <si>
    <t>Keshelhenawa D</t>
  </si>
  <si>
    <t>Horana D</t>
  </si>
  <si>
    <t>Rathmalana D</t>
  </si>
  <si>
    <t>Katugasthota D</t>
  </si>
  <si>
    <t>Manikhinna D</t>
  </si>
  <si>
    <t>Hanguranketha D</t>
  </si>
  <si>
    <t>Mahiyanganaya D</t>
  </si>
  <si>
    <t>Digana D</t>
  </si>
  <si>
    <t>Matale D</t>
  </si>
  <si>
    <t>Galagedara D</t>
  </si>
  <si>
    <t>Ampara D</t>
  </si>
  <si>
    <t>Kebithigollawa D</t>
  </si>
  <si>
    <t>Anradhapura D</t>
  </si>
  <si>
    <t>Kekirawa D</t>
  </si>
  <si>
    <t>Dhambulla D</t>
  </si>
  <si>
    <t>Bulnewa D</t>
  </si>
  <si>
    <t>Galgamuwa D</t>
  </si>
  <si>
    <t>Agileswaram - East</t>
  </si>
  <si>
    <t>Hingurakgoda C</t>
  </si>
  <si>
    <t>Hingurakgoda D</t>
  </si>
  <si>
    <t>Polonnaruwa C</t>
  </si>
  <si>
    <t>Polonnaruwa D</t>
  </si>
  <si>
    <t xml:space="preserve">Aralaganvila C </t>
  </si>
  <si>
    <t>Kaduruwela C</t>
  </si>
  <si>
    <t>Aralaganvila D</t>
  </si>
  <si>
    <t>Kaduruwela D</t>
  </si>
  <si>
    <t>Trinco C</t>
  </si>
  <si>
    <t>Trinco D</t>
  </si>
  <si>
    <t>Kantale C</t>
  </si>
  <si>
    <t>Kanthale C</t>
  </si>
  <si>
    <t>Kantale D</t>
  </si>
  <si>
    <t>Kanthale D</t>
  </si>
  <si>
    <t>Batticaloa (Full)</t>
  </si>
  <si>
    <t>Batticalo</t>
  </si>
  <si>
    <t>Nikawaratiya D</t>
  </si>
  <si>
    <t>Maho D</t>
  </si>
  <si>
    <t>Polpithigama D</t>
  </si>
  <si>
    <t>Kurunegala D</t>
  </si>
  <si>
    <t>Pothuhera D</t>
  </si>
  <si>
    <t>Redeegama D</t>
  </si>
  <si>
    <t>Ibbagamuwa D</t>
  </si>
  <si>
    <t>Badalgama D</t>
  </si>
  <si>
    <t>Katunayake D</t>
  </si>
  <si>
    <t>Negambo D</t>
  </si>
  <si>
    <t>Kandana D</t>
  </si>
  <si>
    <t>Minuwangoda D</t>
  </si>
  <si>
    <t>Yakkala D</t>
  </si>
  <si>
    <t xml:space="preserve">Wathupitiwala D </t>
  </si>
  <si>
    <t>Wathupitiwala D</t>
  </si>
  <si>
    <t>Meerigama D</t>
  </si>
  <si>
    <t>Kadawatha D</t>
  </si>
  <si>
    <t>Gampaha  D</t>
  </si>
  <si>
    <t>Kelaniya D</t>
  </si>
  <si>
    <t>Kaduwela D</t>
  </si>
  <si>
    <t>Biyagama D</t>
  </si>
  <si>
    <t>Delgoda D</t>
  </si>
  <si>
    <t>Waththala D</t>
  </si>
  <si>
    <t>Kiribathgoda D</t>
  </si>
  <si>
    <t>Oil Value</t>
  </si>
  <si>
    <t>Area</t>
  </si>
  <si>
    <t>D Operation</t>
  </si>
  <si>
    <t>Matara  D</t>
  </si>
  <si>
    <t>Deraniyagala D</t>
  </si>
  <si>
    <t>Agalawaththa D</t>
  </si>
  <si>
    <t>Nikaweratiya D</t>
  </si>
  <si>
    <t xml:space="preserve"> DLS Value (with Dazzling)</t>
  </si>
  <si>
    <t xml:space="preserve"> DLS Value (without Dazzling)</t>
  </si>
  <si>
    <t>Valachchnei (Full)</t>
  </si>
  <si>
    <t>Total Ravan Value</t>
  </si>
  <si>
    <t>Jaffna 1 D</t>
  </si>
  <si>
    <t>Jaffna 1 - D</t>
  </si>
  <si>
    <t xml:space="preserve">Aarya </t>
  </si>
  <si>
    <t>X Oil 10ml</t>
  </si>
  <si>
    <t>Polonnaruwa Town</t>
  </si>
  <si>
    <t>SALES TARGET  - NOVEMBER 2018</t>
  </si>
  <si>
    <t>South West Town</t>
  </si>
  <si>
    <t>Borella D</t>
  </si>
  <si>
    <t>Maligawatta D</t>
  </si>
  <si>
    <t>Kilinochchi D</t>
  </si>
  <si>
    <t>Vauniya D</t>
  </si>
  <si>
    <t>Sabaragamuwa Town</t>
  </si>
  <si>
    <t>Batticaloa D</t>
  </si>
  <si>
    <t>Valachchnei D</t>
  </si>
  <si>
    <t>Kalmunei D</t>
  </si>
  <si>
    <t>North Town</t>
  </si>
  <si>
    <t>Deep South Town</t>
  </si>
  <si>
    <t>Kalawana D</t>
  </si>
  <si>
    <t>Alawwa D</t>
  </si>
  <si>
    <t>Herbal World X-Oil 5ml</t>
  </si>
  <si>
    <t>DC-CM-10ML-XO</t>
  </si>
  <si>
    <t>Herbal World X-Oil 10ml</t>
  </si>
  <si>
    <t>DC-CM-1223-BH</t>
  </si>
  <si>
    <t>Rambewa D</t>
  </si>
  <si>
    <t>Udugama D</t>
  </si>
  <si>
    <t>Neeroga Kashaya -40gr.  (Large)</t>
  </si>
  <si>
    <t>Ravan Black Henna 6g - Box/Sachet (Gold Pack)</t>
  </si>
  <si>
    <t xml:space="preserve">Ravan Black Henna 10g - Box/Sachet (Gold Pack) </t>
  </si>
  <si>
    <t>S/C Sandlwood 12g</t>
  </si>
  <si>
    <t>S/C Sandlwood 20g</t>
  </si>
  <si>
    <t>S/C Sandlwood 60g</t>
  </si>
  <si>
    <t>S/C Saffron 12g</t>
  </si>
  <si>
    <t>S/C Saffron 20g</t>
  </si>
  <si>
    <t>S/C Saffron 60g</t>
  </si>
  <si>
    <t>S/C Day Cream 12g</t>
  </si>
  <si>
    <t>S/C Day Cream 20g</t>
  </si>
  <si>
    <t>S/C Night Cream 12g</t>
  </si>
  <si>
    <t>Dambulla D</t>
  </si>
  <si>
    <t>Gampaha 2 Town</t>
  </si>
  <si>
    <t xml:space="preserve">D Operation </t>
  </si>
  <si>
    <t>Region 01 D Total</t>
  </si>
  <si>
    <t>Region 02 D Total</t>
  </si>
  <si>
    <t>North West Town</t>
  </si>
  <si>
    <t>Central Town</t>
  </si>
  <si>
    <t>Double (Wings)</t>
  </si>
  <si>
    <t>You Supreme Single  Pads (Wings)</t>
  </si>
  <si>
    <t>You Supreme Double Pads (Wings)</t>
  </si>
  <si>
    <t>DC-AS-SING-NW</t>
  </si>
  <si>
    <t>DC-AS-DOUB-NW</t>
  </si>
  <si>
    <t>DC-YO-01PD-SW</t>
  </si>
  <si>
    <t>DC-YO-02PD-DW</t>
  </si>
  <si>
    <t>DC-CM-40ML-BM</t>
  </si>
  <si>
    <t>DC-CM-120M-BM</t>
  </si>
  <si>
    <t>DC-CM-200M-BM</t>
  </si>
  <si>
    <t>Pack</t>
  </si>
  <si>
    <t>DC-CM-10ML-RH</t>
  </si>
  <si>
    <t>DC-CM-15ML-RH</t>
  </si>
  <si>
    <t>DC-CM-25ML-RH</t>
  </si>
  <si>
    <t>Ravan Herbal BHC Shampoo 10ml</t>
  </si>
  <si>
    <t>Ravan Herbal BHC Shampoo 15ml</t>
  </si>
  <si>
    <t>Ravan Herbal BHC Shampoo 25ml</t>
  </si>
  <si>
    <t>Ravan BHC Shampoo 20ml*2 (Triangle Pack)</t>
  </si>
  <si>
    <t>Ravan BHC Shampoo 60ml*2 (Triangle Pack)</t>
  </si>
  <si>
    <t>Ravan BHC Shampoo 100ml*2 (Triangle Pack)</t>
  </si>
  <si>
    <t>Developer 1L</t>
  </si>
  <si>
    <t>HH Baby Pant Normal (1PC) - S</t>
  </si>
  <si>
    <t>HH Baby Pant Normal (1PC) - M</t>
  </si>
  <si>
    <t>HH Baby Pant Normal (1PC) - L</t>
  </si>
  <si>
    <t>HH Baby Pant Normal (1PC) - XL</t>
  </si>
  <si>
    <t>HH Baby Pant Normal (2PCS) - S</t>
  </si>
  <si>
    <t>HH Baby Pant Normal (2PCS) - M</t>
  </si>
  <si>
    <t>HH Baby Pant Normal (2PCS) - L</t>
  </si>
  <si>
    <t>HH Baby Pant Normal (2PCS) - XL</t>
  </si>
  <si>
    <t>HH Baby Pant Normal (4PCS) - S</t>
  </si>
  <si>
    <t>HH Baby Pant Normal (4PCS) - M</t>
  </si>
  <si>
    <t>HH Baby Pant Normal (4PCS) - L</t>
  </si>
  <si>
    <t>HH Baby Pant Normal (4PCS) - XL</t>
  </si>
  <si>
    <t>HH Baby Pant Supreme (1PCS) - S</t>
  </si>
  <si>
    <t>HH Baby Pant Supreme (1PCS) - M</t>
  </si>
  <si>
    <t>HH Baby Pant Supreme (1PCS) - L</t>
  </si>
  <si>
    <t>HH Baby Pant Supreme (1PCS) - XL</t>
  </si>
  <si>
    <t>HH Baby Pant Supreme (2PCS) - S</t>
  </si>
  <si>
    <t>HH Baby Pant Supreme (2PCS) - M</t>
  </si>
  <si>
    <t>HH Baby Pant Supreme (2PCS) - L</t>
  </si>
  <si>
    <t>HH Baby Pant Supreme (2PCS) - XL</t>
  </si>
  <si>
    <t>HH Baby Pant Supreme (4PCS) - S</t>
  </si>
  <si>
    <t>HH Baby Pant Supreme (4PCS) - M</t>
  </si>
  <si>
    <t>HH Baby Pant Supreme (4PCS) - L</t>
  </si>
  <si>
    <t>HH Baby Pant Supreme (4PCS) - XL</t>
  </si>
  <si>
    <t>DC-CM-1300-SM</t>
  </si>
  <si>
    <t>DC-CM-1301-ME</t>
  </si>
  <si>
    <t>DC-CM-1302-LA</t>
  </si>
  <si>
    <t>DC-CM-1303-XL</t>
  </si>
  <si>
    <t>DC-CM-1312-SM</t>
  </si>
  <si>
    <t>DC-CM-1313-ME</t>
  </si>
  <si>
    <t>DC-CM-1314-LA</t>
  </si>
  <si>
    <t>DC-CM-1315-XL</t>
  </si>
  <si>
    <t>DC-CM-1316-SM</t>
  </si>
  <si>
    <t>DC-CM-1317-ME</t>
  </si>
  <si>
    <t>DC-CM-1318-LA</t>
  </si>
  <si>
    <t>DC-CM-1319-XL</t>
  </si>
  <si>
    <t>DC-CM-1304-SM</t>
  </si>
  <si>
    <t>DC-CM-1305-ME</t>
  </si>
  <si>
    <t>DC-CM-1306-LA</t>
  </si>
  <si>
    <t>DC-CM-1307-XL</t>
  </si>
  <si>
    <t>DC-CM-1308-SM</t>
  </si>
  <si>
    <t>DC-CM-1309-ME</t>
  </si>
  <si>
    <t>DC-CM-1310-LA</t>
  </si>
  <si>
    <t>DC-CM-1311-XL</t>
  </si>
  <si>
    <t>DC-CM-1320-SM</t>
  </si>
  <si>
    <t>DC-CM-1321-ME</t>
  </si>
  <si>
    <t>DC-CM-1322-LA</t>
  </si>
  <si>
    <t>DC-CM-1323-XL</t>
  </si>
  <si>
    <t>Happy Hugs Total (Baby Diaper)</t>
  </si>
  <si>
    <t xml:space="preserve">Happy Hugs Total (Baby Pant) </t>
  </si>
  <si>
    <t>South Town</t>
  </si>
  <si>
    <t>DC-HW-040G-PW</t>
  </si>
  <si>
    <t>Neeroga - Paswaga Kasaya 40gr Card</t>
  </si>
  <si>
    <t>Face Mask</t>
  </si>
  <si>
    <t>Alawathugoda D</t>
  </si>
  <si>
    <t>Mawanella D</t>
  </si>
  <si>
    <t>Rambukkna D</t>
  </si>
  <si>
    <t>Paspanguwa 32gr (2 in 1) Card</t>
  </si>
  <si>
    <t>Paspanguwa 32gr (2 in 1)Box</t>
  </si>
  <si>
    <t>Paspanguwa 20gr (2 in 1) Card</t>
  </si>
  <si>
    <t xml:space="preserve">You Total </t>
  </si>
  <si>
    <t xml:space="preserve">Aarya (Old) Total </t>
  </si>
  <si>
    <t xml:space="preserve">Aarya Plus (New) Total </t>
  </si>
  <si>
    <t>Neeroga Suwadarani 50g</t>
  </si>
  <si>
    <t>Neeroga Value (withuot Suwadarani)</t>
  </si>
  <si>
    <t xml:space="preserve"> DLS Value </t>
  </si>
  <si>
    <t>Ravan Colour Shampoo 21ml</t>
  </si>
  <si>
    <t>Ravan Colour Shampoo 27ml</t>
  </si>
  <si>
    <t>Neeroga Value (withuot Suwadarani &amp; Nirmudha)</t>
  </si>
  <si>
    <t>Nirmudha Peyawa Card</t>
  </si>
  <si>
    <t xml:space="preserve">Polonnaruwa D </t>
  </si>
  <si>
    <t xml:space="preserve">Sabaragamuawa D </t>
  </si>
  <si>
    <t xml:space="preserve">Gampaha 01 D </t>
  </si>
  <si>
    <t>Bibila D</t>
  </si>
  <si>
    <t>Ravan Black Henna 21g - Sachet/Box</t>
  </si>
  <si>
    <t xml:space="preserve">Deep South D </t>
  </si>
  <si>
    <t xml:space="preserve">North D </t>
  </si>
  <si>
    <t xml:space="preserve">East D </t>
  </si>
  <si>
    <t>Maya Tropical Hair Oil 100ml</t>
  </si>
  <si>
    <t>Maya Quartz Hair Oil 100ml</t>
  </si>
  <si>
    <t>Maya Golden Hair Oil 100ml</t>
  </si>
  <si>
    <t>Dehiaththakandiya D</t>
  </si>
  <si>
    <t>Thalathuoya D</t>
  </si>
  <si>
    <t>Uhana D</t>
  </si>
  <si>
    <t xml:space="preserve">Colombo South D </t>
  </si>
  <si>
    <t xml:space="preserve">South D </t>
  </si>
  <si>
    <t xml:space="preserve">South West D </t>
  </si>
  <si>
    <t xml:space="preserve">Colombo Central D </t>
  </si>
  <si>
    <t xml:space="preserve">Gampaha 02 D </t>
  </si>
  <si>
    <t xml:space="preserve">Central D </t>
  </si>
  <si>
    <t xml:space="preserve">North Central D </t>
  </si>
  <si>
    <t>Uva D</t>
  </si>
  <si>
    <t>North West D</t>
  </si>
  <si>
    <t>Akkarepattu D</t>
  </si>
  <si>
    <t>Sampath FC</t>
  </si>
  <si>
    <t>Nochchiyagama D</t>
  </si>
  <si>
    <t>Minneriya D</t>
  </si>
  <si>
    <t>Kirulapana D</t>
  </si>
  <si>
    <t>Kirulapona D</t>
  </si>
  <si>
    <t>No Q 50g</t>
  </si>
  <si>
    <t>No Q 1kg</t>
  </si>
  <si>
    <t>No Q Value</t>
  </si>
  <si>
    <t>Anamaduwa D</t>
  </si>
  <si>
    <t>Grand Total (without No Q Value)</t>
  </si>
  <si>
    <t>Lakmal - Deep South D</t>
  </si>
  <si>
    <t xml:space="preserve">Pradeep - South D </t>
  </si>
  <si>
    <t>Nugegoda D</t>
  </si>
  <si>
    <t>Ruwan - Central D</t>
  </si>
  <si>
    <t xml:space="preserve">Parakrama - North Central D </t>
  </si>
  <si>
    <t>Uva Town</t>
  </si>
  <si>
    <t xml:space="preserve">Wasantha - North West D </t>
  </si>
  <si>
    <t>Total 1</t>
  </si>
  <si>
    <t>Total 2</t>
  </si>
  <si>
    <t>Difference</t>
  </si>
  <si>
    <t>Sampath FC (D)</t>
  </si>
  <si>
    <t>Blue Circle - Men Perfune 40ml</t>
  </si>
  <si>
    <t>Dazzling - Ladies Perfune 30ml</t>
  </si>
  <si>
    <t xml:space="preserve">Sashika - South West D </t>
  </si>
  <si>
    <t xml:space="preserve">Vikum - Gampaha 01 D </t>
  </si>
  <si>
    <t>No Q Wasi Pack 40g</t>
  </si>
  <si>
    <t>Veyangoda D</t>
  </si>
  <si>
    <t>Maya Golden Oil 100ml</t>
  </si>
  <si>
    <t>NO Q</t>
  </si>
  <si>
    <t xml:space="preserve">S/C Sandlwood/ Saffron/Day/Night Cream </t>
  </si>
  <si>
    <t xml:space="preserve">S/C Creame Value </t>
  </si>
  <si>
    <t>S/C Gold Value</t>
  </si>
  <si>
    <t>S/C Gold - 45g</t>
  </si>
  <si>
    <t xml:space="preserve">Ravan BH Powder Bottle -12g </t>
  </si>
  <si>
    <t xml:space="preserve">Ravan BH Powder Bottle -7g </t>
  </si>
  <si>
    <t>Ravan Kohomba - Black 10g</t>
  </si>
  <si>
    <t>Ravan Aththora - Black 10g</t>
  </si>
  <si>
    <t>Deodrent - Blue circle/Dazzling</t>
  </si>
  <si>
    <t xml:space="preserve">Lovers Deram/ Obsession Talcom 50G </t>
  </si>
  <si>
    <t xml:space="preserve">Lovers Deram/ ObsessionTalcom 80G </t>
  </si>
  <si>
    <t xml:space="preserve"> Neeroga Citronella Oil 30ml</t>
  </si>
  <si>
    <t xml:space="preserve"> Neeroga Citronella Oil 100ml</t>
  </si>
  <si>
    <t>S/C Gold- 25g</t>
  </si>
  <si>
    <t>No Q 200g</t>
  </si>
  <si>
    <t>No Q 360g</t>
  </si>
  <si>
    <t>Jaffna 2- D</t>
  </si>
  <si>
    <t>Jaffna 2 - D</t>
  </si>
  <si>
    <t xml:space="preserve">Idunil - Polonnaruwa D </t>
  </si>
  <si>
    <t>SALES TARGET  - DECEMBER 2023</t>
  </si>
  <si>
    <t xml:space="preserve">Aarya Plus Total </t>
  </si>
  <si>
    <t>Aarya Easy (NEW ITEM) Total</t>
  </si>
  <si>
    <t xml:space="preserve">Aarya Plus  Total </t>
  </si>
  <si>
    <t>Sampath FC ( D )</t>
  </si>
  <si>
    <t xml:space="preserve">Namal - Uwa D </t>
  </si>
  <si>
    <t>Grand Total</t>
  </si>
  <si>
    <t>With Deniyaya</t>
  </si>
  <si>
    <t>With Akurassa</t>
  </si>
  <si>
    <t>Vacant - Colombo South D</t>
  </si>
  <si>
    <t xml:space="preserve">Vacant - Gampaha 02 D </t>
  </si>
  <si>
    <t>With Maligawatha</t>
  </si>
  <si>
    <t xml:space="preserve">Kamal - Sabaragamuawa D </t>
  </si>
  <si>
    <t>With Kalawana</t>
  </si>
  <si>
    <t>with Hatton</t>
  </si>
  <si>
    <t>With Monaragala</t>
  </si>
  <si>
    <t xml:space="preserve">Mahendran - North D </t>
  </si>
  <si>
    <t>with Puttlam</t>
  </si>
  <si>
    <t>Vacant - East D Area</t>
  </si>
  <si>
    <t>With Valachena</t>
  </si>
  <si>
    <t>With Akkaraipathu</t>
  </si>
  <si>
    <t>SALES TARGET  - MAY 2024</t>
  </si>
  <si>
    <t>Nirmudha Peyawa Box (24pkt)</t>
  </si>
  <si>
    <t>Nirmudha Peyawa Box (6 pkt)</t>
  </si>
  <si>
    <t>Dazzling Face wash</t>
  </si>
  <si>
    <t>Carrot - 90ml</t>
  </si>
  <si>
    <t>Cucumber - 90ml</t>
  </si>
  <si>
    <t>Waatermelon - 90ml</t>
  </si>
  <si>
    <t>Papaya - 90ml</t>
  </si>
  <si>
    <t>Heads Up + (condi+Shampoo)</t>
  </si>
  <si>
    <t>Care - 33ml</t>
  </si>
  <si>
    <t>Life - 33ml</t>
  </si>
  <si>
    <t>Glow - 33ml</t>
  </si>
  <si>
    <t>Rise - 33ml</t>
  </si>
  <si>
    <t>PC Target - Total May 2024)</t>
  </si>
  <si>
    <t>May Target - 2024</t>
  </si>
  <si>
    <t>Region 01 D</t>
  </si>
  <si>
    <t xml:space="preserve">Region 02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</si>
</sst>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66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1"/>
      <color rgb="FF0000FF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sz val="8"/>
      <color rgb="FFC00000"/>
      <name val="Calibri"/>
      <family val="2"/>
    </font>
    <font>
      <b/>
      <i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color indexed="8"/>
      <name val="Calibri"/>
      <family val="2"/>
    </font>
    <font>
      <b/>
      <sz val="8"/>
      <color rgb="FFFF0066"/>
      <name val="Calibri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8"/>
      <color rgb="FFFF0000"/>
      <name val="Calibri"/>
      <family val="2"/>
    </font>
    <font>
      <b/>
      <sz val="8"/>
      <color theme="3" tint="-0.249977111117893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rgb="FF002060"/>
      <name val="Calibri"/>
      <family val="2"/>
    </font>
    <font>
      <b/>
      <sz val="10"/>
      <name val="Calibri"/>
      <family val="2"/>
    </font>
    <font>
      <b/>
      <sz val="10"/>
      <color rgb="FFFF0066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66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</font>
    <font>
      <sz val="10"/>
      <color theme="0"/>
      <name val="Calibr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b/>
      <sz val="11"/>
      <color theme="3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indexed="8"/>
      <name val="Calibri"/>
      <family val="2"/>
    </font>
    <font>
      <i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color rgb="FFFF0066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Calibri"/>
      <family val="2"/>
      <scheme val="minor"/>
    </font>
    <font>
      <b/>
      <sz val="8"/>
      <color rgb="FF0000FF"/>
      <name val="Calibri"/>
      <family val="2"/>
    </font>
    <font>
      <b/>
      <sz val="8"/>
      <color rgb="FF00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i/>
      <sz val="8"/>
      <color rgb="FFC00000"/>
      <name val="Calibri"/>
      <family val="2"/>
    </font>
    <font>
      <b/>
      <i/>
      <sz val="12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i/>
      <sz val="10"/>
      <color theme="1"/>
      <name val="Calibri"/>
      <family val="2"/>
    </font>
    <font>
      <b/>
      <i/>
      <sz val="14"/>
      <color theme="1"/>
      <name val="Calibri"/>
      <family val="2"/>
    </font>
    <font>
      <i/>
      <sz val="14"/>
      <color theme="1"/>
      <name val="Calibri"/>
      <family val="2"/>
    </font>
    <font>
      <b/>
      <sz val="11"/>
      <color indexed="18" tint="-0.249977111117893"/>
      <name val="Calibri"/>
      <family val="2"/>
      <scheme val="minor"/>
    </font>
    <font>
      <sz val="10"/>
      <name val="Arial"/>
      <family val="2"/>
    </font>
    <font>
      <sz val="11"/>
      <name val="Sylfaen"/>
      <family val="1"/>
    </font>
    <font>
      <b/>
      <sz val="9"/>
      <color theme="1"/>
      <name val="Calibri"/>
      <family val="2"/>
    </font>
    <font>
      <sz val="10"/>
      <color theme="3" tint="-0.249977111117893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3"/>
      <color theme="1"/>
      <name val="Calibri"/>
      <family val="2"/>
    </font>
    <font>
      <b/>
      <sz val="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E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B9BB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73" fillId="0" borderId="0"/>
    <xf numFmtId="165" fontId="7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44">
    <xf numFmtId="0" fontId="0" fillId="0" borderId="0" xfId="0"/>
    <xf numFmtId="165" fontId="1" fillId="0" borderId="0" xfId="1" applyFont="1" applyFill="1"/>
    <xf numFmtId="166" fontId="3" fillId="0" borderId="0" xfId="1" applyNumberFormat="1" applyFont="1" applyFill="1"/>
    <xf numFmtId="165" fontId="7" fillId="0" borderId="0" xfId="1" applyFont="1" applyFill="1"/>
    <xf numFmtId="166" fontId="8" fillId="0" borderId="0" xfId="1" applyNumberFormat="1" applyFont="1" applyFill="1"/>
    <xf numFmtId="165" fontId="3" fillId="0" borderId="0" xfId="1" applyFont="1" applyFill="1" applyAlignment="1">
      <alignment vertical="center"/>
    </xf>
    <xf numFmtId="9" fontId="1" fillId="0" borderId="0" xfId="2" applyFont="1" applyFill="1"/>
    <xf numFmtId="166" fontId="3" fillId="0" borderId="0" xfId="1" applyNumberFormat="1" applyFont="1" applyFill="1" applyAlignment="1">
      <alignment vertical="center"/>
    </xf>
    <xf numFmtId="165" fontId="3" fillId="0" borderId="0" xfId="1" applyFont="1" applyFill="1"/>
    <xf numFmtId="166" fontId="10" fillId="0" borderId="0" xfId="1" applyNumberFormat="1" applyFont="1" applyFill="1"/>
    <xf numFmtId="165" fontId="1" fillId="0" borderId="0" xfId="1" applyFont="1" applyFill="1" applyBorder="1"/>
    <xf numFmtId="165" fontId="1" fillId="2" borderId="0" xfId="1" applyFont="1" applyFill="1" applyBorder="1"/>
    <xf numFmtId="166" fontId="1" fillId="3" borderId="0" xfId="1" applyNumberFormat="1" applyFont="1" applyFill="1"/>
    <xf numFmtId="166" fontId="1" fillId="0" borderId="0" xfId="1" applyNumberFormat="1" applyFont="1" applyFill="1"/>
    <xf numFmtId="166" fontId="4" fillId="0" borderId="0" xfId="1" applyNumberFormat="1" applyFont="1" applyFill="1"/>
    <xf numFmtId="165" fontId="1" fillId="0" borderId="0" xfId="1" applyFont="1" applyFill="1" applyAlignment="1">
      <alignment vertical="center"/>
    </xf>
    <xf numFmtId="166" fontId="1" fillId="0" borderId="0" xfId="1" applyNumberFormat="1" applyFont="1" applyFill="1" applyAlignment="1">
      <alignment vertical="center"/>
    </xf>
    <xf numFmtId="166" fontId="1" fillId="0" borderId="0" xfId="1" applyNumberFormat="1" applyFont="1" applyFill="1" applyBorder="1"/>
    <xf numFmtId="165" fontId="16" fillId="0" borderId="0" xfId="1" applyFont="1" applyFill="1"/>
    <xf numFmtId="166" fontId="1" fillId="0" borderId="0" xfId="1" applyNumberFormat="1" applyFont="1" applyFill="1" applyBorder="1" applyAlignment="1">
      <alignment vertical="center"/>
    </xf>
    <xf numFmtId="0" fontId="0" fillId="8" borderId="0" xfId="0" applyFill="1"/>
    <xf numFmtId="165" fontId="12" fillId="0" borderId="0" xfId="1" applyFont="1" applyFill="1" applyBorder="1"/>
    <xf numFmtId="166" fontId="22" fillId="0" borderId="4" xfId="1" applyNumberFormat="1" applyFont="1" applyFill="1" applyBorder="1" applyAlignment="1">
      <alignment horizontal="center"/>
    </xf>
    <xf numFmtId="165" fontId="23" fillId="0" borderId="4" xfId="1" applyFont="1" applyFill="1" applyBorder="1" applyAlignment="1">
      <alignment horizontal="center"/>
    </xf>
    <xf numFmtId="166" fontId="20" fillId="0" borderId="4" xfId="1" applyNumberFormat="1" applyFont="1" applyFill="1" applyBorder="1" applyAlignment="1">
      <alignment horizontal="center"/>
    </xf>
    <xf numFmtId="9" fontId="0" fillId="0" borderId="0" xfId="2" applyFont="1" applyFill="1"/>
    <xf numFmtId="166" fontId="24" fillId="0" borderId="4" xfId="1" applyNumberFormat="1" applyFont="1" applyFill="1" applyBorder="1" applyAlignment="1">
      <alignment horizontal="center"/>
    </xf>
    <xf numFmtId="165" fontId="25" fillId="0" borderId="4" xfId="1" applyFont="1" applyFill="1" applyBorder="1" applyAlignment="1">
      <alignment horizontal="center"/>
    </xf>
    <xf numFmtId="165" fontId="1" fillId="0" borderId="8" xfId="1" applyFont="1" applyFill="1" applyBorder="1"/>
    <xf numFmtId="165" fontId="26" fillId="0" borderId="8" xfId="1" applyFont="1" applyFill="1" applyBorder="1" applyAlignment="1">
      <alignment horizontal="left" vertical="center"/>
    </xf>
    <xf numFmtId="165" fontId="17" fillId="0" borderId="8" xfId="1" applyFont="1" applyFill="1" applyBorder="1" applyAlignment="1">
      <alignment horizontal="center" vertical="center"/>
    </xf>
    <xf numFmtId="165" fontId="27" fillId="0" borderId="4" xfId="1" applyFont="1" applyFill="1" applyBorder="1" applyAlignment="1">
      <alignment horizontal="center" vertical="center" wrapText="1"/>
    </xf>
    <xf numFmtId="166" fontId="20" fillId="0" borderId="8" xfId="1" applyNumberFormat="1" applyFont="1" applyFill="1" applyBorder="1" applyAlignment="1">
      <alignment horizontal="center"/>
    </xf>
    <xf numFmtId="9" fontId="4" fillId="0" borderId="0" xfId="2" applyFont="1" applyFill="1"/>
    <xf numFmtId="166" fontId="24" fillId="0" borderId="8" xfId="1" applyNumberFormat="1" applyFont="1" applyFill="1" applyBorder="1" applyAlignment="1">
      <alignment horizontal="center"/>
    </xf>
    <xf numFmtId="165" fontId="1" fillId="11" borderId="10" xfId="1" applyFont="1" applyFill="1" applyBorder="1"/>
    <xf numFmtId="165" fontId="28" fillId="0" borderId="10" xfId="3" applyFont="1" applyFill="1" applyBorder="1" applyAlignment="1">
      <alignment horizontal="left" vertical="center"/>
    </xf>
    <xf numFmtId="165" fontId="17" fillId="0" borderId="10" xfId="1" applyFont="1" applyFill="1" applyBorder="1" applyAlignment="1">
      <alignment horizontal="center" vertical="center"/>
    </xf>
    <xf numFmtId="165" fontId="29" fillId="0" borderId="10" xfId="1" applyFont="1" applyFill="1" applyBorder="1" applyAlignment="1">
      <alignment horizontal="center" vertical="center" wrapText="1"/>
    </xf>
    <xf numFmtId="166" fontId="8" fillId="0" borderId="10" xfId="1" applyNumberFormat="1" applyFont="1" applyFill="1" applyBorder="1"/>
    <xf numFmtId="165" fontId="7" fillId="0" borderId="10" xfId="1" applyFont="1" applyFill="1" applyBorder="1"/>
    <xf numFmtId="166" fontId="4" fillId="0" borderId="10" xfId="1" applyNumberFormat="1" applyFont="1" applyFill="1" applyBorder="1"/>
    <xf numFmtId="9" fontId="4" fillId="12" borderId="0" xfId="2" applyFont="1" applyFill="1"/>
    <xf numFmtId="166" fontId="11" fillId="0" borderId="10" xfId="0" applyNumberFormat="1" applyFont="1" applyBorder="1" applyAlignment="1">
      <alignment horizontal="left" vertical="center"/>
    </xf>
    <xf numFmtId="165" fontId="28" fillId="0" borderId="12" xfId="3" applyFont="1" applyFill="1" applyBorder="1" applyAlignment="1">
      <alignment horizontal="left" vertical="center"/>
    </xf>
    <xf numFmtId="165" fontId="29" fillId="0" borderId="12" xfId="1" applyFont="1" applyFill="1" applyBorder="1" applyAlignment="1">
      <alignment horizontal="center" vertical="center" wrapText="1"/>
    </xf>
    <xf numFmtId="165" fontId="5" fillId="0" borderId="10" xfId="1" applyFont="1" applyFill="1" applyBorder="1"/>
    <xf numFmtId="165" fontId="30" fillId="0" borderId="10" xfId="3" applyFont="1" applyFill="1" applyBorder="1" applyAlignment="1">
      <alignment horizontal="left" vertical="center"/>
    </xf>
    <xf numFmtId="165" fontId="19" fillId="0" borderId="10" xfId="1" applyFont="1" applyFill="1" applyBorder="1" applyAlignment="1">
      <alignment horizontal="center" vertical="center"/>
    </xf>
    <xf numFmtId="165" fontId="31" fillId="0" borderId="10" xfId="1" applyFont="1" applyFill="1" applyBorder="1" applyAlignment="1">
      <alignment horizontal="center" vertical="center" wrapText="1"/>
    </xf>
    <xf numFmtId="0" fontId="5" fillId="0" borderId="0" xfId="0" applyFont="1"/>
    <xf numFmtId="165" fontId="4" fillId="0" borderId="10" xfId="1" applyFont="1" applyFill="1" applyBorder="1"/>
    <xf numFmtId="165" fontId="26" fillId="0" borderId="12" xfId="1" applyFont="1" applyFill="1" applyBorder="1" applyAlignment="1">
      <alignment horizontal="left" vertical="center"/>
    </xf>
    <xf numFmtId="165" fontId="33" fillId="0" borderId="12" xfId="1" applyFont="1" applyFill="1" applyBorder="1" applyAlignment="1">
      <alignment horizontal="center" vertical="center"/>
    </xf>
    <xf numFmtId="165" fontId="34" fillId="6" borderId="12" xfId="1" applyFont="1" applyFill="1" applyBorder="1" applyAlignment="1">
      <alignment horizontal="center" vertical="center"/>
    </xf>
    <xf numFmtId="0" fontId="0" fillId="2" borderId="0" xfId="0" applyFill="1"/>
    <xf numFmtId="166" fontId="11" fillId="0" borderId="0" xfId="1" applyNumberFormat="1" applyFont="1" applyFill="1" applyBorder="1" applyAlignment="1">
      <alignment vertical="center"/>
    </xf>
    <xf numFmtId="166" fontId="4" fillId="0" borderId="0" xfId="1" applyNumberFormat="1" applyFont="1" applyFill="1" applyBorder="1"/>
    <xf numFmtId="165" fontId="33" fillId="0" borderId="7" xfId="1" applyFont="1" applyFill="1" applyBorder="1" applyAlignment="1">
      <alignment horizontal="center" vertical="center"/>
    </xf>
    <xf numFmtId="165" fontId="34" fillId="0" borderId="12" xfId="1" applyFont="1" applyFill="1" applyBorder="1" applyAlignment="1">
      <alignment horizontal="center" vertical="center"/>
    </xf>
    <xf numFmtId="166" fontId="11" fillId="0" borderId="10" xfId="1" applyNumberFormat="1" applyFont="1" applyFill="1" applyBorder="1" applyAlignment="1">
      <alignment vertical="center"/>
    </xf>
    <xf numFmtId="165" fontId="12" fillId="0" borderId="10" xfId="1" applyFont="1" applyFill="1" applyBorder="1"/>
    <xf numFmtId="165" fontId="1" fillId="0" borderId="10" xfId="1" applyFont="1" applyFill="1" applyBorder="1"/>
    <xf numFmtId="165" fontId="26" fillId="0" borderId="10" xfId="1" applyFont="1" applyFill="1" applyBorder="1" applyAlignment="1">
      <alignment horizontal="left" vertical="center"/>
    </xf>
    <xf numFmtId="165" fontId="33" fillId="0" borderId="10" xfId="1" applyFont="1" applyFill="1" applyBorder="1" applyAlignment="1">
      <alignment horizontal="center" vertical="center"/>
    </xf>
    <xf numFmtId="165" fontId="34" fillId="0" borderId="10" xfId="1" applyFont="1" applyFill="1" applyBorder="1" applyAlignment="1">
      <alignment horizontal="center" vertical="center"/>
    </xf>
    <xf numFmtId="165" fontId="36" fillId="0" borderId="10" xfId="1" applyFont="1" applyFill="1" applyBorder="1" applyAlignment="1">
      <alignment horizontal="center" vertical="center"/>
    </xf>
    <xf numFmtId="166" fontId="11" fillId="6" borderId="10" xfId="1" applyNumberFormat="1" applyFont="1" applyFill="1" applyBorder="1" applyAlignment="1">
      <alignment vertical="center"/>
    </xf>
    <xf numFmtId="165" fontId="37" fillId="0" borderId="10" xfId="1" applyFont="1" applyFill="1" applyBorder="1" applyAlignment="1">
      <alignment horizontal="center" vertical="center"/>
    </xf>
    <xf numFmtId="166" fontId="31" fillId="0" borderId="10" xfId="1" applyNumberFormat="1" applyFont="1" applyFill="1" applyBorder="1" applyAlignment="1">
      <alignment vertical="center"/>
    </xf>
    <xf numFmtId="166" fontId="31" fillId="0" borderId="0" xfId="1" applyNumberFormat="1" applyFont="1" applyFill="1" applyBorder="1" applyAlignment="1">
      <alignment vertical="center"/>
    </xf>
    <xf numFmtId="0" fontId="0" fillId="13" borderId="0" xfId="0" applyFill="1"/>
    <xf numFmtId="165" fontId="12" fillId="0" borderId="10" xfId="3" applyFont="1" applyFill="1" applyBorder="1" applyAlignment="1">
      <alignment horizontal="center" vertical="center"/>
    </xf>
    <xf numFmtId="165" fontId="37" fillId="0" borderId="10" xfId="3" applyFont="1" applyFill="1" applyBorder="1" applyAlignment="1">
      <alignment horizontal="center" vertical="center"/>
    </xf>
    <xf numFmtId="0" fontId="0" fillId="14" borderId="0" xfId="0" applyFill="1"/>
    <xf numFmtId="0" fontId="0" fillId="15" borderId="0" xfId="0" applyFill="1"/>
    <xf numFmtId="165" fontId="36" fillId="2" borderId="10" xfId="1" applyFont="1" applyFill="1" applyBorder="1" applyAlignment="1">
      <alignment horizontal="center" vertical="center"/>
    </xf>
    <xf numFmtId="0" fontId="0" fillId="16" borderId="0" xfId="0" applyFill="1"/>
    <xf numFmtId="166" fontId="1" fillId="0" borderId="10" xfId="1" applyNumberFormat="1" applyFont="1" applyFill="1" applyBorder="1"/>
    <xf numFmtId="0" fontId="0" fillId="17" borderId="0" xfId="0" applyFill="1"/>
    <xf numFmtId="165" fontId="39" fillId="0" borderId="10" xfId="1" applyFont="1" applyFill="1" applyBorder="1" applyAlignment="1">
      <alignment horizontal="left" vertical="center"/>
    </xf>
    <xf numFmtId="0" fontId="0" fillId="5" borderId="0" xfId="0" applyFill="1"/>
    <xf numFmtId="166" fontId="8" fillId="2" borderId="10" xfId="1" applyNumberFormat="1" applyFont="1" applyFill="1" applyBorder="1"/>
    <xf numFmtId="165" fontId="4" fillId="0" borderId="0" xfId="1" applyFont="1" applyFill="1" applyBorder="1"/>
    <xf numFmtId="165" fontId="38" fillId="0" borderId="10" xfId="1" applyFont="1" applyFill="1" applyBorder="1" applyAlignment="1">
      <alignment horizontal="left" vertical="center"/>
    </xf>
    <xf numFmtId="3" fontId="4" fillId="0" borderId="10" xfId="0" applyNumberFormat="1" applyFont="1" applyBorder="1"/>
    <xf numFmtId="166" fontId="1" fillId="0" borderId="10" xfId="1" applyNumberFormat="1" applyFont="1" applyFill="1" applyBorder="1" applyAlignment="1">
      <alignment vertical="center"/>
    </xf>
    <xf numFmtId="3" fontId="1" fillId="0" borderId="10" xfId="0" applyNumberFormat="1" applyFont="1" applyBorder="1"/>
    <xf numFmtId="165" fontId="40" fillId="0" borderId="10" xfId="1" applyFont="1" applyFill="1" applyBorder="1" applyAlignment="1">
      <alignment horizontal="center" vertical="center"/>
    </xf>
    <xf numFmtId="0" fontId="0" fillId="19" borderId="0" xfId="0" applyFill="1"/>
    <xf numFmtId="0" fontId="0" fillId="20" borderId="0" xfId="0" applyFill="1"/>
    <xf numFmtId="0" fontId="0" fillId="10" borderId="0" xfId="0" applyFill="1"/>
    <xf numFmtId="165" fontId="0" fillId="11" borderId="10" xfId="1" applyFont="1" applyFill="1" applyBorder="1"/>
    <xf numFmtId="164" fontId="40" fillId="0" borderId="10" xfId="0" applyNumberFormat="1" applyFont="1" applyBorder="1" applyAlignment="1">
      <alignment vertical="center"/>
    </xf>
    <xf numFmtId="165" fontId="41" fillId="0" borderId="10" xfId="1" applyFont="1" applyFill="1" applyBorder="1"/>
    <xf numFmtId="0" fontId="0" fillId="21" borderId="0" xfId="0" applyFill="1"/>
    <xf numFmtId="165" fontId="34" fillId="0" borderId="10" xfId="1" applyFont="1" applyFill="1" applyBorder="1" applyAlignment="1">
      <alignment vertical="center"/>
    </xf>
    <xf numFmtId="165" fontId="8" fillId="0" borderId="10" xfId="1" applyFont="1" applyFill="1" applyBorder="1"/>
    <xf numFmtId="0" fontId="0" fillId="22" borderId="0" xfId="0" applyFill="1"/>
    <xf numFmtId="165" fontId="44" fillId="0" borderId="10" xfId="1" applyFont="1" applyFill="1" applyBorder="1"/>
    <xf numFmtId="165" fontId="28" fillId="0" borderId="10" xfId="1" applyFont="1" applyFill="1" applyBorder="1"/>
    <xf numFmtId="166" fontId="3" fillId="0" borderId="10" xfId="1" applyNumberFormat="1" applyFont="1" applyFill="1" applyBorder="1"/>
    <xf numFmtId="165" fontId="34" fillId="2" borderId="10" xfId="1" applyFont="1" applyFill="1" applyBorder="1" applyAlignment="1">
      <alignment horizontal="center" vertical="center"/>
    </xf>
    <xf numFmtId="165" fontId="11" fillId="0" borderId="10" xfId="1" applyFont="1" applyFill="1" applyBorder="1"/>
    <xf numFmtId="166" fontId="4" fillId="0" borderId="10" xfId="1" applyNumberFormat="1" applyFont="1" applyFill="1" applyBorder="1" applyAlignment="1">
      <alignment vertical="center"/>
    </xf>
    <xf numFmtId="0" fontId="0" fillId="23" borderId="0" xfId="0" applyFill="1"/>
    <xf numFmtId="0" fontId="0" fillId="24" borderId="0" xfId="0" applyFill="1"/>
    <xf numFmtId="0" fontId="0" fillId="25" borderId="0" xfId="0" applyFill="1"/>
    <xf numFmtId="0" fontId="3" fillId="0" borderId="0" xfId="0" applyFont="1"/>
    <xf numFmtId="0" fontId="0" fillId="27" borderId="0" xfId="0" applyFill="1"/>
    <xf numFmtId="166" fontId="40" fillId="0" borderId="10" xfId="1" applyNumberFormat="1" applyFont="1" applyFill="1" applyBorder="1" applyAlignment="1">
      <alignment vertical="center"/>
    </xf>
    <xf numFmtId="0" fontId="0" fillId="28" borderId="0" xfId="0" applyFill="1"/>
    <xf numFmtId="165" fontId="45" fillId="0" borderId="10" xfId="1" applyFont="1" applyFill="1" applyBorder="1" applyAlignment="1">
      <alignment horizontal="left" vertical="center"/>
    </xf>
    <xf numFmtId="166" fontId="46" fillId="0" borderId="10" xfId="1" applyNumberFormat="1" applyFont="1" applyFill="1" applyBorder="1" applyAlignment="1">
      <alignment vertical="center"/>
    </xf>
    <xf numFmtId="166" fontId="0" fillId="29" borderId="0" xfId="1" applyNumberFormat="1" applyFont="1" applyFill="1" applyBorder="1" applyAlignment="1" applyProtection="1">
      <alignment vertical="center" wrapText="1"/>
    </xf>
    <xf numFmtId="0" fontId="0" fillId="29" borderId="0" xfId="0" applyFill="1"/>
    <xf numFmtId="166" fontId="47" fillId="0" borderId="0" xfId="1" applyNumberFormat="1" applyFont="1" applyFill="1" applyBorder="1" applyAlignment="1" applyProtection="1">
      <alignment vertical="center" wrapText="1"/>
    </xf>
    <xf numFmtId="165" fontId="40" fillId="0" borderId="12" xfId="1" applyFont="1" applyFill="1" applyBorder="1" applyAlignment="1">
      <alignment horizontal="center" vertical="center"/>
    </xf>
    <xf numFmtId="165" fontId="45" fillId="0" borderId="14" xfId="1" applyFont="1" applyFill="1" applyBorder="1" applyAlignment="1">
      <alignment horizontal="left" vertical="center"/>
    </xf>
    <xf numFmtId="165" fontId="4" fillId="0" borderId="10" xfId="1" applyFont="1" applyFill="1" applyBorder="1" applyAlignment="1">
      <alignment vertical="center"/>
    </xf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9" borderId="0" xfId="0" applyFill="1"/>
    <xf numFmtId="0" fontId="0" fillId="34" borderId="0" xfId="0" applyFill="1"/>
    <xf numFmtId="165" fontId="38" fillId="0" borderId="10" xfId="1" applyFont="1" applyFill="1" applyBorder="1" applyAlignment="1">
      <alignment vertical="center"/>
    </xf>
    <xf numFmtId="164" fontId="38" fillId="0" borderId="10" xfId="0" applyNumberFormat="1" applyFont="1" applyBorder="1" applyAlignment="1">
      <alignment vertical="center"/>
    </xf>
    <xf numFmtId="164" fontId="39" fillId="0" borderId="10" xfId="0" applyNumberFormat="1" applyFont="1" applyBorder="1" applyAlignment="1">
      <alignment vertical="center"/>
    </xf>
    <xf numFmtId="165" fontId="30" fillId="0" borderId="10" xfId="1" applyFont="1" applyFill="1" applyBorder="1" applyAlignment="1">
      <alignment horizontal="center" vertical="center"/>
    </xf>
    <xf numFmtId="0" fontId="0" fillId="35" borderId="0" xfId="0" applyFill="1"/>
    <xf numFmtId="165" fontId="39" fillId="0" borderId="10" xfId="1" applyFont="1" applyFill="1" applyBorder="1"/>
    <xf numFmtId="165" fontId="2" fillId="0" borderId="10" xfId="1" applyFont="1" applyFill="1" applyBorder="1"/>
    <xf numFmtId="166" fontId="2" fillId="0" borderId="0" xfId="1" applyNumberFormat="1" applyFont="1" applyFill="1" applyBorder="1" applyAlignment="1"/>
    <xf numFmtId="0" fontId="0" fillId="36" borderId="0" xfId="0" applyFill="1"/>
    <xf numFmtId="166" fontId="4" fillId="0" borderId="0" xfId="1" applyNumberFormat="1" applyFont="1" applyFill="1" applyBorder="1" applyAlignment="1"/>
    <xf numFmtId="166" fontId="16" fillId="0" borderId="10" xfId="1" applyNumberFormat="1" applyFont="1" applyFill="1" applyBorder="1" applyAlignment="1">
      <alignment vertical="center"/>
    </xf>
    <xf numFmtId="166" fontId="4" fillId="0" borderId="10" xfId="1" applyNumberFormat="1" applyFont="1" applyFill="1" applyBorder="1" applyAlignment="1"/>
    <xf numFmtId="165" fontId="49" fillId="0" borderId="10" xfId="1" applyFont="1" applyFill="1" applyBorder="1" applyAlignment="1">
      <alignment horizontal="center" vertical="center"/>
    </xf>
    <xf numFmtId="0" fontId="4" fillId="0" borderId="10" xfId="0" applyFont="1" applyBorder="1"/>
    <xf numFmtId="165" fontId="34" fillId="0" borderId="12" xfId="1" applyFont="1" applyFill="1" applyBorder="1" applyAlignment="1">
      <alignment vertical="center"/>
    </xf>
    <xf numFmtId="165" fontId="1" fillId="0" borderId="10" xfId="1" applyFont="1" applyFill="1" applyBorder="1" applyAlignment="1">
      <alignment horizontal="center"/>
    </xf>
    <xf numFmtId="0" fontId="0" fillId="37" borderId="0" xfId="0" applyFill="1"/>
    <xf numFmtId="166" fontId="35" fillId="0" borderId="10" xfId="1" applyNumberFormat="1" applyFont="1" applyFill="1" applyBorder="1"/>
    <xf numFmtId="166" fontId="35" fillId="0" borderId="0" xfId="1" applyNumberFormat="1" applyFont="1" applyFill="1" applyBorder="1"/>
    <xf numFmtId="165" fontId="1" fillId="0" borderId="14" xfId="1" applyFont="1" applyFill="1" applyBorder="1" applyAlignment="1">
      <alignment horizontal="center"/>
    </xf>
    <xf numFmtId="165" fontId="34" fillId="0" borderId="14" xfId="1" applyFont="1" applyFill="1" applyBorder="1" applyAlignment="1">
      <alignment horizontal="center" vertical="center"/>
    </xf>
    <xf numFmtId="165" fontId="43" fillId="0" borderId="14" xfId="1" applyFont="1" applyFill="1" applyBorder="1"/>
    <xf numFmtId="165" fontId="34" fillId="2" borderId="14" xfId="1" applyFont="1" applyFill="1" applyBorder="1" applyAlignment="1">
      <alignment horizontal="center" vertical="center"/>
    </xf>
    <xf numFmtId="165" fontId="3" fillId="11" borderId="10" xfId="1" applyFont="1" applyFill="1" applyBorder="1"/>
    <xf numFmtId="165" fontId="3" fillId="0" borderId="14" xfId="1" applyFont="1" applyFill="1" applyBorder="1"/>
    <xf numFmtId="165" fontId="34" fillId="6" borderId="14" xfId="1" applyFont="1" applyFill="1" applyBorder="1" applyAlignment="1">
      <alignment horizontal="center" vertical="center"/>
    </xf>
    <xf numFmtId="0" fontId="0" fillId="38" borderId="0" xfId="0" applyFill="1"/>
    <xf numFmtId="165" fontId="4" fillId="39" borderId="10" xfId="1" applyFont="1" applyFill="1" applyBorder="1"/>
    <xf numFmtId="165" fontId="48" fillId="39" borderId="10" xfId="1" applyFont="1" applyFill="1" applyBorder="1"/>
    <xf numFmtId="165" fontId="12" fillId="39" borderId="10" xfId="1" applyFont="1" applyFill="1" applyBorder="1"/>
    <xf numFmtId="165" fontId="34" fillId="39" borderId="10" xfId="1" applyFont="1" applyFill="1" applyBorder="1" applyAlignment="1">
      <alignment vertical="center"/>
    </xf>
    <xf numFmtId="165" fontId="42" fillId="39" borderId="10" xfId="1" applyFont="1" applyFill="1" applyBorder="1"/>
    <xf numFmtId="165" fontId="1" fillId="0" borderId="15" xfId="1" applyFont="1" applyFill="1" applyBorder="1"/>
    <xf numFmtId="165" fontId="44" fillId="0" borderId="15" xfId="1" applyFont="1" applyFill="1" applyBorder="1"/>
    <xf numFmtId="165" fontId="28" fillId="0" borderId="15" xfId="1" applyFont="1" applyFill="1" applyBorder="1"/>
    <xf numFmtId="165" fontId="34" fillId="0" borderId="15" xfId="1" applyFont="1" applyFill="1" applyBorder="1" applyAlignment="1">
      <alignment vertical="center"/>
    </xf>
    <xf numFmtId="0" fontId="4" fillId="0" borderId="15" xfId="0" applyFont="1" applyBorder="1"/>
    <xf numFmtId="166" fontId="4" fillId="0" borderId="15" xfId="1" applyNumberFormat="1" applyFont="1" applyFill="1" applyBorder="1"/>
    <xf numFmtId="166" fontId="1" fillId="0" borderId="15" xfId="1" applyNumberFormat="1" applyFont="1" applyFill="1" applyBorder="1"/>
    <xf numFmtId="166" fontId="4" fillId="0" borderId="15" xfId="1" applyNumberFormat="1" applyFont="1" applyFill="1" applyBorder="1" applyAlignment="1"/>
    <xf numFmtId="166" fontId="1" fillId="0" borderId="15" xfId="1" applyNumberFormat="1" applyFont="1" applyFill="1" applyBorder="1" applyAlignment="1">
      <alignment vertical="center"/>
    </xf>
    <xf numFmtId="166" fontId="4" fillId="0" borderId="15" xfId="1" applyNumberFormat="1" applyFont="1" applyFill="1" applyBorder="1" applyAlignment="1">
      <alignment vertical="center"/>
    </xf>
    <xf numFmtId="165" fontId="1" fillId="0" borderId="12" xfId="1" applyFont="1" applyFill="1" applyBorder="1"/>
    <xf numFmtId="165" fontId="28" fillId="0" borderId="12" xfId="1" applyFont="1" applyFill="1" applyBorder="1"/>
    <xf numFmtId="3" fontId="4" fillId="0" borderId="12" xfId="0" applyNumberFormat="1" applyFont="1" applyBorder="1"/>
    <xf numFmtId="166" fontId="4" fillId="0" borderId="12" xfId="1" applyNumberFormat="1" applyFont="1" applyFill="1" applyBorder="1"/>
    <xf numFmtId="166" fontId="1" fillId="0" borderId="12" xfId="1" applyNumberFormat="1" applyFont="1" applyFill="1" applyBorder="1"/>
    <xf numFmtId="166" fontId="4" fillId="0" borderId="12" xfId="1" applyNumberFormat="1" applyFont="1" applyFill="1" applyBorder="1" applyAlignment="1"/>
    <xf numFmtId="166" fontId="1" fillId="0" borderId="12" xfId="1" applyNumberFormat="1" applyFont="1" applyFill="1" applyBorder="1" applyAlignment="1">
      <alignment vertical="center"/>
    </xf>
    <xf numFmtId="3" fontId="1" fillId="0" borderId="12" xfId="0" applyNumberFormat="1" applyFont="1" applyBorder="1"/>
    <xf numFmtId="166" fontId="4" fillId="0" borderId="12" xfId="1" applyNumberFormat="1" applyFont="1" applyFill="1" applyBorder="1" applyAlignment="1">
      <alignment vertical="center"/>
    </xf>
    <xf numFmtId="0" fontId="0" fillId="18" borderId="0" xfId="0" applyFill="1"/>
    <xf numFmtId="0" fontId="0" fillId="40" borderId="0" xfId="0" applyFill="1"/>
    <xf numFmtId="0" fontId="0" fillId="41" borderId="0" xfId="0" applyFill="1"/>
    <xf numFmtId="165" fontId="1" fillId="0" borderId="10" xfId="1" applyFont="1" applyFill="1" applyBorder="1" applyAlignment="1">
      <alignment vertical="center"/>
    </xf>
    <xf numFmtId="165" fontId="1" fillId="2" borderId="10" xfId="1" applyFont="1" applyFill="1" applyBorder="1" applyAlignment="1">
      <alignment vertical="center"/>
    </xf>
    <xf numFmtId="0" fontId="0" fillId="42" borderId="0" xfId="0" applyFill="1"/>
    <xf numFmtId="166" fontId="28" fillId="0" borderId="10" xfId="1" applyNumberFormat="1" applyFont="1" applyFill="1" applyBorder="1"/>
    <xf numFmtId="0" fontId="0" fillId="43" borderId="0" xfId="0" applyFill="1"/>
    <xf numFmtId="0" fontId="0" fillId="44" borderId="0" xfId="0" applyFill="1"/>
    <xf numFmtId="165" fontId="44" fillId="0" borderId="10" xfId="1" applyFont="1" applyFill="1" applyBorder="1" applyAlignment="1">
      <alignment horizontal="left" vertical="center"/>
    </xf>
    <xf numFmtId="0" fontId="0" fillId="45" borderId="0" xfId="0" applyFill="1"/>
    <xf numFmtId="165" fontId="48" fillId="0" borderId="10" xfId="1" applyFont="1" applyFill="1" applyBorder="1" applyAlignment="1">
      <alignment horizontal="left" vertical="center"/>
    </xf>
    <xf numFmtId="165" fontId="50" fillId="0" borderId="10" xfId="1" applyFont="1" applyFill="1" applyBorder="1" applyAlignment="1">
      <alignment horizontal="center" vertical="center"/>
    </xf>
    <xf numFmtId="166" fontId="0" fillId="46" borderId="0" xfId="1" applyNumberFormat="1" applyFont="1" applyFill="1"/>
    <xf numFmtId="0" fontId="0" fillId="3" borderId="0" xfId="0" applyFill="1"/>
    <xf numFmtId="0" fontId="0" fillId="47" borderId="0" xfId="0" applyFill="1"/>
    <xf numFmtId="0" fontId="0" fillId="39" borderId="0" xfId="0" applyFill="1"/>
    <xf numFmtId="0" fontId="0" fillId="7" borderId="0" xfId="0" applyFill="1"/>
    <xf numFmtId="0" fontId="0" fillId="48" borderId="0" xfId="0" applyFill="1"/>
    <xf numFmtId="165" fontId="28" fillId="0" borderId="10" xfId="1" applyFont="1" applyFill="1" applyBorder="1" applyAlignment="1">
      <alignment horizontal="center" vertical="center"/>
    </xf>
    <xf numFmtId="0" fontId="0" fillId="49" borderId="0" xfId="0" applyFill="1"/>
    <xf numFmtId="166" fontId="12" fillId="0" borderId="10" xfId="1" applyNumberFormat="1" applyFont="1" applyFill="1" applyBorder="1"/>
    <xf numFmtId="0" fontId="0" fillId="50" borderId="0" xfId="0" applyFill="1"/>
    <xf numFmtId="165" fontId="12" fillId="0" borderId="10" xfId="1" applyFont="1" applyFill="1" applyBorder="1" applyAlignment="1">
      <alignment horizontal="center" vertical="center"/>
    </xf>
    <xf numFmtId="166" fontId="28" fillId="0" borderId="10" xfId="1" applyNumberFormat="1" applyFont="1" applyFill="1" applyBorder="1" applyAlignment="1">
      <alignment vertical="center"/>
    </xf>
    <xf numFmtId="165" fontId="28" fillId="0" borderId="10" xfId="1" applyFont="1" applyFill="1" applyBorder="1" applyAlignment="1">
      <alignment horizontal="center"/>
    </xf>
    <xf numFmtId="165" fontId="34" fillId="2" borderId="10" xfId="1" applyFont="1" applyFill="1" applyBorder="1" applyAlignment="1">
      <alignment vertical="center"/>
    </xf>
    <xf numFmtId="166" fontId="8" fillId="0" borderId="0" xfId="1" applyNumberFormat="1" applyFont="1" applyFill="1" applyBorder="1"/>
    <xf numFmtId="0" fontId="0" fillId="51" borderId="0" xfId="0" applyFill="1"/>
    <xf numFmtId="0" fontId="0" fillId="52" borderId="0" xfId="0" applyFill="1"/>
    <xf numFmtId="0" fontId="0" fillId="26" borderId="0" xfId="0" applyFill="1"/>
    <xf numFmtId="0" fontId="28" fillId="0" borderId="10" xfId="0" applyFont="1" applyBorder="1" applyAlignment="1">
      <alignment vertical="center"/>
    </xf>
    <xf numFmtId="165" fontId="48" fillId="0" borderId="10" xfId="1" applyFont="1" applyFill="1" applyBorder="1"/>
    <xf numFmtId="0" fontId="0" fillId="53" borderId="0" xfId="0" applyFill="1"/>
    <xf numFmtId="165" fontId="52" fillId="0" borderId="10" xfId="1" applyFont="1" applyFill="1" applyBorder="1" applyAlignment="1">
      <alignment horizontal="center" vertical="center"/>
    </xf>
    <xf numFmtId="165" fontId="53" fillId="0" borderId="10" xfId="1" applyFont="1" applyFill="1" applyBorder="1"/>
    <xf numFmtId="165" fontId="54" fillId="0" borderId="10" xfId="1" applyFont="1" applyFill="1" applyBorder="1"/>
    <xf numFmtId="165" fontId="4" fillId="22" borderId="15" xfId="1" applyFont="1" applyFill="1" applyBorder="1"/>
    <xf numFmtId="165" fontId="11" fillId="3" borderId="15" xfId="1" applyFont="1" applyFill="1" applyBorder="1" applyAlignment="1"/>
    <xf numFmtId="165" fontId="12" fillId="3" borderId="15" xfId="1" applyFont="1" applyFill="1" applyBorder="1"/>
    <xf numFmtId="165" fontId="4" fillId="0" borderId="15" xfId="1" applyFont="1" applyFill="1" applyBorder="1"/>
    <xf numFmtId="165" fontId="54" fillId="0" borderId="0" xfId="1" applyFont="1" applyFill="1" applyBorder="1"/>
    <xf numFmtId="165" fontId="6" fillId="0" borderId="0" xfId="1" applyFont="1" applyFill="1" applyBorder="1" applyAlignment="1">
      <alignment vertical="center"/>
    </xf>
    <xf numFmtId="165" fontId="7" fillId="0" borderId="0" xfId="1" applyFont="1" applyFill="1" applyBorder="1"/>
    <xf numFmtId="166" fontId="4" fillId="0" borderId="5" xfId="1" applyNumberFormat="1" applyFont="1" applyFill="1" applyBorder="1"/>
    <xf numFmtId="166" fontId="4" fillId="0" borderId="5" xfId="1" applyNumberFormat="1" applyFont="1" applyFill="1" applyBorder="1" applyAlignment="1">
      <alignment vertical="center"/>
    </xf>
    <xf numFmtId="165" fontId="4" fillId="0" borderId="0" xfId="1" applyFont="1" applyFill="1" applyBorder="1" applyAlignment="1">
      <alignment vertical="center"/>
    </xf>
    <xf numFmtId="9" fontId="4" fillId="0" borderId="0" xfId="2" applyFont="1" applyFill="1" applyBorder="1"/>
    <xf numFmtId="166" fontId="4" fillId="7" borderId="0" xfId="1" applyNumberFormat="1" applyFont="1" applyFill="1" applyBorder="1"/>
    <xf numFmtId="166" fontId="4" fillId="7" borderId="5" xfId="1" applyNumberFormat="1" applyFont="1" applyFill="1" applyBorder="1"/>
    <xf numFmtId="166" fontId="4" fillId="0" borderId="0" xfId="1" applyNumberFormat="1" applyFont="1" applyFill="1" applyBorder="1" applyAlignment="1">
      <alignment vertical="center"/>
    </xf>
    <xf numFmtId="166" fontId="4" fillId="0" borderId="18" xfId="1" applyNumberFormat="1" applyFont="1" applyFill="1" applyBorder="1"/>
    <xf numFmtId="0" fontId="0" fillId="4" borderId="0" xfId="0" applyFill="1"/>
    <xf numFmtId="166" fontId="4" fillId="0" borderId="18" xfId="1" applyNumberFormat="1" applyFont="1" applyFill="1" applyBorder="1" applyAlignment="1">
      <alignment vertical="center"/>
    </xf>
    <xf numFmtId="166" fontId="12" fillId="7" borderId="20" xfId="0" applyNumberFormat="1" applyFont="1" applyFill="1" applyBorder="1"/>
    <xf numFmtId="166" fontId="12" fillId="0" borderId="0" xfId="1" applyNumberFormat="1" applyFont="1" applyFill="1" applyBorder="1"/>
    <xf numFmtId="165" fontId="4" fillId="0" borderId="0" xfId="1" applyFont="1" applyFill="1"/>
    <xf numFmtId="165" fontId="6" fillId="0" borderId="0" xfId="1" applyFont="1" applyFill="1" applyAlignment="1">
      <alignment vertical="center"/>
    </xf>
    <xf numFmtId="165" fontId="16" fillId="0" borderId="8" xfId="1" applyFont="1" applyFill="1" applyBorder="1"/>
    <xf numFmtId="165" fontId="6" fillId="0" borderId="8" xfId="1" applyFont="1" applyFill="1" applyBorder="1" applyAlignment="1">
      <alignment vertical="center"/>
    </xf>
    <xf numFmtId="166" fontId="4" fillId="0" borderId="8" xfId="1" applyNumberFormat="1" applyFont="1" applyFill="1" applyBorder="1"/>
    <xf numFmtId="166" fontId="1" fillId="0" borderId="8" xfId="1" applyNumberFormat="1" applyFont="1" applyFill="1" applyBorder="1"/>
    <xf numFmtId="166" fontId="1" fillId="0" borderId="8" xfId="1" applyNumberFormat="1" applyFont="1" applyFill="1" applyBorder="1" applyAlignment="1">
      <alignment vertical="center"/>
    </xf>
    <xf numFmtId="165" fontId="16" fillId="0" borderId="15" xfId="1" applyFont="1" applyFill="1" applyBorder="1"/>
    <xf numFmtId="165" fontId="6" fillId="0" borderId="15" xfId="1" applyFont="1" applyFill="1" applyBorder="1" applyAlignment="1">
      <alignment vertical="center"/>
    </xf>
    <xf numFmtId="166" fontId="56" fillId="7" borderId="5" xfId="1" applyNumberFormat="1" applyFont="1" applyFill="1" applyBorder="1" applyAlignment="1">
      <alignment horizontal="center"/>
    </xf>
    <xf numFmtId="166" fontId="57" fillId="0" borderId="4" xfId="1" applyNumberFormat="1" applyFont="1" applyFill="1" applyBorder="1" applyAlignment="1">
      <alignment horizontal="center"/>
    </xf>
    <xf numFmtId="166" fontId="57" fillId="0" borderId="8" xfId="1" applyNumberFormat="1" applyFont="1" applyFill="1" applyBorder="1" applyAlignment="1">
      <alignment horizontal="center"/>
    </xf>
    <xf numFmtId="166" fontId="20" fillId="0" borderId="10" xfId="1" applyNumberFormat="1" applyFont="1" applyFill="1" applyBorder="1" applyAlignment="1">
      <alignment horizontal="center"/>
    </xf>
    <xf numFmtId="165" fontId="43" fillId="11" borderId="10" xfId="1" applyFont="1" applyFill="1" applyBorder="1"/>
    <xf numFmtId="3" fontId="1" fillId="0" borderId="0" xfId="0" applyNumberFormat="1" applyFont="1"/>
    <xf numFmtId="166" fontId="2" fillId="0" borderId="0" xfId="1" applyNumberFormat="1" applyFont="1" applyFill="1" applyBorder="1" applyAlignment="1">
      <alignment vertical="center"/>
    </xf>
    <xf numFmtId="165" fontId="59" fillId="0" borderId="10" xfId="1" applyFont="1" applyFill="1" applyBorder="1"/>
    <xf numFmtId="165" fontId="59" fillId="2" borderId="10" xfId="1" applyFont="1" applyFill="1" applyBorder="1"/>
    <xf numFmtId="166" fontId="8" fillId="0" borderId="4" xfId="1" applyNumberFormat="1" applyFont="1" applyFill="1" applyBorder="1"/>
    <xf numFmtId="166" fontId="42" fillId="0" borderId="5" xfId="1" applyNumberFormat="1" applyFont="1" applyFill="1" applyBorder="1"/>
    <xf numFmtId="0" fontId="21" fillId="0" borderId="25" xfId="0" applyFont="1" applyBorder="1" applyAlignment="1">
      <alignment horizontal="center"/>
    </xf>
    <xf numFmtId="166" fontId="47" fillId="0" borderId="25" xfId="1" applyNumberFormat="1" applyFont="1" applyFill="1" applyBorder="1" applyAlignment="1" applyProtection="1">
      <alignment vertical="center" wrapText="1"/>
    </xf>
    <xf numFmtId="166" fontId="47" fillId="0" borderId="1" xfId="1" applyNumberFormat="1" applyFont="1" applyFill="1" applyBorder="1" applyAlignment="1" applyProtection="1">
      <alignment vertical="center" wrapText="1"/>
    </xf>
    <xf numFmtId="166" fontId="47" fillId="20" borderId="1" xfId="1" applyNumberFormat="1" applyFont="1" applyFill="1" applyBorder="1" applyAlignment="1" applyProtection="1">
      <alignment vertical="center" wrapText="1"/>
    </xf>
    <xf numFmtId="165" fontId="43" fillId="0" borderId="12" xfId="1" applyFont="1" applyFill="1" applyBorder="1"/>
    <xf numFmtId="165" fontId="43" fillId="0" borderId="12" xfId="1" applyFont="1" applyFill="1" applyBorder="1" applyAlignment="1">
      <alignment horizontal="center"/>
    </xf>
    <xf numFmtId="165" fontId="43" fillId="0" borderId="10" xfId="1" applyFont="1" applyFill="1" applyBorder="1"/>
    <xf numFmtId="165" fontId="43" fillId="0" borderId="10" xfId="1" applyFont="1" applyFill="1" applyBorder="1" applyAlignment="1">
      <alignment horizontal="center"/>
    </xf>
    <xf numFmtId="165" fontId="43" fillId="0" borderId="14" xfId="1" applyFont="1" applyFill="1" applyBorder="1" applyAlignment="1">
      <alignment horizontal="center"/>
    </xf>
    <xf numFmtId="166" fontId="60" fillId="0" borderId="0" xfId="1" applyNumberFormat="1" applyFont="1" applyFill="1" applyBorder="1" applyAlignment="1" applyProtection="1">
      <alignment vertical="center" wrapText="1"/>
    </xf>
    <xf numFmtId="166" fontId="47" fillId="3" borderId="1" xfId="1" applyNumberFormat="1" applyFont="1" applyFill="1" applyBorder="1" applyAlignment="1" applyProtection="1">
      <alignment vertical="center" wrapText="1"/>
    </xf>
    <xf numFmtId="166" fontId="47" fillId="26" borderId="1" xfId="1" applyNumberFormat="1" applyFont="1" applyFill="1" applyBorder="1" applyAlignment="1" applyProtection="1">
      <alignment vertical="center" wrapText="1"/>
    </xf>
    <xf numFmtId="166" fontId="47" fillId="4" borderId="1" xfId="1" applyNumberFormat="1" applyFont="1" applyFill="1" applyBorder="1" applyAlignment="1" applyProtection="1">
      <alignment vertical="center" wrapText="1"/>
    </xf>
    <xf numFmtId="166" fontId="47" fillId="0" borderId="25" xfId="1" applyNumberFormat="1" applyFont="1" applyBorder="1" applyAlignment="1" applyProtection="1">
      <alignment vertical="center" wrapText="1"/>
    </xf>
    <xf numFmtId="166" fontId="47" fillId="21" borderId="25" xfId="1" applyNumberFormat="1" applyFont="1" applyFill="1" applyBorder="1" applyAlignment="1" applyProtection="1">
      <alignment vertical="center" wrapText="1"/>
    </xf>
    <xf numFmtId="166" fontId="47" fillId="13" borderId="1" xfId="1" applyNumberFormat="1" applyFont="1" applyFill="1" applyBorder="1" applyAlignment="1" applyProtection="1">
      <alignment vertical="center" wrapText="1"/>
    </xf>
    <xf numFmtId="165" fontId="7" fillId="0" borderId="0" xfId="1" applyFont="1" applyFill="1" applyAlignment="1">
      <alignment vertical="center"/>
    </xf>
    <xf numFmtId="165" fontId="10" fillId="0" borderId="0" xfId="1" applyFont="1" applyFill="1"/>
    <xf numFmtId="165" fontId="12" fillId="0" borderId="0" xfId="1" applyFont="1" applyFill="1" applyAlignment="1">
      <alignment vertical="center"/>
    </xf>
    <xf numFmtId="165" fontId="16" fillId="0" borderId="0" xfId="1" applyFont="1" applyFill="1" applyAlignment="1">
      <alignment vertical="center"/>
    </xf>
    <xf numFmtId="165" fontId="1" fillId="0" borderId="5" xfId="1" applyFont="1" applyFill="1" applyBorder="1" applyAlignment="1">
      <alignment vertical="center"/>
    </xf>
    <xf numFmtId="165" fontId="1" fillId="0" borderId="0" xfId="1" applyFont="1" applyFill="1" applyBorder="1" applyAlignment="1">
      <alignment vertical="center"/>
    </xf>
    <xf numFmtId="165" fontId="12" fillId="0" borderId="0" xfId="1" applyFont="1" applyFill="1" applyBorder="1" applyAlignment="1">
      <alignment vertical="center"/>
    </xf>
    <xf numFmtId="166" fontId="22" fillId="0" borderId="4" xfId="1" applyNumberFormat="1" applyFont="1" applyFill="1" applyBorder="1" applyAlignment="1">
      <alignment horizontal="center" vertical="center"/>
    </xf>
    <xf numFmtId="165" fontId="23" fillId="0" borderId="4" xfId="1" applyFont="1" applyFill="1" applyBorder="1" applyAlignment="1">
      <alignment horizontal="center" vertical="center"/>
    </xf>
    <xf numFmtId="166" fontId="20" fillId="0" borderId="4" xfId="1" applyNumberFormat="1" applyFont="1" applyFill="1" applyBorder="1" applyAlignment="1">
      <alignment horizontal="center" vertical="center"/>
    </xf>
    <xf numFmtId="165" fontId="23" fillId="9" borderId="4" xfId="1" applyFont="1" applyFill="1" applyBorder="1" applyAlignment="1">
      <alignment horizontal="center" vertical="center"/>
    </xf>
    <xf numFmtId="166" fontId="4" fillId="0" borderId="4" xfId="1" applyNumberFormat="1" applyFont="1" applyFill="1" applyBorder="1"/>
    <xf numFmtId="166" fontId="20" fillId="0" borderId="0" xfId="1" applyNumberFormat="1" applyFont="1" applyFill="1" applyBorder="1" applyAlignment="1">
      <alignment horizontal="center" vertical="center"/>
    </xf>
    <xf numFmtId="165" fontId="25" fillId="0" borderId="4" xfId="1" applyFont="1" applyFill="1" applyBorder="1" applyAlignment="1">
      <alignment horizontal="center" vertical="center"/>
    </xf>
    <xf numFmtId="166" fontId="22" fillId="0" borderId="8" xfId="1" applyNumberFormat="1" applyFont="1" applyFill="1" applyBorder="1" applyAlignment="1">
      <alignment horizontal="center" vertical="center"/>
    </xf>
    <xf numFmtId="165" fontId="23" fillId="0" borderId="8" xfId="1" applyFont="1" applyFill="1" applyBorder="1" applyAlignment="1">
      <alignment horizontal="center" vertical="center"/>
    </xf>
    <xf numFmtId="166" fontId="20" fillId="0" borderId="8" xfId="1" applyNumberFormat="1" applyFont="1" applyFill="1" applyBorder="1" applyAlignment="1">
      <alignment horizontal="center" vertical="center"/>
    </xf>
    <xf numFmtId="165" fontId="23" fillId="10" borderId="8" xfId="1" applyFont="1" applyFill="1" applyBorder="1" applyAlignment="1">
      <alignment horizontal="center" vertical="center"/>
    </xf>
    <xf numFmtId="166" fontId="3" fillId="0" borderId="10" xfId="1" applyNumberFormat="1" applyFont="1" applyFill="1" applyBorder="1" applyAlignment="1">
      <alignment vertical="center"/>
    </xf>
    <xf numFmtId="165" fontId="7" fillId="0" borderId="10" xfId="1" applyFont="1" applyFill="1" applyBorder="1" applyAlignment="1">
      <alignment vertical="center"/>
    </xf>
    <xf numFmtId="165" fontId="7" fillId="10" borderId="10" xfId="1" applyFont="1" applyFill="1" applyBorder="1" applyAlignment="1">
      <alignment vertical="center"/>
    </xf>
    <xf numFmtId="165" fontId="5" fillId="0" borderId="10" xfId="1" applyFont="1" applyFill="1" applyBorder="1" applyAlignment="1">
      <alignment vertical="center"/>
    </xf>
    <xf numFmtId="166" fontId="19" fillId="0" borderId="0" xfId="1" applyNumberFormat="1" applyFont="1" applyFill="1" applyBorder="1" applyAlignment="1">
      <alignment horizontal="center" vertical="center"/>
    </xf>
    <xf numFmtId="165" fontId="12" fillId="0" borderId="10" xfId="1" applyFont="1" applyFill="1" applyBorder="1" applyAlignment="1">
      <alignment vertical="center"/>
    </xf>
    <xf numFmtId="165" fontId="37" fillId="0" borderId="0" xfId="1" applyFont="1" applyFill="1" applyBorder="1" applyAlignment="1">
      <alignment vertical="center"/>
    </xf>
    <xf numFmtId="166" fontId="5" fillId="0" borderId="0" xfId="1" applyNumberFormat="1" applyFont="1" applyFill="1" applyBorder="1" applyAlignment="1">
      <alignment vertical="center"/>
    </xf>
    <xf numFmtId="165" fontId="7" fillId="2" borderId="10" xfId="1" applyFont="1" applyFill="1" applyBorder="1" applyAlignment="1">
      <alignment vertical="center"/>
    </xf>
    <xf numFmtId="165" fontId="8" fillId="0" borderId="10" xfId="1" applyFont="1" applyFill="1" applyBorder="1" applyAlignment="1">
      <alignment vertical="center"/>
    </xf>
    <xf numFmtId="165" fontId="42" fillId="0" borderId="10" xfId="1" applyFont="1" applyFill="1" applyBorder="1" applyAlignment="1">
      <alignment vertical="center"/>
    </xf>
    <xf numFmtId="165" fontId="42" fillId="10" borderId="10" xfId="1" applyFont="1" applyFill="1" applyBorder="1" applyAlignment="1">
      <alignment vertical="center"/>
    </xf>
    <xf numFmtId="166" fontId="8" fillId="0" borderId="10" xfId="1" applyNumberFormat="1" applyFont="1" applyFill="1" applyBorder="1" applyAlignment="1">
      <alignment vertical="center"/>
    </xf>
    <xf numFmtId="165" fontId="7" fillId="26" borderId="10" xfId="1" applyFont="1" applyFill="1" applyBorder="1" applyAlignment="1">
      <alignment vertical="center"/>
    </xf>
    <xf numFmtId="165" fontId="2" fillId="0" borderId="0" xfId="1" applyFont="1" applyFill="1" applyBorder="1" applyAlignment="1">
      <alignment vertical="center"/>
    </xf>
    <xf numFmtId="165" fontId="8" fillId="39" borderId="10" xfId="1" applyFont="1" applyFill="1" applyBorder="1" applyAlignment="1">
      <alignment vertical="center"/>
    </xf>
    <xf numFmtId="165" fontId="42" fillId="2" borderId="10" xfId="1" applyFont="1" applyFill="1" applyBorder="1" applyAlignment="1">
      <alignment vertical="center"/>
    </xf>
    <xf numFmtId="165" fontId="7" fillId="0" borderId="15" xfId="1" applyFont="1" applyFill="1" applyBorder="1" applyAlignment="1">
      <alignment vertical="center"/>
    </xf>
    <xf numFmtId="165" fontId="7" fillId="10" borderId="15" xfId="1" applyFont="1" applyFill="1" applyBorder="1" applyAlignment="1">
      <alignment vertical="center"/>
    </xf>
    <xf numFmtId="165" fontId="1" fillId="2" borderId="15" xfId="1" applyFont="1" applyFill="1" applyBorder="1" applyAlignment="1">
      <alignment vertical="center"/>
    </xf>
    <xf numFmtId="165" fontId="1" fillId="0" borderId="15" xfId="1" applyFont="1" applyFill="1" applyBorder="1" applyAlignment="1">
      <alignment vertical="center"/>
    </xf>
    <xf numFmtId="165" fontId="7" fillId="0" borderId="12" xfId="1" applyFont="1" applyFill="1" applyBorder="1" applyAlignment="1">
      <alignment vertical="center"/>
    </xf>
    <xf numFmtId="165" fontId="7" fillId="10" borderId="12" xfId="1" applyFont="1" applyFill="1" applyBorder="1" applyAlignment="1">
      <alignment vertical="center"/>
    </xf>
    <xf numFmtId="165" fontId="1" fillId="0" borderId="12" xfId="1" applyFont="1" applyFill="1" applyBorder="1" applyAlignment="1">
      <alignment vertical="center"/>
    </xf>
    <xf numFmtId="165" fontId="50" fillId="0" borderId="0" xfId="1" applyFont="1" applyFill="1" applyBorder="1" applyAlignment="1">
      <alignment vertical="center"/>
    </xf>
    <xf numFmtId="165" fontId="3" fillId="0" borderId="10" xfId="1" applyFont="1" applyFill="1" applyBorder="1" applyAlignment="1">
      <alignment vertical="center"/>
    </xf>
    <xf numFmtId="165" fontId="8" fillId="0" borderId="0" xfId="1" applyFont="1" applyFill="1" applyBorder="1" applyAlignment="1">
      <alignment vertical="center"/>
    </xf>
    <xf numFmtId="165" fontId="58" fillId="0" borderId="10" xfId="1" applyFont="1" applyFill="1" applyBorder="1" applyAlignment="1">
      <alignment vertical="center"/>
    </xf>
    <xf numFmtId="165" fontId="58" fillId="0" borderId="0" xfId="1" applyFont="1" applyFill="1" applyBorder="1" applyAlignment="1">
      <alignment vertical="center"/>
    </xf>
    <xf numFmtId="165" fontId="1" fillId="10" borderId="10" xfId="1" applyFont="1" applyFill="1" applyBorder="1" applyAlignment="1">
      <alignment vertical="center"/>
    </xf>
    <xf numFmtId="166" fontId="8" fillId="0" borderId="0" xfId="1" applyNumberFormat="1" applyFont="1" applyFill="1" applyBorder="1" applyAlignment="1">
      <alignment vertical="center"/>
    </xf>
    <xf numFmtId="165" fontId="42" fillId="3" borderId="15" xfId="1" applyFont="1" applyFill="1" applyBorder="1" applyAlignment="1">
      <alignment vertical="center"/>
    </xf>
    <xf numFmtId="165" fontId="4" fillId="0" borderId="15" xfId="1" applyFont="1" applyFill="1" applyBorder="1" applyAlignment="1">
      <alignment vertical="center"/>
    </xf>
    <xf numFmtId="166" fontId="3" fillId="0" borderId="0" xfId="1" applyNumberFormat="1" applyFont="1" applyFill="1" applyBorder="1" applyAlignment="1">
      <alignment vertical="center"/>
    </xf>
    <xf numFmtId="165" fontId="7" fillId="0" borderId="0" xfId="1" applyFont="1" applyFill="1" applyBorder="1" applyAlignment="1">
      <alignment vertical="center"/>
    </xf>
    <xf numFmtId="165" fontId="7" fillId="10" borderId="0" xfId="1" applyFont="1" applyFill="1" applyBorder="1" applyAlignment="1">
      <alignment vertical="center"/>
    </xf>
    <xf numFmtId="166" fontId="8" fillId="0" borderId="4" xfId="1" applyNumberFormat="1" applyFont="1" applyFill="1" applyBorder="1" applyAlignment="1">
      <alignment vertical="center"/>
    </xf>
    <xf numFmtId="166" fontId="4" fillId="17" borderId="5" xfId="1" applyNumberFormat="1" applyFont="1" applyFill="1" applyBorder="1" applyAlignment="1">
      <alignment vertical="center"/>
    </xf>
    <xf numFmtId="166" fontId="8" fillId="7" borderId="5" xfId="1" applyNumberFormat="1" applyFont="1" applyFill="1" applyBorder="1" applyAlignment="1">
      <alignment vertical="center"/>
    </xf>
    <xf numFmtId="166" fontId="4" fillId="7" borderId="0" xfId="1" applyNumberFormat="1" applyFont="1" applyFill="1" applyBorder="1" applyAlignment="1">
      <alignment vertical="center"/>
    </xf>
    <xf numFmtId="166" fontId="12" fillId="0" borderId="0" xfId="1" applyNumberFormat="1" applyFont="1" applyFill="1" applyBorder="1" applyAlignment="1">
      <alignment vertical="center"/>
    </xf>
    <xf numFmtId="166" fontId="3" fillId="0" borderId="22" xfId="1" applyNumberFormat="1" applyFont="1" applyFill="1" applyBorder="1" applyAlignment="1">
      <alignment vertical="center"/>
    </xf>
    <xf numFmtId="165" fontId="7" fillId="0" borderId="8" xfId="1" applyFont="1" applyFill="1" applyBorder="1" applyAlignment="1">
      <alignment vertical="center"/>
    </xf>
    <xf numFmtId="165" fontId="7" fillId="9" borderId="8" xfId="1" applyFont="1" applyFill="1" applyBorder="1" applyAlignment="1">
      <alignment vertical="center"/>
    </xf>
    <xf numFmtId="165" fontId="1" fillId="0" borderId="8" xfId="1" applyFont="1" applyFill="1" applyBorder="1" applyAlignment="1">
      <alignment vertical="center"/>
    </xf>
    <xf numFmtId="165" fontId="12" fillId="0" borderId="8" xfId="1" applyFont="1" applyFill="1" applyBorder="1" applyAlignment="1">
      <alignment vertical="center"/>
    </xf>
    <xf numFmtId="165" fontId="12" fillId="0" borderId="15" xfId="1" applyFont="1" applyFill="1" applyBorder="1" applyAlignment="1">
      <alignment vertical="center"/>
    </xf>
    <xf numFmtId="166" fontId="48" fillId="0" borderId="0" xfId="1" applyNumberFormat="1" applyFont="1" applyFill="1" applyBorder="1" applyAlignment="1">
      <alignment vertical="center"/>
    </xf>
    <xf numFmtId="166" fontId="12" fillId="0" borderId="0" xfId="1" applyNumberFormat="1" applyFont="1" applyFill="1"/>
    <xf numFmtId="166" fontId="12" fillId="0" borderId="10" xfId="1" applyNumberFormat="1" applyFont="1" applyFill="1" applyBorder="1" applyAlignment="1">
      <alignment vertical="center"/>
    </xf>
    <xf numFmtId="165" fontId="11" fillId="0" borderId="10" xfId="1" applyFont="1" applyFill="1" applyBorder="1" applyAlignment="1">
      <alignment vertical="center"/>
    </xf>
    <xf numFmtId="166" fontId="53" fillId="0" borderId="10" xfId="1" applyNumberFormat="1" applyFont="1" applyFill="1" applyBorder="1" applyAlignment="1">
      <alignment vertical="center"/>
    </xf>
    <xf numFmtId="0" fontId="4" fillId="0" borderId="0" xfId="0" applyFont="1"/>
    <xf numFmtId="166" fontId="24" fillId="0" borderId="10" xfId="1" applyNumberFormat="1" applyFont="1" applyFill="1" applyBorder="1" applyAlignment="1">
      <alignment horizontal="center"/>
    </xf>
    <xf numFmtId="165" fontId="1" fillId="0" borderId="14" xfId="1" applyFont="1" applyFill="1" applyBorder="1"/>
    <xf numFmtId="166" fontId="53" fillId="0" borderId="4" xfId="1" applyNumberFormat="1" applyFont="1" applyFill="1" applyBorder="1" applyAlignment="1">
      <alignment horizontal="center"/>
    </xf>
    <xf numFmtId="166" fontId="8" fillId="6" borderId="10" xfId="1" applyNumberFormat="1" applyFont="1" applyFill="1" applyBorder="1" applyAlignment="1">
      <alignment vertical="center"/>
    </xf>
    <xf numFmtId="165" fontId="5" fillId="0" borderId="0" xfId="1" applyFont="1" applyFill="1" applyBorder="1" applyAlignment="1">
      <alignment vertical="center"/>
    </xf>
    <xf numFmtId="166" fontId="8" fillId="0" borderId="15" xfId="1" applyNumberFormat="1" applyFont="1" applyFill="1" applyBorder="1" applyAlignment="1">
      <alignment vertical="center"/>
    </xf>
    <xf numFmtId="166" fontId="8" fillId="10" borderId="10" xfId="1" applyNumberFormat="1" applyFont="1" applyFill="1" applyBorder="1" applyAlignment="1">
      <alignment vertical="center"/>
    </xf>
    <xf numFmtId="165" fontId="8" fillId="3" borderId="15" xfId="1" applyFont="1" applyFill="1" applyBorder="1" applyAlignment="1">
      <alignment vertical="center"/>
    </xf>
    <xf numFmtId="166" fontId="4" fillId="6" borderId="18" xfId="1" applyNumberFormat="1" applyFont="1" applyFill="1" applyBorder="1" applyAlignment="1">
      <alignment vertical="center"/>
    </xf>
    <xf numFmtId="166" fontId="4" fillId="6" borderId="18" xfId="0" applyNumberFormat="1" applyFont="1" applyFill="1" applyBorder="1" applyAlignment="1">
      <alignment vertical="center"/>
    </xf>
    <xf numFmtId="166" fontId="58" fillId="0" borderId="0" xfId="1" applyNumberFormat="1" applyFont="1" applyFill="1" applyBorder="1"/>
    <xf numFmtId="165" fontId="42" fillId="0" borderId="0" xfId="1" applyFont="1" applyFill="1" applyBorder="1"/>
    <xf numFmtId="166" fontId="2" fillId="0" borderId="0" xfId="1" applyNumberFormat="1" applyFont="1" applyFill="1"/>
    <xf numFmtId="165" fontId="41" fillId="54" borderId="10" xfId="1" applyFont="1" applyFill="1" applyBorder="1"/>
    <xf numFmtId="0" fontId="28" fillId="0" borderId="0" xfId="0" applyFont="1"/>
    <xf numFmtId="166" fontId="0" fillId="0" borderId="0" xfId="0" applyNumberFormat="1"/>
    <xf numFmtId="165" fontId="0" fillId="0" borderId="0" xfId="0" applyNumberFormat="1"/>
    <xf numFmtId="166" fontId="67" fillId="0" borderId="0" xfId="1" applyNumberFormat="1" applyFont="1" applyFill="1" applyBorder="1" applyAlignment="1">
      <alignment horizontal="center"/>
    </xf>
    <xf numFmtId="166" fontId="9" fillId="0" borderId="10" xfId="1" applyNumberFormat="1" applyFont="1" applyFill="1" applyBorder="1" applyAlignment="1">
      <alignment vertical="center"/>
    </xf>
    <xf numFmtId="9" fontId="4" fillId="55" borderId="0" xfId="2" applyFont="1" applyFill="1"/>
    <xf numFmtId="166" fontId="1" fillId="20" borderId="0" xfId="1" applyNumberFormat="1" applyFont="1" applyFill="1"/>
    <xf numFmtId="0" fontId="1" fillId="0" borderId="0" xfId="0" applyFont="1"/>
    <xf numFmtId="166" fontId="1" fillId="0" borderId="0" xfId="0" applyNumberFormat="1" applyFont="1"/>
    <xf numFmtId="165" fontId="1" fillId="0" borderId="0" xfId="0" applyNumberFormat="1" applyFont="1"/>
    <xf numFmtId="166" fontId="8" fillId="2" borderId="33" xfId="1" applyNumberFormat="1" applyFont="1" applyFill="1" applyBorder="1" applyAlignment="1">
      <alignment vertical="center"/>
    </xf>
    <xf numFmtId="165" fontId="42" fillId="2" borderId="14" xfId="1" applyFont="1" applyFill="1" applyBorder="1" applyAlignment="1">
      <alignment vertical="center"/>
    </xf>
    <xf numFmtId="165" fontId="48" fillId="56" borderId="15" xfId="1" applyFont="1" applyFill="1" applyBorder="1" applyAlignment="1"/>
    <xf numFmtId="166" fontId="4" fillId="0" borderId="4" xfId="1" applyNumberFormat="1" applyFont="1" applyFill="1" applyBorder="1" applyAlignment="1">
      <alignment vertical="center"/>
    </xf>
    <xf numFmtId="166" fontId="4" fillId="6" borderId="19" xfId="1" applyNumberFormat="1" applyFont="1" applyFill="1" applyBorder="1" applyAlignment="1">
      <alignment vertical="center"/>
    </xf>
    <xf numFmtId="165" fontId="0" fillId="0" borderId="0" xfId="1" applyFont="1"/>
    <xf numFmtId="165" fontId="4" fillId="56" borderId="15" xfId="1" applyFont="1" applyFill="1" applyBorder="1"/>
    <xf numFmtId="166" fontId="16" fillId="0" borderId="0" xfId="1" applyNumberFormat="1" applyFont="1"/>
    <xf numFmtId="166" fontId="16" fillId="0" borderId="5" xfId="1" applyNumberFormat="1" applyFont="1" applyFill="1" applyBorder="1"/>
    <xf numFmtId="166" fontId="16" fillId="0" borderId="5" xfId="1" applyNumberFormat="1" applyFont="1" applyBorder="1"/>
    <xf numFmtId="166" fontId="4" fillId="0" borderId="0" xfId="2" applyNumberFormat="1" applyFont="1" applyFill="1" applyBorder="1"/>
    <xf numFmtId="9" fontId="4" fillId="12" borderId="0" xfId="2" applyFont="1" applyFill="1" applyBorder="1"/>
    <xf numFmtId="165" fontId="8" fillId="56" borderId="6" xfId="1" applyFont="1" applyFill="1" applyBorder="1"/>
    <xf numFmtId="166" fontId="8" fillId="0" borderId="5" xfId="1" applyNumberFormat="1" applyFont="1" applyBorder="1"/>
    <xf numFmtId="165" fontId="1" fillId="0" borderId="0" xfId="1" applyFont="1"/>
    <xf numFmtId="165" fontId="4" fillId="3" borderId="15" xfId="1" applyFont="1" applyFill="1" applyBorder="1" applyAlignment="1">
      <alignment vertical="center"/>
    </xf>
    <xf numFmtId="165" fontId="42" fillId="56" borderId="15" xfId="1" applyFont="1" applyFill="1" applyBorder="1"/>
    <xf numFmtId="0" fontId="7" fillId="0" borderId="0" xfId="0" applyFont="1"/>
    <xf numFmtId="166" fontId="42" fillId="0" borderId="5" xfId="1" applyNumberFormat="1" applyFont="1" applyBorder="1"/>
    <xf numFmtId="166" fontId="42" fillId="0" borderId="10" xfId="1" applyNumberFormat="1" applyFont="1" applyFill="1" applyBorder="1" applyAlignment="1">
      <alignment vertical="center"/>
    </xf>
    <xf numFmtId="166" fontId="42" fillId="17" borderId="5" xfId="1" applyNumberFormat="1" applyFont="1" applyFill="1" applyBorder="1" applyAlignment="1">
      <alignment vertical="center"/>
    </xf>
    <xf numFmtId="166" fontId="42" fillId="0" borderId="5" xfId="1" applyNumberFormat="1" applyFont="1" applyFill="1" applyBorder="1" applyAlignment="1">
      <alignment vertical="center"/>
    </xf>
    <xf numFmtId="165" fontId="4" fillId="0" borderId="6" xfId="1" applyFont="1" applyFill="1" applyBorder="1"/>
    <xf numFmtId="165" fontId="7" fillId="10" borderId="23" xfId="1" applyFont="1" applyFill="1" applyBorder="1" applyAlignment="1">
      <alignment vertical="center"/>
    </xf>
    <xf numFmtId="166" fontId="67" fillId="0" borderId="12" xfId="1" applyNumberFormat="1" applyFont="1" applyFill="1" applyBorder="1" applyAlignment="1">
      <alignment horizontal="center"/>
    </xf>
    <xf numFmtId="9" fontId="4" fillId="54" borderId="0" xfId="2" applyFont="1" applyFill="1"/>
    <xf numFmtId="9" fontId="4" fillId="57" borderId="0" xfId="2" applyFont="1" applyFill="1"/>
    <xf numFmtId="9" fontId="4" fillId="58" borderId="0" xfId="2" applyFont="1" applyFill="1"/>
    <xf numFmtId="166" fontId="4" fillId="0" borderId="13" xfId="1" applyNumberFormat="1" applyFont="1" applyFill="1" applyBorder="1"/>
    <xf numFmtId="165" fontId="72" fillId="0" borderId="10" xfId="1" applyFont="1" applyFill="1" applyBorder="1" applyAlignment="1">
      <alignment vertical="center"/>
    </xf>
    <xf numFmtId="166" fontId="0" fillId="0" borderId="1" xfId="1" applyNumberFormat="1" applyFont="1" applyFill="1" applyBorder="1" applyAlignment="1">
      <alignment horizontal="right" vertical="center"/>
    </xf>
    <xf numFmtId="166" fontId="74" fillId="0" borderId="1" xfId="1" applyNumberFormat="1" applyFont="1" applyFill="1" applyBorder="1" applyAlignment="1">
      <alignment horizontal="right" vertical="center"/>
    </xf>
    <xf numFmtId="166" fontId="1" fillId="0" borderId="25" xfId="1" applyNumberFormat="1" applyFont="1" applyFill="1" applyBorder="1" applyAlignment="1">
      <alignment horizontal="right" vertical="center"/>
    </xf>
    <xf numFmtId="166" fontId="2" fillId="0" borderId="10" xfId="1" applyNumberFormat="1" applyFont="1" applyFill="1" applyBorder="1"/>
    <xf numFmtId="166" fontId="44" fillId="0" borderId="10" xfId="1" applyNumberFormat="1" applyFont="1" applyFill="1" applyBorder="1" applyAlignment="1">
      <alignment vertical="center"/>
    </xf>
    <xf numFmtId="165" fontId="44" fillId="0" borderId="10" xfId="1" applyFont="1" applyFill="1" applyBorder="1" applyAlignment="1">
      <alignment vertical="center"/>
    </xf>
    <xf numFmtId="166" fontId="35" fillId="0" borderId="11" xfId="1" applyNumberFormat="1" applyFont="1" applyFill="1" applyBorder="1"/>
    <xf numFmtId="166" fontId="2" fillId="0" borderId="11" xfId="1" applyNumberFormat="1" applyFont="1" applyFill="1" applyBorder="1"/>
    <xf numFmtId="166" fontId="4" fillId="0" borderId="11" xfId="1" applyNumberFormat="1" applyFont="1" applyFill="1" applyBorder="1"/>
    <xf numFmtId="165" fontId="13" fillId="18" borderId="0" xfId="1" applyFont="1" applyFill="1" applyAlignment="1"/>
    <xf numFmtId="165" fontId="69" fillId="18" borderId="0" xfId="1" applyFont="1" applyFill="1"/>
    <xf numFmtId="165" fontId="4" fillId="18" borderId="0" xfId="1" applyFont="1" applyFill="1" applyAlignment="1">
      <alignment vertical="center"/>
    </xf>
    <xf numFmtId="166" fontId="3" fillId="18" borderId="0" xfId="1" applyNumberFormat="1" applyFont="1" applyFill="1" applyAlignment="1">
      <alignment vertical="center"/>
    </xf>
    <xf numFmtId="165" fontId="13" fillId="10" borderId="0" xfId="1" applyFont="1" applyFill="1" applyAlignment="1"/>
    <xf numFmtId="165" fontId="14" fillId="10" borderId="0" xfId="1" applyFont="1" applyFill="1"/>
    <xf numFmtId="165" fontId="6" fillId="10" borderId="0" xfId="1" applyFont="1" applyFill="1" applyAlignment="1">
      <alignment vertical="center"/>
    </xf>
    <xf numFmtId="166" fontId="3" fillId="10" borderId="0" xfId="1" applyNumberFormat="1" applyFont="1" applyFill="1" applyAlignment="1">
      <alignment vertical="center"/>
    </xf>
    <xf numFmtId="165" fontId="15" fillId="21" borderId="0" xfId="1" applyFont="1" applyFill="1"/>
    <xf numFmtId="165" fontId="1" fillId="21" borderId="0" xfId="1" applyFont="1" applyFill="1"/>
    <xf numFmtId="165" fontId="6" fillId="21" borderId="0" xfId="1" applyFont="1" applyFill="1" applyAlignment="1">
      <alignment vertical="center"/>
    </xf>
    <xf numFmtId="166" fontId="3" fillId="21" borderId="0" xfId="1" applyNumberFormat="1" applyFont="1" applyFill="1" applyAlignment="1">
      <alignment vertical="center"/>
    </xf>
    <xf numFmtId="166" fontId="53" fillId="0" borderId="5" xfId="1" applyNumberFormat="1" applyFont="1" applyFill="1" applyBorder="1" applyAlignment="1">
      <alignment horizontal="center"/>
    </xf>
    <xf numFmtId="166" fontId="4" fillId="0" borderId="14" xfId="1" applyNumberFormat="1" applyFont="1" applyFill="1" applyBorder="1"/>
    <xf numFmtId="0" fontId="0" fillId="4" borderId="36" xfId="0" applyFill="1" applyBorder="1"/>
    <xf numFmtId="166" fontId="4" fillId="6" borderId="5" xfId="1" applyNumberFormat="1" applyFont="1" applyFill="1" applyBorder="1" applyAlignment="1">
      <alignment vertical="center"/>
    </xf>
    <xf numFmtId="166" fontId="4" fillId="7" borderId="5" xfId="0" applyNumberFormat="1" applyFont="1" applyFill="1" applyBorder="1"/>
    <xf numFmtId="3" fontId="1" fillId="0" borderId="14" xfId="0" applyNumberFormat="1" applyFont="1" applyBorder="1"/>
    <xf numFmtId="165" fontId="7" fillId="0" borderId="13" xfId="1" applyFont="1" applyFill="1" applyBorder="1" applyAlignment="1">
      <alignment vertical="center"/>
    </xf>
    <xf numFmtId="165" fontId="7" fillId="2" borderId="23" xfId="1" applyFont="1" applyFill="1" applyBorder="1" applyAlignment="1">
      <alignment vertical="center"/>
    </xf>
    <xf numFmtId="165" fontId="7" fillId="26" borderId="23" xfId="1" applyFont="1" applyFill="1" applyBorder="1" applyAlignment="1">
      <alignment vertical="center"/>
    </xf>
    <xf numFmtId="9" fontId="4" fillId="59" borderId="0" xfId="2" applyFont="1" applyFill="1"/>
    <xf numFmtId="165" fontId="7" fillId="0" borderId="14" xfId="1" applyFont="1" applyFill="1" applyBorder="1" applyAlignment="1">
      <alignment vertical="center"/>
    </xf>
    <xf numFmtId="166" fontId="42" fillId="17" borderId="10" xfId="1" applyNumberFormat="1" applyFont="1" applyFill="1" applyBorder="1" applyAlignment="1">
      <alignment vertical="center"/>
    </xf>
    <xf numFmtId="165" fontId="42" fillId="55" borderId="10" xfId="1" applyFont="1" applyFill="1" applyBorder="1" applyAlignment="1">
      <alignment vertical="center"/>
    </xf>
    <xf numFmtId="165" fontId="34" fillId="24" borderId="10" xfId="1" applyFont="1" applyFill="1" applyBorder="1" applyAlignment="1">
      <alignment horizontal="center" vertical="center"/>
    </xf>
    <xf numFmtId="166" fontId="4" fillId="12" borderId="5" xfId="1" applyNumberFormat="1" applyFont="1" applyFill="1" applyBorder="1" applyAlignment="1">
      <alignment vertical="center"/>
    </xf>
    <xf numFmtId="166" fontId="4" fillId="12" borderId="4" xfId="1" applyNumberFormat="1" applyFont="1" applyFill="1" applyBorder="1" applyAlignment="1">
      <alignment vertical="center"/>
    </xf>
    <xf numFmtId="166" fontId="0" fillId="0" borderId="1" xfId="1" applyNumberFormat="1" applyFont="1" applyFill="1" applyBorder="1"/>
    <xf numFmtId="165" fontId="20" fillId="39" borderId="0" xfId="1" applyFont="1" applyFill="1" applyBorder="1" applyAlignment="1">
      <alignment horizontal="center"/>
    </xf>
    <xf numFmtId="166" fontId="56" fillId="39" borderId="5" xfId="1" applyNumberFormat="1" applyFont="1" applyFill="1" applyBorder="1" applyAlignment="1">
      <alignment horizontal="center"/>
    </xf>
    <xf numFmtId="165" fontId="1" fillId="39" borderId="5" xfId="1" applyFont="1" applyFill="1" applyBorder="1" applyAlignment="1">
      <alignment vertical="center"/>
    </xf>
    <xf numFmtId="165" fontId="1" fillId="39" borderId="0" xfId="1" applyFont="1" applyFill="1" applyBorder="1" applyAlignment="1">
      <alignment vertical="center"/>
    </xf>
    <xf numFmtId="0" fontId="21" fillId="39" borderId="1" xfId="0" applyFont="1" applyFill="1" applyBorder="1" applyAlignment="1">
      <alignment horizontal="center"/>
    </xf>
    <xf numFmtId="165" fontId="1" fillId="39" borderId="0" xfId="1" applyFont="1" applyFill="1" applyBorder="1" applyAlignment="1">
      <alignment horizontal="center"/>
    </xf>
    <xf numFmtId="166" fontId="1" fillId="0" borderId="1" xfId="1" applyNumberFormat="1" applyFont="1" applyFill="1" applyBorder="1" applyAlignment="1">
      <alignment horizontal="right" vertical="center"/>
    </xf>
    <xf numFmtId="166" fontId="68" fillId="0" borderId="1" xfId="1" applyNumberFormat="1" applyFont="1" applyFill="1" applyBorder="1" applyAlignment="1">
      <alignment horizontal="right" vertical="center"/>
    </xf>
    <xf numFmtId="166" fontId="20" fillId="0" borderId="10" xfId="1" applyNumberFormat="1" applyFont="1" applyFill="1" applyBorder="1" applyAlignment="1">
      <alignment horizontal="center" vertical="center"/>
    </xf>
    <xf numFmtId="166" fontId="5" fillId="0" borderId="10" xfId="1" applyNumberFormat="1" applyFont="1" applyFill="1" applyBorder="1" applyAlignment="1">
      <alignment vertical="center"/>
    </xf>
    <xf numFmtId="166" fontId="2" fillId="0" borderId="10" xfId="1" applyNumberFormat="1" applyFont="1" applyFill="1" applyBorder="1" applyAlignment="1">
      <alignment vertical="center"/>
    </xf>
    <xf numFmtId="166" fontId="0" fillId="0" borderId="2" xfId="1" applyNumberFormat="1" applyFont="1" applyFill="1" applyBorder="1"/>
    <xf numFmtId="165" fontId="2" fillId="0" borderId="10" xfId="1" applyFont="1" applyFill="1" applyBorder="1" applyAlignment="1">
      <alignment vertical="center"/>
    </xf>
    <xf numFmtId="166" fontId="51" fillId="0" borderId="10" xfId="1" applyNumberFormat="1" applyFont="1" applyFill="1" applyBorder="1" applyAlignment="1">
      <alignment vertical="center"/>
    </xf>
    <xf numFmtId="166" fontId="35" fillId="0" borderId="13" xfId="1" applyNumberFormat="1" applyFont="1" applyFill="1" applyBorder="1"/>
    <xf numFmtId="166" fontId="1" fillId="0" borderId="11" xfId="1" applyNumberFormat="1" applyFont="1" applyFill="1" applyBorder="1" applyAlignment="1">
      <alignment vertical="center"/>
    </xf>
    <xf numFmtId="9" fontId="4" fillId="18" borderId="0" xfId="2" applyFont="1" applyFill="1"/>
    <xf numFmtId="166" fontId="3" fillId="57" borderId="0" xfId="1" applyNumberFormat="1" applyFont="1" applyFill="1"/>
    <xf numFmtId="166" fontId="1" fillId="57" borderId="0" xfId="1" applyNumberFormat="1" applyFont="1" applyFill="1"/>
    <xf numFmtId="165" fontId="20" fillId="57" borderId="5" xfId="1" applyFont="1" applyFill="1" applyBorder="1" applyAlignment="1">
      <alignment horizontal="center"/>
    </xf>
    <xf numFmtId="166" fontId="20" fillId="57" borderId="4" xfId="1" applyNumberFormat="1" applyFont="1" applyFill="1" applyBorder="1" applyAlignment="1">
      <alignment horizontal="center"/>
    </xf>
    <xf numFmtId="166" fontId="20" fillId="57" borderId="8" xfId="1" applyNumberFormat="1" applyFont="1" applyFill="1" applyBorder="1" applyAlignment="1">
      <alignment horizontal="center"/>
    </xf>
    <xf numFmtId="166" fontId="11" fillId="57" borderId="10" xfId="0" applyNumberFormat="1" applyFont="1" applyFill="1" applyBorder="1" applyAlignment="1">
      <alignment horizontal="left" vertical="center"/>
    </xf>
    <xf numFmtId="166" fontId="31" fillId="57" borderId="10" xfId="0" applyNumberFormat="1" applyFont="1" applyFill="1" applyBorder="1" applyAlignment="1">
      <alignment horizontal="left" vertical="center"/>
    </xf>
    <xf numFmtId="166" fontId="8" fillId="57" borderId="10" xfId="1" applyNumberFormat="1" applyFont="1" applyFill="1" applyBorder="1"/>
    <xf numFmtId="166" fontId="11" fillId="57" borderId="10" xfId="1" applyNumberFormat="1" applyFont="1" applyFill="1" applyBorder="1" applyAlignment="1">
      <alignment vertical="center"/>
    </xf>
    <xf numFmtId="166" fontId="31" fillId="57" borderId="10" xfId="1" applyNumberFormat="1" applyFont="1" applyFill="1" applyBorder="1" applyAlignment="1">
      <alignment vertical="center"/>
    </xf>
    <xf numFmtId="166" fontId="28" fillId="57" borderId="10" xfId="1" applyNumberFormat="1" applyFont="1" applyFill="1" applyBorder="1"/>
    <xf numFmtId="166" fontId="2" fillId="57" borderId="0" xfId="1" applyNumberFormat="1" applyFont="1" applyFill="1"/>
    <xf numFmtId="3" fontId="1" fillId="57" borderId="10" xfId="0" applyNumberFormat="1" applyFont="1" applyFill="1" applyBorder="1"/>
    <xf numFmtId="165" fontId="4" fillId="57" borderId="10" xfId="1" applyFont="1" applyFill="1" applyBorder="1"/>
    <xf numFmtId="166" fontId="4" fillId="57" borderId="10" xfId="1" applyNumberFormat="1" applyFont="1" applyFill="1" applyBorder="1" applyAlignment="1">
      <alignment vertical="center"/>
    </xf>
    <xf numFmtId="166" fontId="0" fillId="57" borderId="1" xfId="1" applyNumberFormat="1" applyFont="1" applyFill="1" applyBorder="1"/>
    <xf numFmtId="165" fontId="12" fillId="57" borderId="10" xfId="1" applyFont="1" applyFill="1" applyBorder="1"/>
    <xf numFmtId="166" fontId="4" fillId="57" borderId="10" xfId="1" applyNumberFormat="1" applyFont="1" applyFill="1" applyBorder="1" applyAlignment="1"/>
    <xf numFmtId="166" fontId="4" fillId="57" borderId="10" xfId="1" applyNumberFormat="1" applyFont="1" applyFill="1" applyBorder="1"/>
    <xf numFmtId="166" fontId="9" fillId="57" borderId="10" xfId="1" applyNumberFormat="1" applyFont="1" applyFill="1" applyBorder="1" applyAlignment="1">
      <alignment vertical="center"/>
    </xf>
    <xf numFmtId="166" fontId="4" fillId="57" borderId="15" xfId="1" applyNumberFormat="1" applyFont="1" applyFill="1" applyBorder="1" applyAlignment="1"/>
    <xf numFmtId="166" fontId="4" fillId="57" borderId="12" xfId="1" applyNumberFormat="1" applyFont="1" applyFill="1" applyBorder="1" applyAlignment="1"/>
    <xf numFmtId="166" fontId="1" fillId="57" borderId="10" xfId="1" applyNumberFormat="1" applyFont="1" applyFill="1" applyBorder="1"/>
    <xf numFmtId="165" fontId="11" fillId="57" borderId="10" xfId="1" applyFont="1" applyFill="1" applyBorder="1" applyAlignment="1">
      <alignment vertical="center"/>
    </xf>
    <xf numFmtId="165" fontId="4" fillId="57" borderId="15" xfId="1" applyFont="1" applyFill="1" applyBorder="1"/>
    <xf numFmtId="166" fontId="1" fillId="57" borderId="0" xfId="1" applyNumberFormat="1" applyFont="1" applyFill="1" applyBorder="1"/>
    <xf numFmtId="166" fontId="1" fillId="57" borderId="8" xfId="1" applyNumberFormat="1" applyFont="1" applyFill="1" applyBorder="1"/>
    <xf numFmtId="166" fontId="1" fillId="57" borderId="15" xfId="1" applyNumberFormat="1" applyFont="1" applyFill="1" applyBorder="1"/>
    <xf numFmtId="165" fontId="4" fillId="57" borderId="6" xfId="1" applyFont="1" applyFill="1" applyBorder="1"/>
    <xf numFmtId="0" fontId="0" fillId="57" borderId="0" xfId="0" applyFill="1"/>
    <xf numFmtId="166" fontId="4" fillId="57" borderId="5" xfId="1" applyNumberFormat="1" applyFont="1" applyFill="1" applyBorder="1"/>
    <xf numFmtId="166" fontId="4" fillId="57" borderId="18" xfId="1" applyNumberFormat="1" applyFont="1" applyFill="1" applyBorder="1"/>
    <xf numFmtId="166" fontId="2" fillId="57" borderId="10" xfId="1" applyNumberFormat="1" applyFont="1" applyFill="1" applyBorder="1"/>
    <xf numFmtId="166" fontId="1" fillId="57" borderId="12" xfId="1" applyNumberFormat="1" applyFont="1" applyFill="1" applyBorder="1"/>
    <xf numFmtId="166" fontId="12" fillId="57" borderId="10" xfId="1" applyNumberFormat="1" applyFont="1" applyFill="1" applyBorder="1"/>
    <xf numFmtId="166" fontId="0" fillId="57" borderId="1" xfId="1" applyNumberFormat="1" applyFont="1" applyFill="1" applyBorder="1" applyAlignment="1">
      <alignment horizontal="right" vertical="center"/>
    </xf>
    <xf numFmtId="166" fontId="1" fillId="57" borderId="25" xfId="1" applyNumberFormat="1" applyFont="1" applyFill="1" applyBorder="1" applyAlignment="1">
      <alignment horizontal="right" vertical="center"/>
    </xf>
    <xf numFmtId="166" fontId="16" fillId="57" borderId="5" xfId="1" applyNumberFormat="1" applyFont="1" applyFill="1" applyBorder="1"/>
    <xf numFmtId="166" fontId="4" fillId="57" borderId="0" xfId="1" applyNumberFormat="1" applyFont="1" applyFill="1" applyBorder="1"/>
    <xf numFmtId="166" fontId="24" fillId="57" borderId="10" xfId="1" applyNumberFormat="1" applyFont="1" applyFill="1" applyBorder="1" applyAlignment="1">
      <alignment horizontal="center"/>
    </xf>
    <xf numFmtId="0" fontId="4" fillId="57" borderId="15" xfId="0" applyFont="1" applyFill="1" applyBorder="1"/>
    <xf numFmtId="165" fontId="1" fillId="57" borderId="10" xfId="1" applyFont="1" applyFill="1" applyBorder="1"/>
    <xf numFmtId="166" fontId="4" fillId="57" borderId="15" xfId="1" applyNumberFormat="1" applyFont="1" applyFill="1" applyBorder="1" applyAlignment="1">
      <alignment vertical="center"/>
    </xf>
    <xf numFmtId="166" fontId="4" fillId="57" borderId="12" xfId="1" applyNumberFormat="1" applyFont="1" applyFill="1" applyBorder="1" applyAlignment="1">
      <alignment vertical="center"/>
    </xf>
    <xf numFmtId="3" fontId="1" fillId="57" borderId="12" xfId="0" applyNumberFormat="1" applyFont="1" applyFill="1" applyBorder="1"/>
    <xf numFmtId="166" fontId="20" fillId="57" borderId="4" xfId="1" applyNumberFormat="1" applyFont="1" applyFill="1" applyBorder="1" applyAlignment="1">
      <alignment horizontal="center" vertical="center"/>
    </xf>
    <xf numFmtId="166" fontId="20" fillId="57" borderId="8" xfId="1" applyNumberFormat="1" applyFont="1" applyFill="1" applyBorder="1" applyAlignment="1">
      <alignment horizontal="center" vertical="center"/>
    </xf>
    <xf numFmtId="3" fontId="1" fillId="57" borderId="14" xfId="0" applyNumberFormat="1" applyFont="1" applyFill="1" applyBorder="1"/>
    <xf numFmtId="166" fontId="8" fillId="57" borderId="10" xfId="1" applyNumberFormat="1" applyFont="1" applyFill="1" applyBorder="1" applyAlignment="1">
      <alignment vertical="center"/>
    </xf>
    <xf numFmtId="166" fontId="16" fillId="57" borderId="10" xfId="1" applyNumberFormat="1" applyFont="1" applyFill="1" applyBorder="1" applyAlignment="1">
      <alignment vertical="center"/>
    </xf>
    <xf numFmtId="166" fontId="1" fillId="57" borderId="10" xfId="1" applyNumberFormat="1" applyFont="1" applyFill="1" applyBorder="1" applyAlignment="1">
      <alignment vertical="center"/>
    </xf>
    <xf numFmtId="165" fontId="8" fillId="57" borderId="10" xfId="1" applyFont="1" applyFill="1" applyBorder="1" applyAlignment="1">
      <alignment vertical="center"/>
    </xf>
    <xf numFmtId="165" fontId="4" fillId="57" borderId="10" xfId="1" applyFont="1" applyFill="1" applyBorder="1" applyAlignment="1">
      <alignment vertical="center"/>
    </xf>
    <xf numFmtId="165" fontId="1" fillId="57" borderId="10" xfId="1" applyFont="1" applyFill="1" applyBorder="1" applyAlignment="1">
      <alignment vertical="center"/>
    </xf>
    <xf numFmtId="165" fontId="4" fillId="57" borderId="15" xfId="1" applyFont="1" applyFill="1" applyBorder="1" applyAlignment="1">
      <alignment vertical="center"/>
    </xf>
    <xf numFmtId="166" fontId="4" fillId="57" borderId="5" xfId="1" applyNumberFormat="1" applyFont="1" applyFill="1" applyBorder="1" applyAlignment="1">
      <alignment vertical="center"/>
    </xf>
    <xf numFmtId="166" fontId="4" fillId="57" borderId="18" xfId="1" applyNumberFormat="1" applyFont="1" applyFill="1" applyBorder="1" applyAlignment="1">
      <alignment vertical="center"/>
    </xf>
    <xf numFmtId="166" fontId="3" fillId="57" borderId="0" xfId="1" applyNumberFormat="1" applyFont="1" applyFill="1" applyAlignment="1">
      <alignment vertical="center"/>
    </xf>
    <xf numFmtId="166" fontId="1" fillId="57" borderId="0" xfId="1" applyNumberFormat="1" applyFont="1" applyFill="1" applyAlignment="1">
      <alignment vertical="center"/>
    </xf>
    <xf numFmtId="166" fontId="1" fillId="57" borderId="0" xfId="1" applyNumberFormat="1" applyFont="1" applyFill="1" applyBorder="1" applyAlignment="1">
      <alignment vertical="center"/>
    </xf>
    <xf numFmtId="166" fontId="3" fillId="57" borderId="10" xfId="1" applyNumberFormat="1" applyFont="1" applyFill="1" applyBorder="1" applyAlignment="1">
      <alignment vertical="center"/>
    </xf>
    <xf numFmtId="165" fontId="3" fillId="57" borderId="10" xfId="1" applyFont="1" applyFill="1" applyBorder="1" applyAlignment="1">
      <alignment vertical="center"/>
    </xf>
    <xf numFmtId="166" fontId="4" fillId="57" borderId="4" xfId="1" applyNumberFormat="1" applyFont="1" applyFill="1" applyBorder="1" applyAlignment="1">
      <alignment vertical="center"/>
    </xf>
    <xf numFmtId="166" fontId="20" fillId="57" borderId="10" xfId="1" applyNumberFormat="1" applyFont="1" applyFill="1" applyBorder="1" applyAlignment="1">
      <alignment horizontal="center"/>
    </xf>
    <xf numFmtId="165" fontId="7" fillId="57" borderId="10" xfId="1" applyFont="1" applyFill="1" applyBorder="1" applyAlignment="1">
      <alignment vertical="center"/>
    </xf>
    <xf numFmtId="0" fontId="4" fillId="57" borderId="10" xfId="0" applyFont="1" applyFill="1" applyBorder="1"/>
    <xf numFmtId="165" fontId="11" fillId="57" borderId="13" xfId="1" applyFont="1" applyFill="1" applyBorder="1" applyAlignment="1">
      <alignment vertical="center"/>
    </xf>
    <xf numFmtId="166" fontId="4" fillId="57" borderId="0" xfId="1" applyNumberFormat="1" applyFont="1" applyFill="1" applyBorder="1" applyAlignment="1">
      <alignment vertical="center"/>
    </xf>
    <xf numFmtId="166" fontId="32" fillId="57" borderId="10" xfId="1" applyNumberFormat="1" applyFont="1" applyFill="1" applyBorder="1" applyAlignment="1">
      <alignment horizontal="center"/>
    </xf>
    <xf numFmtId="165" fontId="11" fillId="57" borderId="23" xfId="1" applyFont="1" applyFill="1" applyBorder="1" applyAlignment="1">
      <alignment vertical="center"/>
    </xf>
    <xf numFmtId="0" fontId="3" fillId="57" borderId="0" xfId="0" applyFont="1" applyFill="1"/>
    <xf numFmtId="166" fontId="20" fillId="57" borderId="10" xfId="1" applyNumberFormat="1" applyFont="1" applyFill="1" applyBorder="1" applyAlignment="1">
      <alignment horizontal="center" vertical="center"/>
    </xf>
    <xf numFmtId="165" fontId="20" fillId="57" borderId="5" xfId="1" applyFont="1" applyFill="1" applyBorder="1" applyAlignment="1"/>
    <xf numFmtId="165" fontId="1" fillId="57" borderId="5" xfId="1" applyFont="1" applyFill="1" applyBorder="1" applyAlignment="1">
      <alignment vertical="center"/>
    </xf>
    <xf numFmtId="166" fontId="2" fillId="57" borderId="10" xfId="1" applyNumberFormat="1" applyFont="1" applyFill="1" applyBorder="1" applyAlignment="1">
      <alignment vertical="center"/>
    </xf>
    <xf numFmtId="166" fontId="5" fillId="57" borderId="10" xfId="1" applyNumberFormat="1" applyFont="1" applyFill="1" applyBorder="1" applyAlignment="1">
      <alignment vertical="center"/>
    </xf>
    <xf numFmtId="166" fontId="0" fillId="57" borderId="2" xfId="1" applyNumberFormat="1" applyFont="1" applyFill="1" applyBorder="1"/>
    <xf numFmtId="165" fontId="2" fillId="57" borderId="10" xfId="1" applyFont="1" applyFill="1" applyBorder="1" applyAlignment="1">
      <alignment vertical="center"/>
    </xf>
    <xf numFmtId="165" fontId="3" fillId="57" borderId="0" xfId="1" applyFont="1" applyFill="1" applyAlignment="1">
      <alignment vertical="center"/>
    </xf>
    <xf numFmtId="165" fontId="1" fillId="57" borderId="0" xfId="1" applyFont="1" applyFill="1" applyAlignment="1">
      <alignment vertical="center"/>
    </xf>
    <xf numFmtId="165" fontId="1" fillId="57" borderId="15" xfId="1" applyFont="1" applyFill="1" applyBorder="1" applyAlignment="1">
      <alignment vertical="center"/>
    </xf>
    <xf numFmtId="165" fontId="1" fillId="57" borderId="12" xfId="1" applyFont="1" applyFill="1" applyBorder="1" applyAlignment="1">
      <alignment vertical="center"/>
    </xf>
    <xf numFmtId="165" fontId="1" fillId="57" borderId="0" xfId="1" applyFont="1" applyFill="1" applyBorder="1" applyAlignment="1">
      <alignment vertical="center"/>
    </xf>
    <xf numFmtId="165" fontId="0" fillId="57" borderId="10" xfId="1" applyFont="1" applyFill="1" applyBorder="1"/>
    <xf numFmtId="165" fontId="5" fillId="57" borderId="10" xfId="1" applyFont="1" applyFill="1" applyBorder="1" applyAlignment="1">
      <alignment vertical="center"/>
    </xf>
    <xf numFmtId="165" fontId="9" fillId="57" borderId="10" xfId="1" applyFont="1" applyFill="1" applyBorder="1" applyAlignment="1">
      <alignment vertical="center"/>
    </xf>
    <xf numFmtId="165" fontId="58" fillId="57" borderId="10" xfId="1" applyFont="1" applyFill="1" applyBorder="1" applyAlignment="1">
      <alignment vertical="center"/>
    </xf>
    <xf numFmtId="166" fontId="35" fillId="57" borderId="10" xfId="1" applyNumberFormat="1" applyFont="1" applyFill="1" applyBorder="1"/>
    <xf numFmtId="166" fontId="51" fillId="57" borderId="10" xfId="1" applyNumberFormat="1" applyFont="1" applyFill="1" applyBorder="1" applyAlignment="1">
      <alignment vertical="center"/>
    </xf>
    <xf numFmtId="166" fontId="4" fillId="57" borderId="23" xfId="1" applyNumberFormat="1" applyFont="1" applyFill="1" applyBorder="1"/>
    <xf numFmtId="166" fontId="35" fillId="57" borderId="11" xfId="1" applyNumberFormat="1" applyFont="1" applyFill="1" applyBorder="1"/>
    <xf numFmtId="166" fontId="2" fillId="57" borderId="11" xfId="1" applyNumberFormat="1" applyFont="1" applyFill="1" applyBorder="1"/>
    <xf numFmtId="166" fontId="35" fillId="57" borderId="13" xfId="1" applyNumberFormat="1" applyFont="1" applyFill="1" applyBorder="1"/>
    <xf numFmtId="166" fontId="8" fillId="57" borderId="11" xfId="1" applyNumberFormat="1" applyFont="1" applyFill="1" applyBorder="1"/>
    <xf numFmtId="166" fontId="4" fillId="57" borderId="11" xfId="1" applyNumberFormat="1" applyFont="1" applyFill="1" applyBorder="1"/>
    <xf numFmtId="165" fontId="12" fillId="57" borderId="0" xfId="1" applyFont="1" applyFill="1" applyAlignment="1">
      <alignment vertical="center"/>
    </xf>
    <xf numFmtId="165" fontId="12" fillId="57" borderId="5" xfId="1" applyFont="1" applyFill="1" applyBorder="1" applyAlignment="1">
      <alignment vertical="center"/>
    </xf>
    <xf numFmtId="166" fontId="1" fillId="57" borderId="11" xfId="1" applyNumberFormat="1" applyFont="1" applyFill="1" applyBorder="1" applyAlignment="1">
      <alignment vertical="center"/>
    </xf>
    <xf numFmtId="166" fontId="5" fillId="57" borderId="11" xfId="1" applyNumberFormat="1" applyFont="1" applyFill="1" applyBorder="1" applyAlignment="1">
      <alignment vertical="center"/>
    </xf>
    <xf numFmtId="165" fontId="12" fillId="57" borderId="10" xfId="1" applyFont="1" applyFill="1" applyBorder="1" applyAlignment="1">
      <alignment vertical="center"/>
    </xf>
    <xf numFmtId="165" fontId="12" fillId="57" borderId="0" xfId="1" applyFont="1" applyFill="1" applyBorder="1" applyAlignment="1">
      <alignment vertical="center"/>
    </xf>
    <xf numFmtId="166" fontId="8" fillId="60" borderId="1" xfId="1" applyNumberFormat="1" applyFont="1" applyFill="1" applyBorder="1"/>
    <xf numFmtId="166" fontId="4" fillId="60" borderId="1" xfId="1" applyNumberFormat="1" applyFont="1" applyFill="1" applyBorder="1"/>
    <xf numFmtId="166" fontId="11" fillId="60" borderId="5" xfId="0" applyNumberFormat="1" applyFont="1" applyFill="1" applyBorder="1" applyAlignment="1">
      <alignment horizontal="center"/>
    </xf>
    <xf numFmtId="166" fontId="11" fillId="60" borderId="4" xfId="0" applyNumberFormat="1" applyFont="1" applyFill="1" applyBorder="1" applyAlignment="1">
      <alignment horizontal="left" vertical="center"/>
    </xf>
    <xf numFmtId="166" fontId="11" fillId="60" borderId="8" xfId="0" applyNumberFormat="1" applyFont="1" applyFill="1" applyBorder="1" applyAlignment="1">
      <alignment horizontal="left" vertical="center"/>
    </xf>
    <xf numFmtId="166" fontId="11" fillId="60" borderId="10" xfId="0" applyNumberFormat="1" applyFont="1" applyFill="1" applyBorder="1" applyAlignment="1">
      <alignment horizontal="left" vertical="center"/>
    </xf>
    <xf numFmtId="166" fontId="31" fillId="60" borderId="10" xfId="0" applyNumberFormat="1" applyFont="1" applyFill="1" applyBorder="1" applyAlignment="1">
      <alignment horizontal="left" vertical="center"/>
    </xf>
    <xf numFmtId="166" fontId="11" fillId="60" borderId="10" xfId="1" applyNumberFormat="1" applyFont="1" applyFill="1" applyBorder="1" applyAlignment="1">
      <alignment vertical="center"/>
    </xf>
    <xf numFmtId="166" fontId="31" fillId="60" borderId="10" xfId="1" applyNumberFormat="1" applyFont="1" applyFill="1" applyBorder="1" applyAlignment="1">
      <alignment vertical="center"/>
    </xf>
    <xf numFmtId="0" fontId="0" fillId="60" borderId="0" xfId="0" applyFill="1"/>
    <xf numFmtId="166" fontId="9" fillId="60" borderId="10" xfId="1" applyNumberFormat="1" applyFont="1" applyFill="1" applyBorder="1" applyAlignment="1">
      <alignment vertical="center"/>
    </xf>
    <xf numFmtId="166" fontId="11" fillId="60" borderId="15" xfId="1" applyNumberFormat="1" applyFont="1" applyFill="1" applyBorder="1" applyAlignment="1">
      <alignment vertical="center"/>
    </xf>
    <xf numFmtId="166" fontId="11" fillId="60" borderId="12" xfId="1" applyNumberFormat="1" applyFont="1" applyFill="1" applyBorder="1" applyAlignment="1">
      <alignment vertical="center"/>
    </xf>
    <xf numFmtId="165" fontId="11" fillId="60" borderId="10" xfId="1" applyFont="1" applyFill="1" applyBorder="1" applyAlignment="1">
      <alignment vertical="center"/>
    </xf>
    <xf numFmtId="166" fontId="4" fillId="60" borderId="10" xfId="1" applyNumberFormat="1" applyFont="1" applyFill="1" applyBorder="1"/>
    <xf numFmtId="166" fontId="11" fillId="60" borderId="0" xfId="1" applyNumberFormat="1" applyFont="1" applyFill="1" applyBorder="1" applyAlignment="1">
      <alignment vertical="center"/>
    </xf>
    <xf numFmtId="166" fontId="4" fillId="60" borderId="15" xfId="1" applyNumberFormat="1" applyFont="1" applyFill="1" applyBorder="1"/>
    <xf numFmtId="165" fontId="1" fillId="60" borderId="0" xfId="1" applyFont="1" applyFill="1"/>
    <xf numFmtId="166" fontId="11" fillId="60" borderId="37" xfId="1" applyNumberFormat="1" applyFont="1" applyFill="1" applyBorder="1" applyAlignment="1">
      <alignment vertical="center"/>
    </xf>
    <xf numFmtId="166" fontId="2" fillId="60" borderId="10" xfId="1" applyNumberFormat="1" applyFont="1" applyFill="1" applyBorder="1"/>
    <xf numFmtId="166" fontId="16" fillId="60" borderId="5" xfId="1" applyNumberFormat="1" applyFont="1" applyFill="1" applyBorder="1"/>
    <xf numFmtId="166" fontId="11" fillId="60" borderId="20" xfId="1" applyNumberFormat="1" applyFont="1" applyFill="1" applyBorder="1" applyAlignment="1">
      <alignment vertical="center"/>
    </xf>
    <xf numFmtId="166" fontId="8" fillId="60" borderId="0" xfId="1" applyNumberFormat="1" applyFont="1" applyFill="1" applyBorder="1"/>
    <xf numFmtId="166" fontId="4" fillId="60" borderId="0" xfId="1" applyNumberFormat="1" applyFont="1" applyFill="1" applyBorder="1"/>
    <xf numFmtId="166" fontId="4" fillId="60" borderId="2" xfId="1" applyNumberFormat="1" applyFont="1" applyFill="1" applyBorder="1"/>
    <xf numFmtId="165" fontId="4" fillId="60" borderId="8" xfId="1" applyFont="1" applyFill="1" applyBorder="1" applyAlignment="1">
      <alignment vertical="center"/>
    </xf>
    <xf numFmtId="165" fontId="4" fillId="60" borderId="10" xfId="1" applyFont="1" applyFill="1" applyBorder="1" applyAlignment="1">
      <alignment vertical="center"/>
    </xf>
    <xf numFmtId="165" fontId="4" fillId="60" borderId="15" xfId="1" applyFont="1" applyFill="1" applyBorder="1" applyAlignment="1">
      <alignment vertical="center"/>
    </xf>
    <xf numFmtId="165" fontId="4" fillId="60" borderId="0" xfId="1" applyFont="1" applyFill="1" applyBorder="1" applyAlignment="1">
      <alignment vertical="center"/>
    </xf>
    <xf numFmtId="166" fontId="4" fillId="60" borderId="10" xfId="1" applyNumberFormat="1" applyFont="1" applyFill="1" applyBorder="1" applyAlignment="1">
      <alignment vertical="center"/>
    </xf>
    <xf numFmtId="166" fontId="4" fillId="60" borderId="15" xfId="1" applyNumberFormat="1" applyFont="1" applyFill="1" applyBorder="1" applyAlignment="1">
      <alignment vertical="center"/>
    </xf>
    <xf numFmtId="166" fontId="4" fillId="60" borderId="0" xfId="1" applyNumberFormat="1" applyFont="1" applyFill="1" applyBorder="1" applyAlignment="1">
      <alignment vertical="center"/>
    </xf>
    <xf numFmtId="166" fontId="5" fillId="60" borderId="0" xfId="1" applyNumberFormat="1" applyFont="1" applyFill="1"/>
    <xf numFmtId="165" fontId="11" fillId="60" borderId="13" xfId="1" applyFont="1" applyFill="1" applyBorder="1" applyAlignment="1">
      <alignment vertical="center"/>
    </xf>
    <xf numFmtId="0" fontId="0" fillId="60" borderId="1" xfId="0" applyFill="1" applyBorder="1"/>
    <xf numFmtId="165" fontId="4" fillId="60" borderId="35" xfId="1" applyFont="1" applyFill="1" applyBorder="1" applyAlignment="1">
      <alignment vertical="center"/>
    </xf>
    <xf numFmtId="165" fontId="4" fillId="60" borderId="2" xfId="1" applyFont="1" applyFill="1" applyBorder="1" applyAlignment="1">
      <alignment vertical="center"/>
    </xf>
    <xf numFmtId="166" fontId="24" fillId="60" borderId="4" xfId="1" applyNumberFormat="1" applyFont="1" applyFill="1" applyBorder="1" applyAlignment="1">
      <alignment horizontal="center"/>
    </xf>
    <xf numFmtId="166" fontId="24" fillId="60" borderId="8" xfId="1" applyNumberFormat="1" applyFont="1" applyFill="1" applyBorder="1" applyAlignment="1">
      <alignment horizontal="center"/>
    </xf>
    <xf numFmtId="166" fontId="24" fillId="60" borderId="10" xfId="1" applyNumberFormat="1" applyFont="1" applyFill="1" applyBorder="1" applyAlignment="1">
      <alignment horizontal="center"/>
    </xf>
    <xf numFmtId="166" fontId="32" fillId="60" borderId="10" xfId="1" applyNumberFormat="1" applyFont="1" applyFill="1" applyBorder="1" applyAlignment="1">
      <alignment horizontal="center"/>
    </xf>
    <xf numFmtId="0" fontId="0" fillId="60" borderId="10" xfId="0" applyFill="1" applyBorder="1"/>
    <xf numFmtId="0" fontId="0" fillId="60" borderId="12" xfId="0" applyFill="1" applyBorder="1"/>
    <xf numFmtId="165" fontId="4" fillId="60" borderId="10" xfId="1" applyFont="1" applyFill="1" applyBorder="1"/>
    <xf numFmtId="166" fontId="3" fillId="60" borderId="0" xfId="1" applyNumberFormat="1" applyFont="1" applyFill="1" applyAlignment="1">
      <alignment vertical="center"/>
    </xf>
    <xf numFmtId="166" fontId="1" fillId="60" borderId="0" xfId="1" applyNumberFormat="1" applyFont="1" applyFill="1" applyAlignment="1">
      <alignment vertical="center"/>
    </xf>
    <xf numFmtId="166" fontId="1" fillId="60" borderId="5" xfId="1" applyNumberFormat="1" applyFont="1" applyFill="1" applyBorder="1" applyAlignment="1">
      <alignment vertical="center"/>
    </xf>
    <xf numFmtId="166" fontId="1" fillId="60" borderId="4" xfId="1" applyNumberFormat="1" applyFont="1" applyFill="1" applyBorder="1" applyAlignment="1">
      <alignment vertical="center"/>
    </xf>
    <xf numFmtId="166" fontId="1" fillId="60" borderId="8" xfId="1" applyNumberFormat="1" applyFont="1" applyFill="1" applyBorder="1" applyAlignment="1">
      <alignment vertical="center"/>
    </xf>
    <xf numFmtId="166" fontId="1" fillId="60" borderId="10" xfId="1" applyNumberFormat="1" applyFont="1" applyFill="1" applyBorder="1" applyAlignment="1">
      <alignment vertical="center"/>
    </xf>
    <xf numFmtId="166" fontId="5" fillId="60" borderId="10" xfId="1" applyNumberFormat="1" applyFont="1" applyFill="1" applyBorder="1" applyAlignment="1">
      <alignment vertical="center"/>
    </xf>
    <xf numFmtId="166" fontId="2" fillId="60" borderId="10" xfId="1" applyNumberFormat="1" applyFont="1" applyFill="1" applyBorder="1" applyAlignment="1">
      <alignment vertical="center"/>
    </xf>
    <xf numFmtId="166" fontId="1" fillId="60" borderId="15" xfId="1" applyNumberFormat="1" applyFont="1" applyFill="1" applyBorder="1" applyAlignment="1">
      <alignment vertical="center"/>
    </xf>
    <xf numFmtId="166" fontId="1" fillId="60" borderId="12" xfId="1" applyNumberFormat="1" applyFont="1" applyFill="1" applyBorder="1" applyAlignment="1">
      <alignment vertical="center"/>
    </xf>
    <xf numFmtId="165" fontId="1" fillId="60" borderId="10" xfId="1" applyFont="1" applyFill="1" applyBorder="1" applyAlignment="1">
      <alignment vertical="center"/>
    </xf>
    <xf numFmtId="166" fontId="1" fillId="60" borderId="0" xfId="1" applyNumberFormat="1" applyFont="1" applyFill="1" applyBorder="1" applyAlignment="1">
      <alignment vertical="center"/>
    </xf>
    <xf numFmtId="166" fontId="3" fillId="60" borderId="0" xfId="1" applyNumberFormat="1" applyFont="1" applyFill="1"/>
    <xf numFmtId="166" fontId="1" fillId="60" borderId="0" xfId="1" applyNumberFormat="1" applyFont="1" applyFill="1"/>
    <xf numFmtId="166" fontId="20" fillId="60" borderId="5" xfId="1" applyNumberFormat="1" applyFont="1" applyFill="1" applyBorder="1" applyAlignment="1">
      <alignment horizontal="center"/>
    </xf>
    <xf numFmtId="166" fontId="8" fillId="60" borderId="10" xfId="1" applyNumberFormat="1" applyFont="1" applyFill="1" applyBorder="1"/>
    <xf numFmtId="166" fontId="4" fillId="60" borderId="12" xfId="1" applyNumberFormat="1" applyFont="1" applyFill="1" applyBorder="1"/>
    <xf numFmtId="166" fontId="1" fillId="60" borderId="8" xfId="1" applyNumberFormat="1" applyFont="1" applyFill="1" applyBorder="1"/>
    <xf numFmtId="166" fontId="1" fillId="60" borderId="10" xfId="1" applyNumberFormat="1" applyFont="1" applyFill="1" applyBorder="1"/>
    <xf numFmtId="166" fontId="1" fillId="60" borderId="15" xfId="1" applyNumberFormat="1" applyFont="1" applyFill="1" applyBorder="1"/>
    <xf numFmtId="166" fontId="4" fillId="60" borderId="19" xfId="1" applyNumberFormat="1" applyFont="1" applyFill="1" applyBorder="1" applyAlignment="1">
      <alignment vertical="center"/>
    </xf>
    <xf numFmtId="166" fontId="4" fillId="60" borderId="19" xfId="1" applyNumberFormat="1" applyFont="1" applyFill="1" applyBorder="1"/>
    <xf numFmtId="165" fontId="2" fillId="60" borderId="10" xfId="1" applyFont="1" applyFill="1" applyBorder="1" applyAlignment="1">
      <alignment vertical="center"/>
    </xf>
    <xf numFmtId="166" fontId="8" fillId="60" borderId="10" xfId="1" applyNumberFormat="1" applyFont="1" applyFill="1" applyBorder="1" applyAlignment="1">
      <alignment vertical="center"/>
    </xf>
    <xf numFmtId="165" fontId="0" fillId="60" borderId="0" xfId="1" applyFont="1" applyFill="1"/>
    <xf numFmtId="165" fontId="0" fillId="60" borderId="10" xfId="1" applyFont="1" applyFill="1" applyBorder="1"/>
    <xf numFmtId="165" fontId="3" fillId="60" borderId="0" xfId="1" applyFont="1" applyFill="1" applyAlignment="1">
      <alignment vertical="center"/>
    </xf>
    <xf numFmtId="165" fontId="1" fillId="60" borderId="0" xfId="1" applyFont="1" applyFill="1" applyAlignment="1">
      <alignment vertical="center"/>
    </xf>
    <xf numFmtId="165" fontId="1" fillId="60" borderId="5" xfId="1" applyFont="1" applyFill="1" applyBorder="1" applyAlignment="1">
      <alignment vertical="center"/>
    </xf>
    <xf numFmtId="165" fontId="1" fillId="60" borderId="4" xfId="1" applyFont="1" applyFill="1" applyBorder="1" applyAlignment="1">
      <alignment vertical="center"/>
    </xf>
    <xf numFmtId="165" fontId="1" fillId="60" borderId="8" xfId="1" applyFont="1" applyFill="1" applyBorder="1" applyAlignment="1">
      <alignment vertical="center"/>
    </xf>
    <xf numFmtId="165" fontId="5" fillId="60" borderId="10" xfId="1" applyFont="1" applyFill="1" applyBorder="1" applyAlignment="1">
      <alignment vertical="center"/>
    </xf>
    <xf numFmtId="165" fontId="9" fillId="60" borderId="10" xfId="1" applyFont="1" applyFill="1" applyBorder="1" applyAlignment="1">
      <alignment vertical="center"/>
    </xf>
    <xf numFmtId="165" fontId="1" fillId="60" borderId="15" xfId="1" applyFont="1" applyFill="1" applyBorder="1" applyAlignment="1">
      <alignment vertical="center"/>
    </xf>
    <xf numFmtId="165" fontId="1" fillId="60" borderId="12" xfId="1" applyFont="1" applyFill="1" applyBorder="1" applyAlignment="1">
      <alignment vertical="center"/>
    </xf>
    <xf numFmtId="165" fontId="1" fillId="60" borderId="0" xfId="1" applyFont="1" applyFill="1" applyBorder="1" applyAlignment="1">
      <alignment vertical="center"/>
    </xf>
    <xf numFmtId="0" fontId="3" fillId="60" borderId="0" xfId="0" applyFont="1" applyFill="1"/>
    <xf numFmtId="166" fontId="51" fillId="60" borderId="10" xfId="1" applyNumberFormat="1" applyFont="1" applyFill="1" applyBorder="1" applyAlignment="1">
      <alignment vertical="center"/>
    </xf>
    <xf numFmtId="166" fontId="35" fillId="60" borderId="10" xfId="1" applyNumberFormat="1" applyFont="1" applyFill="1" applyBorder="1"/>
    <xf numFmtId="166" fontId="35" fillId="60" borderId="11" xfId="1" applyNumberFormat="1" applyFont="1" applyFill="1" applyBorder="1"/>
    <xf numFmtId="166" fontId="2" fillId="60" borderId="11" xfId="1" applyNumberFormat="1" applyFont="1" applyFill="1" applyBorder="1"/>
    <xf numFmtId="166" fontId="8" fillId="60" borderId="11" xfId="1" applyNumberFormat="1" applyFont="1" applyFill="1" applyBorder="1"/>
    <xf numFmtId="166" fontId="4" fillId="60" borderId="11" xfId="1" applyNumberFormat="1" applyFont="1" applyFill="1" applyBorder="1"/>
    <xf numFmtId="166" fontId="35" fillId="60" borderId="16" xfId="1" applyNumberFormat="1" applyFont="1" applyFill="1" applyBorder="1"/>
    <xf numFmtId="166" fontId="35" fillId="60" borderId="17" xfId="1" applyNumberFormat="1" applyFont="1" applyFill="1" applyBorder="1"/>
    <xf numFmtId="166" fontId="4" fillId="60" borderId="16" xfId="1" applyNumberFormat="1" applyFont="1" applyFill="1" applyBorder="1"/>
    <xf numFmtId="166" fontId="35" fillId="60" borderId="0" xfId="1" applyNumberFormat="1" applyFont="1" applyFill="1" applyBorder="1"/>
    <xf numFmtId="166" fontId="1" fillId="60" borderId="9" xfId="1" applyNumberFormat="1" applyFont="1" applyFill="1" applyBorder="1" applyAlignment="1">
      <alignment vertical="center"/>
    </xf>
    <xf numFmtId="166" fontId="1" fillId="60" borderId="11" xfId="1" applyNumberFormat="1" applyFont="1" applyFill="1" applyBorder="1" applyAlignment="1">
      <alignment vertical="center"/>
    </xf>
    <xf numFmtId="165" fontId="0" fillId="60" borderId="1" xfId="1" applyFont="1" applyFill="1" applyBorder="1"/>
    <xf numFmtId="165" fontId="12" fillId="18" borderId="14" xfId="1" applyFont="1" applyFill="1" applyBorder="1" applyAlignment="1">
      <alignment horizontal="center" vertical="center"/>
    </xf>
    <xf numFmtId="166" fontId="20" fillId="39" borderId="5" xfId="1" applyNumberFormat="1" applyFont="1" applyFill="1" applyBorder="1" applyAlignment="1">
      <alignment horizontal="center"/>
    </xf>
    <xf numFmtId="166" fontId="0" fillId="0" borderId="0" xfId="1" applyNumberFormat="1" applyFont="1" applyFill="1"/>
    <xf numFmtId="166" fontId="55" fillId="0" borderId="10" xfId="1" applyNumberFormat="1" applyFont="1" applyFill="1" applyBorder="1"/>
    <xf numFmtId="166" fontId="55" fillId="0" borderId="10" xfId="1" applyNumberFormat="1" applyFont="1" applyFill="1" applyBorder="1" applyAlignment="1">
      <alignment vertical="center"/>
    </xf>
    <xf numFmtId="166" fontId="12" fillId="0" borderId="0" xfId="2" applyNumberFormat="1" applyFont="1" applyFill="1"/>
    <xf numFmtId="166" fontId="4" fillId="0" borderId="0" xfId="2" applyNumberFormat="1" applyFont="1" applyFill="1"/>
    <xf numFmtId="166" fontId="8" fillId="0" borderId="5" xfId="1" applyNumberFormat="1" applyFont="1" applyFill="1" applyBorder="1"/>
    <xf numFmtId="166" fontId="8" fillId="0" borderId="5" xfId="1" applyNumberFormat="1" applyFont="1" applyFill="1" applyBorder="1" applyAlignment="1">
      <alignment vertical="center"/>
    </xf>
    <xf numFmtId="166" fontId="11" fillId="20" borderId="10" xfId="1" applyNumberFormat="1" applyFont="1" applyFill="1" applyBorder="1" applyAlignment="1">
      <alignment vertical="center"/>
    </xf>
    <xf numFmtId="166" fontId="11" fillId="20" borderId="5" xfId="0" applyNumberFormat="1" applyFont="1" applyFill="1" applyBorder="1" applyAlignment="1">
      <alignment horizontal="center"/>
    </xf>
    <xf numFmtId="166" fontId="11" fillId="20" borderId="4" xfId="0" applyNumberFormat="1" applyFont="1" applyFill="1" applyBorder="1" applyAlignment="1">
      <alignment horizontal="left" vertical="center"/>
    </xf>
    <xf numFmtId="166" fontId="4" fillId="20" borderId="10" xfId="1" applyNumberFormat="1" applyFont="1" applyFill="1" applyBorder="1"/>
    <xf numFmtId="166" fontId="11" fillId="20" borderId="15" xfId="1" applyNumberFormat="1" applyFont="1" applyFill="1" applyBorder="1" applyAlignment="1">
      <alignment vertical="center"/>
    </xf>
    <xf numFmtId="166" fontId="11" fillId="20" borderId="0" xfId="1" applyNumberFormat="1" applyFont="1" applyFill="1" applyBorder="1" applyAlignment="1">
      <alignment vertical="center"/>
    </xf>
    <xf numFmtId="166" fontId="4" fillId="20" borderId="15" xfId="1" applyNumberFormat="1" applyFont="1" applyFill="1" applyBorder="1"/>
    <xf numFmtId="165" fontId="1" fillId="20" borderId="0" xfId="1" applyFont="1" applyFill="1"/>
    <xf numFmtId="166" fontId="11" fillId="20" borderId="20" xfId="1" applyNumberFormat="1" applyFont="1" applyFill="1" applyBorder="1" applyAlignment="1">
      <alignment vertical="center"/>
    </xf>
    <xf numFmtId="166" fontId="4" fillId="20" borderId="2" xfId="1" applyNumberFormat="1" applyFont="1" applyFill="1" applyBorder="1"/>
    <xf numFmtId="166" fontId="4" fillId="20" borderId="0" xfId="1" applyNumberFormat="1" applyFont="1" applyFill="1" applyBorder="1"/>
    <xf numFmtId="166" fontId="8" fillId="20" borderId="1" xfId="1" applyNumberFormat="1" applyFont="1" applyFill="1" applyBorder="1"/>
    <xf numFmtId="166" fontId="4" fillId="20" borderId="1" xfId="1" applyNumberFormat="1" applyFont="1" applyFill="1" applyBorder="1"/>
    <xf numFmtId="9" fontId="11" fillId="20" borderId="2" xfId="0" applyNumberFormat="1" applyFont="1" applyFill="1" applyBorder="1" applyAlignment="1">
      <alignment horizontal="right" vertical="center"/>
    </xf>
    <xf numFmtId="166" fontId="4" fillId="20" borderId="3" xfId="1" applyNumberFormat="1" applyFont="1" applyFill="1" applyBorder="1"/>
    <xf numFmtId="166" fontId="4" fillId="20" borderId="0" xfId="1" applyNumberFormat="1" applyFont="1" applyFill="1" applyBorder="1" applyAlignment="1">
      <alignment vertical="center"/>
    </xf>
    <xf numFmtId="166" fontId="11" fillId="20" borderId="38" xfId="1" applyNumberFormat="1" applyFont="1" applyFill="1" applyBorder="1" applyAlignment="1">
      <alignment vertical="center"/>
    </xf>
    <xf numFmtId="166" fontId="4" fillId="20" borderId="2" xfId="1" applyNumberFormat="1" applyFont="1" applyFill="1" applyBorder="1" applyAlignment="1">
      <alignment vertical="center"/>
    </xf>
    <xf numFmtId="165" fontId="4" fillId="20" borderId="0" xfId="1" applyFont="1" applyFill="1" applyBorder="1"/>
    <xf numFmtId="166" fontId="24" fillId="20" borderId="4" xfId="1" applyNumberFormat="1" applyFont="1" applyFill="1" applyBorder="1" applyAlignment="1">
      <alignment horizontal="center"/>
    </xf>
    <xf numFmtId="166" fontId="3" fillId="20" borderId="0" xfId="1" applyNumberFormat="1" applyFont="1" applyFill="1"/>
    <xf numFmtId="166" fontId="20" fillId="20" borderId="5" xfId="1" applyNumberFormat="1" applyFont="1" applyFill="1" applyBorder="1" applyAlignment="1">
      <alignment horizontal="center"/>
    </xf>
    <xf numFmtId="166" fontId="4" fillId="20" borderId="19" xfId="1" applyNumberFormat="1" applyFont="1" applyFill="1" applyBorder="1"/>
    <xf numFmtId="166" fontId="4" fillId="20" borderId="19" xfId="1" applyNumberFormat="1" applyFont="1" applyFill="1" applyBorder="1" applyAlignment="1">
      <alignment vertical="center"/>
    </xf>
    <xf numFmtId="166" fontId="12" fillId="2" borderId="10" xfId="1" applyNumberFormat="1" applyFont="1" applyFill="1" applyBorder="1"/>
    <xf numFmtId="165" fontId="40" fillId="0" borderId="13" xfId="1" applyFont="1" applyFill="1" applyBorder="1" applyAlignment="1">
      <alignment horizontal="center" vertical="center"/>
    </xf>
    <xf numFmtId="165" fontId="28" fillId="0" borderId="13" xfId="1" applyFont="1" applyFill="1" applyBorder="1"/>
    <xf numFmtId="165" fontId="28" fillId="0" borderId="13" xfId="1" applyFont="1" applyFill="1" applyBorder="1" applyAlignment="1">
      <alignment horizontal="center" vertical="center"/>
    </xf>
    <xf numFmtId="165" fontId="65" fillId="0" borderId="13" xfId="1" applyFont="1" applyFill="1" applyBorder="1" applyAlignment="1">
      <alignment horizontal="center" vertical="center"/>
    </xf>
    <xf numFmtId="165" fontId="28" fillId="0" borderId="13" xfId="1" applyFont="1" applyFill="1" applyBorder="1" applyAlignment="1">
      <alignment horizontal="center"/>
    </xf>
    <xf numFmtId="165" fontId="52" fillId="0" borderId="13" xfId="1" applyFont="1" applyFill="1" applyBorder="1" applyAlignment="1">
      <alignment horizontal="center" vertical="center"/>
    </xf>
    <xf numFmtId="166" fontId="4" fillId="0" borderId="10" xfId="1" applyNumberFormat="1" applyFont="1" applyFill="1" applyBorder="1" applyAlignment="1">
      <alignment horizontal="center"/>
    </xf>
    <xf numFmtId="165" fontId="11" fillId="0" borderId="13" xfId="1" applyFont="1" applyFill="1" applyBorder="1" applyAlignment="1">
      <alignment vertical="center"/>
    </xf>
    <xf numFmtId="166" fontId="0" fillId="0" borderId="40" xfId="1" applyNumberFormat="1" applyFont="1" applyFill="1" applyBorder="1"/>
    <xf numFmtId="166" fontId="11" fillId="0" borderId="13" xfId="1" applyNumberFormat="1" applyFont="1" applyFill="1" applyBorder="1" applyAlignment="1">
      <alignment vertical="center"/>
    </xf>
    <xf numFmtId="165" fontId="0" fillId="0" borderId="10" xfId="1" applyFont="1" applyFill="1" applyBorder="1"/>
    <xf numFmtId="165" fontId="20" fillId="2" borderId="5" xfId="1" applyFont="1" applyFill="1" applyBorder="1" applyAlignment="1">
      <alignment horizontal="center"/>
    </xf>
    <xf numFmtId="165" fontId="26" fillId="0" borderId="0" xfId="1" applyFont="1" applyFill="1" applyBorder="1" applyAlignment="1">
      <alignment horizontal="left" vertical="center"/>
    </xf>
    <xf numFmtId="165" fontId="38" fillId="0" borderId="0" xfId="1" applyFont="1" applyFill="1" applyBorder="1" applyAlignment="1">
      <alignment horizontal="left" vertical="center"/>
    </xf>
    <xf numFmtId="165" fontId="4" fillId="0" borderId="13" xfId="1" applyFont="1" applyFill="1" applyBorder="1"/>
    <xf numFmtId="165" fontId="26" fillId="0" borderId="42" xfId="1" applyFont="1" applyFill="1" applyBorder="1" applyAlignment="1">
      <alignment horizontal="left" vertical="center"/>
    </xf>
    <xf numFmtId="165" fontId="26" fillId="0" borderId="13" xfId="1" applyFont="1" applyFill="1" applyBorder="1" applyAlignment="1">
      <alignment horizontal="left" vertical="center"/>
    </xf>
    <xf numFmtId="165" fontId="38" fillId="0" borderId="13" xfId="1" applyFont="1" applyFill="1" applyBorder="1" applyAlignment="1">
      <alignment horizontal="left" vertical="center"/>
    </xf>
    <xf numFmtId="165" fontId="41" fillId="0" borderId="13" xfId="1" applyFont="1" applyFill="1" applyBorder="1"/>
    <xf numFmtId="165" fontId="44" fillId="0" borderId="13" xfId="1" applyFont="1" applyFill="1" applyBorder="1"/>
    <xf numFmtId="165" fontId="11" fillId="0" borderId="13" xfId="1" applyFont="1" applyFill="1" applyBorder="1"/>
    <xf numFmtId="165" fontId="44" fillId="0" borderId="13" xfId="1" applyFont="1" applyFill="1" applyBorder="1" applyAlignment="1">
      <alignment horizontal="left" vertical="center"/>
    </xf>
    <xf numFmtId="166" fontId="28" fillId="0" borderId="13" xfId="1" applyNumberFormat="1" applyFont="1" applyFill="1" applyBorder="1" applyAlignment="1">
      <alignment vertical="center"/>
    </xf>
    <xf numFmtId="165" fontId="38" fillId="0" borderId="25" xfId="1" applyFont="1" applyFill="1" applyBorder="1" applyAlignment="1">
      <alignment horizontal="left" vertical="center"/>
    </xf>
    <xf numFmtId="165" fontId="48" fillId="0" borderId="13" xfId="1" applyFont="1" applyFill="1" applyBorder="1" applyAlignment="1">
      <alignment horizontal="left" vertical="center"/>
    </xf>
    <xf numFmtId="165" fontId="48" fillId="0" borderId="13" xfId="1" applyFont="1" applyFill="1" applyBorder="1"/>
    <xf numFmtId="165" fontId="53" fillId="0" borderId="13" xfId="1" applyFont="1" applyFill="1" applyBorder="1"/>
    <xf numFmtId="165" fontId="54" fillId="0" borderId="13" xfId="1" applyFont="1" applyFill="1" applyBorder="1"/>
    <xf numFmtId="165" fontId="59" fillId="0" borderId="13" xfId="1" applyFont="1" applyFill="1" applyBorder="1"/>
    <xf numFmtId="165" fontId="2" fillId="0" borderId="13" xfId="1" applyFont="1" applyFill="1" applyBorder="1"/>
    <xf numFmtId="165" fontId="39" fillId="0" borderId="25" xfId="1" applyFont="1" applyFill="1" applyBorder="1" applyAlignment="1">
      <alignment horizontal="left" vertical="center"/>
    </xf>
    <xf numFmtId="165" fontId="11" fillId="0" borderId="6" xfId="1" applyFont="1" applyFill="1" applyBorder="1" applyAlignment="1"/>
    <xf numFmtId="166" fontId="8" fillId="0" borderId="14" xfId="1" applyNumberFormat="1" applyFont="1" applyFill="1" applyBorder="1"/>
    <xf numFmtId="9" fontId="4" fillId="5" borderId="0" xfId="2" applyFont="1" applyFill="1" applyAlignment="1">
      <alignment horizontal="right"/>
    </xf>
    <xf numFmtId="3" fontId="1" fillId="0" borderId="32" xfId="0" applyNumberFormat="1" applyFont="1" applyBorder="1"/>
    <xf numFmtId="166" fontId="1" fillId="0" borderId="32" xfId="1" applyNumberFormat="1" applyFont="1" applyFill="1" applyBorder="1" applyAlignment="1">
      <alignment vertical="center"/>
    </xf>
    <xf numFmtId="165" fontId="1" fillId="0" borderId="32" xfId="1" applyFont="1" applyFill="1" applyBorder="1" applyAlignment="1">
      <alignment vertical="center"/>
    </xf>
    <xf numFmtId="0" fontId="0" fillId="0" borderId="32" xfId="0" applyBorder="1"/>
    <xf numFmtId="166" fontId="1" fillId="0" borderId="1" xfId="1" applyNumberFormat="1" applyFont="1" applyFill="1" applyBorder="1"/>
    <xf numFmtId="165" fontId="7" fillId="0" borderId="23" xfId="1" applyFont="1" applyFill="1" applyBorder="1"/>
    <xf numFmtId="165" fontId="42" fillId="0" borderId="14" xfId="1" applyFont="1" applyFill="1" applyBorder="1"/>
    <xf numFmtId="166" fontId="3" fillId="0" borderId="23" xfId="1" applyNumberFormat="1" applyFont="1" applyFill="1" applyBorder="1" applyAlignment="1">
      <alignment vertical="center"/>
    </xf>
    <xf numFmtId="166" fontId="8" fillId="0" borderId="33" xfId="1" applyNumberFormat="1" applyFont="1" applyFill="1" applyBorder="1" applyAlignment="1">
      <alignment vertical="center"/>
    </xf>
    <xf numFmtId="165" fontId="42" fillId="0" borderId="10" xfId="1" applyFont="1" applyFill="1" applyBorder="1"/>
    <xf numFmtId="166" fontId="12" fillId="0" borderId="1" xfId="1" applyNumberFormat="1" applyFont="1" applyFill="1" applyBorder="1"/>
    <xf numFmtId="165" fontId="42" fillId="0" borderId="23" xfId="1" applyFont="1" applyFill="1" applyBorder="1"/>
    <xf numFmtId="3" fontId="1" fillId="0" borderId="1" xfId="0" applyNumberFormat="1" applyFont="1" applyBorder="1"/>
    <xf numFmtId="166" fontId="11" fillId="0" borderId="1" xfId="1" applyNumberFormat="1" applyFont="1" applyFill="1" applyBorder="1" applyAlignment="1">
      <alignment vertical="center"/>
    </xf>
    <xf numFmtId="166" fontId="4" fillId="0" borderId="1" xfId="1" applyNumberFormat="1" applyFont="1" applyFill="1" applyBorder="1"/>
    <xf numFmtId="165" fontId="11" fillId="0" borderId="1" xfId="1" applyFont="1" applyFill="1" applyBorder="1" applyAlignment="1">
      <alignment vertical="center"/>
    </xf>
    <xf numFmtId="166" fontId="4" fillId="0" borderId="1" xfId="1" applyNumberFormat="1" applyFont="1" applyFill="1" applyBorder="1" applyAlignment="1">
      <alignment vertical="center"/>
    </xf>
    <xf numFmtId="165" fontId="8" fillId="0" borderId="0" xfId="1" applyFont="1" applyFill="1" applyAlignment="1">
      <alignment vertical="center"/>
    </xf>
    <xf numFmtId="165" fontId="8" fillId="0" borderId="26" xfId="1" applyFont="1" applyFill="1" applyBorder="1" applyAlignment="1">
      <alignment vertical="center"/>
    </xf>
    <xf numFmtId="165" fontId="55" fillId="0" borderId="13" xfId="1" applyFont="1" applyFill="1" applyBorder="1" applyAlignment="1">
      <alignment vertical="center"/>
    </xf>
    <xf numFmtId="165" fontId="7" fillId="0" borderId="12" xfId="1" applyFont="1" applyFill="1" applyBorder="1"/>
    <xf numFmtId="165" fontId="76" fillId="0" borderId="10" xfId="1" applyFont="1" applyFill="1" applyBorder="1"/>
    <xf numFmtId="165" fontId="77" fillId="0" borderId="10" xfId="1" applyFont="1" applyFill="1" applyBorder="1"/>
    <xf numFmtId="165" fontId="7" fillId="0" borderId="8" xfId="1" applyFont="1" applyFill="1" applyBorder="1"/>
    <xf numFmtId="165" fontId="76" fillId="0" borderId="10" xfId="1" applyFont="1" applyFill="1" applyBorder="1" applyAlignment="1">
      <alignment vertical="center"/>
    </xf>
    <xf numFmtId="165" fontId="77" fillId="0" borderId="10" xfId="1" applyFont="1" applyFill="1" applyBorder="1" applyAlignment="1">
      <alignment vertical="center"/>
    </xf>
    <xf numFmtId="165" fontId="7" fillId="0" borderId="23" xfId="1" applyFont="1" applyFill="1" applyBorder="1" applyAlignment="1">
      <alignment vertical="center"/>
    </xf>
    <xf numFmtId="166" fontId="12" fillId="0" borderId="20" xfId="0" applyNumberFormat="1" applyFont="1" applyBorder="1"/>
    <xf numFmtId="165" fontId="7" fillId="0" borderId="40" xfId="1" applyFont="1" applyFill="1" applyBorder="1"/>
    <xf numFmtId="166" fontId="42" fillId="0" borderId="23" xfId="1" applyNumberFormat="1" applyFont="1" applyFill="1" applyBorder="1"/>
    <xf numFmtId="165" fontId="7" fillId="0" borderId="41" xfId="1" applyFont="1" applyFill="1" applyBorder="1"/>
    <xf numFmtId="165" fontId="8" fillId="0" borderId="15" xfId="1" applyFont="1" applyFill="1" applyBorder="1"/>
    <xf numFmtId="165" fontId="42" fillId="0" borderId="43" xfId="1" applyFont="1" applyFill="1" applyBorder="1"/>
    <xf numFmtId="165" fontId="7" fillId="0" borderId="22" xfId="1" applyFont="1" applyFill="1" applyBorder="1"/>
    <xf numFmtId="165" fontId="76" fillId="0" borderId="40" xfId="1" applyFont="1" applyFill="1" applyBorder="1"/>
    <xf numFmtId="165" fontId="77" fillId="0" borderId="40" xfId="1" applyFont="1" applyFill="1" applyBorder="1"/>
    <xf numFmtId="165" fontId="42" fillId="0" borderId="40" xfId="1" applyFont="1" applyFill="1" applyBorder="1"/>
    <xf numFmtId="166" fontId="3" fillId="0" borderId="7" xfId="1" applyNumberFormat="1" applyFont="1" applyFill="1" applyBorder="1" applyAlignment="1">
      <alignment vertical="center"/>
    </xf>
    <xf numFmtId="166" fontId="3" fillId="0" borderId="8" xfId="1" applyNumberFormat="1" applyFont="1" applyFill="1" applyBorder="1" applyAlignment="1">
      <alignment vertical="center"/>
    </xf>
    <xf numFmtId="166" fontId="3" fillId="0" borderId="15" xfId="1" applyNumberFormat="1" applyFont="1" applyFill="1" applyBorder="1" applyAlignment="1">
      <alignment vertical="center"/>
    </xf>
    <xf numFmtId="166" fontId="3" fillId="0" borderId="12" xfId="1" applyNumberFormat="1" applyFont="1" applyFill="1" applyBorder="1" applyAlignment="1">
      <alignment vertical="center"/>
    </xf>
    <xf numFmtId="166" fontId="12" fillId="0" borderId="0" xfId="2" applyNumberFormat="1" applyFont="1" applyFill="1" applyBorder="1"/>
    <xf numFmtId="166" fontId="4" fillId="2" borderId="5" xfId="1" applyNumberFormat="1" applyFont="1" applyFill="1" applyBorder="1"/>
    <xf numFmtId="165" fontId="20" fillId="28" borderId="5" xfId="1" applyFont="1" applyFill="1" applyBorder="1" applyAlignment="1">
      <alignment horizontal="center"/>
    </xf>
    <xf numFmtId="166" fontId="4" fillId="28" borderId="10" xfId="1" applyNumberFormat="1" applyFont="1" applyFill="1" applyBorder="1"/>
    <xf numFmtId="3" fontId="1" fillId="28" borderId="10" xfId="0" applyNumberFormat="1" applyFont="1" applyFill="1" applyBorder="1"/>
    <xf numFmtId="165" fontId="4" fillId="28" borderId="6" xfId="1" applyFont="1" applyFill="1" applyBorder="1"/>
    <xf numFmtId="166" fontId="4" fillId="28" borderId="0" xfId="1" applyNumberFormat="1" applyFont="1" applyFill="1" applyBorder="1"/>
    <xf numFmtId="166" fontId="3" fillId="28" borderId="0" xfId="1" applyNumberFormat="1" applyFont="1" applyFill="1" applyAlignment="1">
      <alignment vertical="center"/>
    </xf>
    <xf numFmtId="166" fontId="1" fillId="28" borderId="0" xfId="1" applyNumberFormat="1" applyFont="1" applyFill="1" applyAlignment="1">
      <alignment vertical="center"/>
    </xf>
    <xf numFmtId="166" fontId="20" fillId="28" borderId="4" xfId="1" applyNumberFormat="1" applyFont="1" applyFill="1" applyBorder="1" applyAlignment="1">
      <alignment horizontal="center" vertical="center"/>
    </xf>
    <xf numFmtId="165" fontId="4" fillId="28" borderId="15" xfId="1" applyFont="1" applyFill="1" applyBorder="1" applyAlignment="1">
      <alignment vertical="center"/>
    </xf>
    <xf numFmtId="166" fontId="1" fillId="28" borderId="0" xfId="1" applyNumberFormat="1" applyFont="1" applyFill="1" applyBorder="1" applyAlignment="1">
      <alignment vertical="center"/>
    </xf>
    <xf numFmtId="166" fontId="4" fillId="28" borderId="5" xfId="1" applyNumberFormat="1" applyFont="1" applyFill="1" applyBorder="1" applyAlignment="1">
      <alignment vertical="center"/>
    </xf>
    <xf numFmtId="0" fontId="8" fillId="0" borderId="0" xfId="0" applyFont="1"/>
    <xf numFmtId="165" fontId="11" fillId="0" borderId="10" xfId="1" applyFont="1" applyFill="1" applyBorder="1" applyAlignment="1">
      <alignment horizontal="left" vertical="top" wrapText="1"/>
    </xf>
    <xf numFmtId="164" fontId="38" fillId="0" borderId="10" xfId="1" applyNumberFormat="1" applyFont="1" applyFill="1" applyBorder="1" applyAlignment="1"/>
    <xf numFmtId="166" fontId="11" fillId="0" borderId="12" xfId="1" applyNumberFormat="1" applyFont="1" applyFill="1" applyBorder="1" applyAlignment="1">
      <alignment vertical="center"/>
    </xf>
    <xf numFmtId="165" fontId="0" fillId="0" borderId="1" xfId="1" applyFont="1" applyFill="1" applyBorder="1"/>
    <xf numFmtId="166" fontId="12" fillId="0" borderId="13" xfId="1" applyNumberFormat="1" applyFont="1" applyFill="1" applyBorder="1"/>
    <xf numFmtId="166" fontId="11" fillId="0" borderId="40" xfId="1" applyNumberFormat="1" applyFont="1" applyFill="1" applyBorder="1" applyAlignment="1">
      <alignment vertical="center"/>
    </xf>
    <xf numFmtId="166" fontId="4" fillId="0" borderId="40" xfId="1" applyNumberFormat="1" applyFont="1" applyFill="1" applyBorder="1"/>
    <xf numFmtId="166" fontId="61" fillId="0" borderId="1" xfId="1" applyNumberFormat="1" applyFont="1" applyFill="1" applyBorder="1" applyAlignment="1" applyProtection="1">
      <alignment vertical="center" wrapText="1"/>
    </xf>
    <xf numFmtId="165" fontId="7" fillId="0" borderId="13" xfId="1" applyFont="1" applyFill="1" applyBorder="1"/>
    <xf numFmtId="9" fontId="4" fillId="0" borderId="32" xfId="2" applyFont="1" applyFill="1" applyBorder="1"/>
    <xf numFmtId="166" fontId="4" fillId="0" borderId="8" xfId="1" applyNumberFormat="1" applyFont="1" applyFill="1" applyBorder="1" applyAlignment="1">
      <alignment vertical="center"/>
    </xf>
    <xf numFmtId="166" fontId="9" fillId="0" borderId="13" xfId="1" applyNumberFormat="1" applyFont="1" applyFill="1" applyBorder="1" applyAlignment="1">
      <alignment vertical="center"/>
    </xf>
    <xf numFmtId="166" fontId="11" fillId="2" borderId="10" xfId="1" applyNumberFormat="1" applyFont="1" applyFill="1" applyBorder="1" applyAlignment="1">
      <alignment vertical="center"/>
    </xf>
    <xf numFmtId="166" fontId="4" fillId="2" borderId="10" xfId="1" applyNumberFormat="1" applyFont="1" applyFill="1" applyBorder="1"/>
    <xf numFmtId="165" fontId="4" fillId="2" borderId="10" xfId="1" applyFont="1" applyFill="1" applyBorder="1"/>
    <xf numFmtId="3" fontId="1" fillId="2" borderId="10" xfId="0" applyNumberFormat="1" applyFont="1" applyFill="1" applyBorder="1"/>
    <xf numFmtId="165" fontId="7" fillId="2" borderId="10" xfId="1" applyFont="1" applyFill="1" applyBorder="1"/>
    <xf numFmtId="165" fontId="11" fillId="2" borderId="10" xfId="1" applyFont="1" applyFill="1" applyBorder="1" applyAlignment="1">
      <alignment vertical="center"/>
    </xf>
    <xf numFmtId="166" fontId="1" fillId="2" borderId="10" xfId="1" applyNumberFormat="1" applyFont="1" applyFill="1" applyBorder="1"/>
    <xf numFmtId="165" fontId="50" fillId="0" borderId="13" xfId="1" applyFont="1" applyFill="1" applyBorder="1" applyAlignment="1">
      <alignment horizontal="center"/>
    </xf>
    <xf numFmtId="165" fontId="50" fillId="0" borderId="10" xfId="1" applyFont="1" applyFill="1" applyBorder="1" applyAlignment="1">
      <alignment horizontal="center"/>
    </xf>
    <xf numFmtId="165" fontId="1" fillId="48" borderId="10" xfId="1" applyFont="1" applyFill="1" applyBorder="1"/>
    <xf numFmtId="165" fontId="40" fillId="48" borderId="10" xfId="1" applyFont="1" applyFill="1" applyBorder="1" applyAlignment="1">
      <alignment horizontal="center" vertical="center"/>
    </xf>
    <xf numFmtId="166" fontId="8" fillId="48" borderId="10" xfId="1" applyNumberFormat="1" applyFont="1" applyFill="1" applyBorder="1"/>
    <xf numFmtId="165" fontId="7" fillId="48" borderId="23" xfId="1" applyFont="1" applyFill="1" applyBorder="1"/>
    <xf numFmtId="166" fontId="11" fillId="48" borderId="10" xfId="1" applyNumberFormat="1" applyFont="1" applyFill="1" applyBorder="1" applyAlignment="1">
      <alignment vertical="center"/>
    </xf>
    <xf numFmtId="165" fontId="7" fillId="48" borderId="10" xfId="1" applyFont="1" applyFill="1" applyBorder="1"/>
    <xf numFmtId="9" fontId="4" fillId="48" borderId="0" xfId="2" applyFont="1" applyFill="1"/>
    <xf numFmtId="166" fontId="4" fillId="48" borderId="10" xfId="1" applyNumberFormat="1" applyFont="1" applyFill="1" applyBorder="1"/>
    <xf numFmtId="166" fontId="4" fillId="48" borderId="0" xfId="1" applyNumberFormat="1" applyFont="1" applyFill="1" applyBorder="1"/>
    <xf numFmtId="166" fontId="11" fillId="48" borderId="0" xfId="1" applyNumberFormat="1" applyFont="1" applyFill="1" applyBorder="1" applyAlignment="1">
      <alignment vertical="center"/>
    </xf>
    <xf numFmtId="166" fontId="1" fillId="48" borderId="0" xfId="0" applyNumberFormat="1" applyFont="1" applyFill="1"/>
    <xf numFmtId="165" fontId="4" fillId="48" borderId="10" xfId="1" applyFont="1" applyFill="1" applyBorder="1"/>
    <xf numFmtId="165" fontId="42" fillId="48" borderId="23" xfId="1" applyFont="1" applyFill="1" applyBorder="1"/>
    <xf numFmtId="165" fontId="42" fillId="48" borderId="10" xfId="1" applyFont="1" applyFill="1" applyBorder="1"/>
    <xf numFmtId="165" fontId="33" fillId="48" borderId="10" xfId="1" applyFont="1" applyFill="1" applyBorder="1" applyAlignment="1">
      <alignment horizontal="center" vertical="center"/>
    </xf>
    <xf numFmtId="166" fontId="47" fillId="48" borderId="1" xfId="1" applyNumberFormat="1" applyFont="1" applyFill="1" applyBorder="1" applyAlignment="1" applyProtection="1">
      <alignment vertical="center" wrapText="1"/>
    </xf>
    <xf numFmtId="165" fontId="26" fillId="48" borderId="13" xfId="1" applyFont="1" applyFill="1" applyBorder="1" applyAlignment="1">
      <alignment horizontal="left" vertical="center"/>
    </xf>
    <xf numFmtId="165" fontId="38" fillId="48" borderId="13" xfId="1" applyFont="1" applyFill="1" applyBorder="1" applyAlignment="1">
      <alignment horizontal="left" vertical="center"/>
    </xf>
    <xf numFmtId="166" fontId="60" fillId="48" borderId="1" xfId="1" applyNumberFormat="1" applyFont="1" applyFill="1" applyBorder="1" applyAlignment="1" applyProtection="1">
      <alignment vertical="center" wrapText="1"/>
    </xf>
    <xf numFmtId="166" fontId="60" fillId="48" borderId="0" xfId="1" applyNumberFormat="1" applyFont="1" applyFill="1" applyBorder="1" applyAlignment="1" applyProtection="1">
      <alignment vertical="center" wrapText="1"/>
    </xf>
    <xf numFmtId="166" fontId="3" fillId="48" borderId="10" xfId="1" applyNumberFormat="1" applyFont="1" applyFill="1" applyBorder="1" applyAlignment="1">
      <alignment vertical="center"/>
    </xf>
    <xf numFmtId="165" fontId="7" fillId="48" borderId="10" xfId="1" applyFont="1" applyFill="1" applyBorder="1" applyAlignment="1">
      <alignment vertical="center"/>
    </xf>
    <xf numFmtId="165" fontId="42" fillId="48" borderId="10" xfId="1" applyFont="1" applyFill="1" applyBorder="1" applyAlignment="1">
      <alignment vertical="center"/>
    </xf>
    <xf numFmtId="165" fontId="8" fillId="0" borderId="0" xfId="1" applyFont="1" applyFill="1"/>
    <xf numFmtId="166" fontId="8" fillId="0" borderId="13" xfId="1" applyNumberFormat="1" applyFont="1" applyFill="1" applyBorder="1"/>
    <xf numFmtId="166" fontId="55" fillId="0" borderId="13" xfId="1" applyNumberFormat="1" applyFont="1" applyFill="1" applyBorder="1" applyAlignment="1">
      <alignment horizontal="center" vertical="center"/>
    </xf>
    <xf numFmtId="166" fontId="80" fillId="0" borderId="25" xfId="1" applyNumberFormat="1" applyFont="1" applyFill="1" applyBorder="1" applyAlignment="1" applyProtection="1">
      <alignment vertical="center" wrapText="1"/>
    </xf>
    <xf numFmtId="166" fontId="81" fillId="0" borderId="25" xfId="1" applyNumberFormat="1" applyFont="1" applyFill="1" applyBorder="1" applyAlignment="1" applyProtection="1">
      <alignment vertical="center" wrapText="1"/>
    </xf>
    <xf numFmtId="166" fontId="11" fillId="0" borderId="14" xfId="1" applyNumberFormat="1" applyFont="1" applyFill="1" applyBorder="1" applyAlignment="1">
      <alignment vertical="center"/>
    </xf>
    <xf numFmtId="166" fontId="53" fillId="0" borderId="14" xfId="1" applyNumberFormat="1" applyFont="1" applyFill="1" applyBorder="1" applyAlignment="1">
      <alignment vertical="center"/>
    </xf>
    <xf numFmtId="165" fontId="8" fillId="0" borderId="13" xfId="1" applyFont="1" applyFill="1" applyBorder="1"/>
    <xf numFmtId="165" fontId="40" fillId="0" borderId="14" xfId="1" applyFont="1" applyFill="1" applyBorder="1" applyAlignment="1">
      <alignment horizontal="center" vertical="center"/>
    </xf>
    <xf numFmtId="165" fontId="52" fillId="0" borderId="12" xfId="1" applyFont="1" applyFill="1" applyBorder="1" applyAlignment="1">
      <alignment horizontal="center" vertical="center"/>
    </xf>
    <xf numFmtId="165" fontId="8" fillId="0" borderId="12" xfId="1" applyFont="1" applyFill="1" applyBorder="1"/>
    <xf numFmtId="165" fontId="4" fillId="0" borderId="12" xfId="1" applyFont="1" applyFill="1" applyBorder="1"/>
    <xf numFmtId="165" fontId="12" fillId="0" borderId="13" xfId="1" applyFont="1" applyFill="1" applyBorder="1"/>
    <xf numFmtId="165" fontId="26" fillId="0" borderId="7" xfId="1" applyFont="1" applyFill="1" applyBorder="1" applyAlignment="1">
      <alignment horizontal="left" vertical="center"/>
    </xf>
    <xf numFmtId="165" fontId="38" fillId="0" borderId="14" xfId="1" applyFont="1" applyFill="1" applyBorder="1" applyAlignment="1">
      <alignment horizontal="left" vertical="center"/>
    </xf>
    <xf numFmtId="165" fontId="53" fillId="0" borderId="12" xfId="1" applyFont="1" applyFill="1" applyBorder="1"/>
    <xf numFmtId="166" fontId="46" fillId="0" borderId="10" xfId="1" applyNumberFormat="1" applyFont="1" applyFill="1" applyBorder="1"/>
    <xf numFmtId="166" fontId="28" fillId="0" borderId="1" xfId="1" applyNumberFormat="1" applyFont="1" applyFill="1" applyBorder="1" applyAlignment="1" applyProtection="1">
      <alignment vertical="center" wrapText="1"/>
    </xf>
    <xf numFmtId="166" fontId="28" fillId="0" borderId="10" xfId="1" applyNumberFormat="1" applyFont="1" applyFill="1" applyBorder="1" applyAlignment="1" applyProtection="1">
      <alignment vertical="center" wrapText="1"/>
    </xf>
    <xf numFmtId="165" fontId="76" fillId="0" borderId="13" xfId="1" applyFont="1" applyFill="1" applyBorder="1"/>
    <xf numFmtId="165" fontId="76" fillId="0" borderId="0" xfId="1" applyFont="1" applyFill="1" applyBorder="1"/>
    <xf numFmtId="165" fontId="77" fillId="0" borderId="0" xfId="1" applyFont="1" applyFill="1" applyBorder="1"/>
    <xf numFmtId="165" fontId="1" fillId="7" borderId="10" xfId="1" applyFont="1" applyFill="1" applyBorder="1"/>
    <xf numFmtId="165" fontId="40" fillId="7" borderId="10" xfId="1" applyFont="1" applyFill="1" applyBorder="1" applyAlignment="1">
      <alignment horizontal="center" vertical="center"/>
    </xf>
    <xf numFmtId="166" fontId="8" fillId="7" borderId="10" xfId="1" applyNumberFormat="1" applyFont="1" applyFill="1" applyBorder="1"/>
    <xf numFmtId="165" fontId="7" fillId="7" borderId="23" xfId="1" applyFont="1" applyFill="1" applyBorder="1"/>
    <xf numFmtId="165" fontId="7" fillId="7" borderId="10" xfId="1" applyFont="1" applyFill="1" applyBorder="1"/>
    <xf numFmtId="166" fontId="11" fillId="7" borderId="10" xfId="1" applyNumberFormat="1" applyFont="1" applyFill="1" applyBorder="1" applyAlignment="1">
      <alignment vertical="center"/>
    </xf>
    <xf numFmtId="9" fontId="4" fillId="7" borderId="0" xfId="2" applyFont="1" applyFill="1"/>
    <xf numFmtId="166" fontId="4" fillId="7" borderId="10" xfId="1" applyNumberFormat="1" applyFont="1" applyFill="1" applyBorder="1"/>
    <xf numFmtId="166" fontId="11" fillId="7" borderId="0" xfId="1" applyNumberFormat="1" applyFont="1" applyFill="1" applyBorder="1" applyAlignment="1">
      <alignment vertical="center"/>
    </xf>
    <xf numFmtId="166" fontId="1" fillId="7" borderId="0" xfId="0" applyNumberFormat="1" applyFont="1" applyFill="1"/>
    <xf numFmtId="165" fontId="71" fillId="0" borderId="0" xfId="1" applyFont="1" applyFill="1" applyAlignment="1">
      <alignment horizontal="center"/>
    </xf>
    <xf numFmtId="165" fontId="63" fillId="0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1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1" fillId="0" borderId="0" xfId="1" applyNumberFormat="1" applyFont="1" applyFill="1" applyBorder="1" applyAlignment="1">
      <alignment horizontal="center"/>
    </xf>
    <xf numFmtId="165" fontId="69" fillId="0" borderId="0" xfId="1" applyFont="1" applyFill="1" applyAlignment="1">
      <alignment horizontal="center"/>
    </xf>
    <xf numFmtId="165" fontId="14" fillId="0" borderId="0" xfId="1" applyFont="1" applyFill="1" applyAlignment="1">
      <alignment horizontal="center"/>
    </xf>
    <xf numFmtId="165" fontId="28" fillId="0" borderId="12" xfId="1" applyFont="1" applyFill="1" applyBorder="1" applyAlignment="1">
      <alignment horizontal="center"/>
    </xf>
    <xf numFmtId="165" fontId="12" fillId="0" borderId="15" xfId="1" applyFont="1" applyFill="1" applyBorder="1" applyAlignment="1">
      <alignment horizontal="center"/>
    </xf>
    <xf numFmtId="165" fontId="1" fillId="0" borderId="8" xfId="1" applyFont="1" applyFill="1" applyBorder="1" applyAlignment="1">
      <alignment horizontal="center"/>
    </xf>
    <xf numFmtId="165" fontId="1" fillId="0" borderId="15" xfId="1" applyFont="1" applyFill="1" applyBorder="1" applyAlignment="1">
      <alignment horizontal="center"/>
    </xf>
    <xf numFmtId="165" fontId="0" fillId="0" borderId="0" xfId="1" applyFont="1" applyFill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9" fontId="12" fillId="0" borderId="10" xfId="2" applyFont="1" applyFill="1" applyBorder="1" applyAlignment="1">
      <alignment horizontal="center"/>
    </xf>
    <xf numFmtId="166" fontId="11" fillId="0" borderId="10" xfId="1" applyNumberFormat="1" applyFont="1" applyFill="1" applyBorder="1" applyAlignment="1">
      <alignment horizontal="center" vertical="center"/>
    </xf>
    <xf numFmtId="165" fontId="7" fillId="0" borderId="10" xfId="1" applyFont="1" applyFill="1" applyBorder="1" applyAlignment="1">
      <alignment horizontal="center"/>
    </xf>
    <xf numFmtId="9" fontId="4" fillId="0" borderId="0" xfId="2" applyFont="1" applyFill="1" applyAlignment="1">
      <alignment horizontal="center"/>
    </xf>
    <xf numFmtId="165" fontId="7" fillId="0" borderId="23" xfId="1" applyFont="1" applyFill="1" applyBorder="1" applyAlignment="1">
      <alignment horizontal="center"/>
    </xf>
    <xf numFmtId="166" fontId="47" fillId="0" borderId="1" xfId="1" applyNumberFormat="1" applyFont="1" applyFill="1" applyBorder="1" applyAlignment="1" applyProtection="1">
      <alignment horizontal="center" vertical="center" wrapText="1"/>
    </xf>
    <xf numFmtId="165" fontId="42" fillId="0" borderId="10" xfId="1" applyFont="1" applyFill="1" applyBorder="1" applyAlignment="1">
      <alignment horizontal="center"/>
    </xf>
    <xf numFmtId="165" fontId="69" fillId="0" borderId="28" xfId="1" applyFont="1" applyFill="1" applyBorder="1" applyAlignment="1">
      <alignment horizontal="center"/>
    </xf>
    <xf numFmtId="165" fontId="14" fillId="0" borderId="30" xfId="1" applyFont="1" applyFill="1" applyBorder="1" applyAlignment="1">
      <alignment horizontal="center"/>
    </xf>
    <xf numFmtId="165" fontId="1" fillId="0" borderId="19" xfId="1" applyFont="1" applyFill="1" applyBorder="1" applyAlignment="1">
      <alignment horizontal="center"/>
    </xf>
    <xf numFmtId="165" fontId="42" fillId="26" borderId="15" xfId="1" applyFont="1" applyFill="1" applyBorder="1"/>
    <xf numFmtId="165" fontId="4" fillId="7" borderId="10" xfId="1" applyFont="1" applyFill="1" applyBorder="1"/>
    <xf numFmtId="165" fontId="33" fillId="7" borderId="10" xfId="1" applyFont="1" applyFill="1" applyBorder="1" applyAlignment="1">
      <alignment horizontal="center" vertical="center"/>
    </xf>
    <xf numFmtId="165" fontId="42" fillId="7" borderId="23" xfId="1" applyFont="1" applyFill="1" applyBorder="1"/>
    <xf numFmtId="165" fontId="4" fillId="7" borderId="0" xfId="1" applyFont="1" applyFill="1" applyBorder="1"/>
    <xf numFmtId="165" fontId="11" fillId="7" borderId="13" xfId="1" applyFont="1" applyFill="1" applyBorder="1"/>
    <xf numFmtId="165" fontId="42" fillId="7" borderId="10" xfId="1" applyFont="1" applyFill="1" applyBorder="1"/>
    <xf numFmtId="165" fontId="38" fillId="7" borderId="13" xfId="1" applyFont="1" applyFill="1" applyBorder="1" applyAlignment="1">
      <alignment horizontal="left" vertical="center"/>
    </xf>
    <xf numFmtId="166" fontId="11" fillId="7" borderId="13" xfId="1" applyNumberFormat="1" applyFont="1" applyFill="1" applyBorder="1" applyAlignment="1">
      <alignment vertical="center"/>
    </xf>
    <xf numFmtId="165" fontId="7" fillId="7" borderId="0" xfId="1" applyFont="1" applyFill="1" applyBorder="1"/>
    <xf numFmtId="165" fontId="26" fillId="7" borderId="13" xfId="1" applyFont="1" applyFill="1" applyBorder="1" applyAlignment="1">
      <alignment horizontal="left" vertical="center"/>
    </xf>
    <xf numFmtId="165" fontId="26" fillId="7" borderId="10" xfId="1" applyFont="1" applyFill="1" applyBorder="1" applyAlignment="1">
      <alignment horizontal="left" vertical="center"/>
    </xf>
    <xf numFmtId="166" fontId="47" fillId="7" borderId="1" xfId="1" applyNumberFormat="1" applyFont="1" applyFill="1" applyBorder="1" applyAlignment="1" applyProtection="1">
      <alignment vertical="center" wrapText="1"/>
    </xf>
    <xf numFmtId="165" fontId="8" fillId="7" borderId="10" xfId="1" applyFont="1" applyFill="1" applyBorder="1" applyAlignment="1">
      <alignment vertical="center"/>
    </xf>
    <xf numFmtId="165" fontId="4" fillId="7" borderId="10" xfId="1" applyFont="1" applyFill="1" applyBorder="1" applyAlignment="1">
      <alignment vertical="center"/>
    </xf>
    <xf numFmtId="165" fontId="4" fillId="7" borderId="0" xfId="1" applyFont="1" applyFill="1" applyBorder="1" applyAlignment="1">
      <alignment vertical="center"/>
    </xf>
    <xf numFmtId="166" fontId="3" fillId="7" borderId="10" xfId="1" applyNumberFormat="1" applyFont="1" applyFill="1" applyBorder="1" applyAlignment="1">
      <alignment vertical="center"/>
    </xf>
    <xf numFmtId="165" fontId="7" fillId="7" borderId="10" xfId="1" applyFont="1" applyFill="1" applyBorder="1" applyAlignment="1">
      <alignment vertical="center"/>
    </xf>
    <xf numFmtId="165" fontId="7" fillId="7" borderId="0" xfId="1" applyFont="1" applyFill="1" applyBorder="1" applyAlignment="1">
      <alignment vertical="center"/>
    </xf>
    <xf numFmtId="165" fontId="42" fillId="7" borderId="10" xfId="1" applyFont="1" applyFill="1" applyBorder="1" applyAlignment="1">
      <alignment vertical="center"/>
    </xf>
    <xf numFmtId="166" fontId="47" fillId="7" borderId="25" xfId="1" applyNumberFormat="1" applyFont="1" applyFill="1" applyBorder="1" applyAlignment="1" applyProtection="1">
      <alignment vertical="center" wrapText="1"/>
    </xf>
    <xf numFmtId="165" fontId="39" fillId="7" borderId="10" xfId="1" applyFont="1" applyFill="1" applyBorder="1" applyAlignment="1">
      <alignment horizontal="left" vertical="center"/>
    </xf>
    <xf numFmtId="165" fontId="30" fillId="7" borderId="10" xfId="1" applyFont="1" applyFill="1" applyBorder="1" applyAlignment="1">
      <alignment horizontal="center" vertical="center"/>
    </xf>
    <xf numFmtId="165" fontId="31" fillId="7" borderId="10" xfId="1" applyFont="1" applyFill="1" applyBorder="1" applyAlignment="1">
      <alignment horizontal="left" vertical="center"/>
    </xf>
    <xf numFmtId="165" fontId="37" fillId="7" borderId="10" xfId="1" applyFont="1" applyFill="1" applyBorder="1" applyAlignment="1">
      <alignment horizontal="center" vertical="center"/>
    </xf>
    <xf numFmtId="165" fontId="0" fillId="7" borderId="10" xfId="1" applyFont="1" applyFill="1" applyBorder="1"/>
    <xf numFmtId="165" fontId="28" fillId="7" borderId="10" xfId="1" applyFont="1" applyFill="1" applyBorder="1" applyAlignment="1">
      <alignment horizontal="center" vertical="center"/>
    </xf>
    <xf numFmtId="165" fontId="15" fillId="3" borderId="0" xfId="1" applyFont="1" applyFill="1"/>
    <xf numFmtId="165" fontId="64" fillId="3" borderId="0" xfId="1" applyFont="1" applyFill="1"/>
    <xf numFmtId="165" fontId="15" fillId="3" borderId="31" xfId="1" applyFont="1" applyFill="1" applyBorder="1"/>
    <xf numFmtId="165" fontId="11" fillId="0" borderId="13" xfId="1" applyFont="1" applyFill="1" applyBorder="1" applyAlignment="1">
      <alignment horizontal="left" vertical="center"/>
    </xf>
    <xf numFmtId="165" fontId="13" fillId="38" borderId="0" xfId="1" applyFont="1" applyFill="1" applyAlignment="1"/>
    <xf numFmtId="165" fontId="70" fillId="38" borderId="0" xfId="1" applyFont="1" applyFill="1" applyAlignment="1"/>
    <xf numFmtId="165" fontId="13" fillId="38" borderId="27" xfId="1" applyFont="1" applyFill="1" applyBorder="1" applyAlignment="1"/>
    <xf numFmtId="166" fontId="67" fillId="0" borderId="18" xfId="1" applyNumberFormat="1" applyFont="1" applyFill="1" applyBorder="1" applyAlignment="1">
      <alignment horizontal="center"/>
    </xf>
    <xf numFmtId="166" fontId="3" fillId="2" borderId="0" xfId="1" applyNumberFormat="1" applyFont="1" applyFill="1"/>
    <xf numFmtId="166" fontId="1" fillId="2" borderId="0" xfId="1" applyNumberFormat="1" applyFont="1" applyFill="1"/>
    <xf numFmtId="166" fontId="38" fillId="2" borderId="1" xfId="1" applyNumberFormat="1" applyFont="1" applyFill="1" applyBorder="1" applyAlignment="1">
      <alignment vertical="center"/>
    </xf>
    <xf numFmtId="166" fontId="1" fillId="2" borderId="0" xfId="1" applyNumberFormat="1" applyFont="1" applyFill="1" applyBorder="1"/>
    <xf numFmtId="166" fontId="1" fillId="2" borderId="8" xfId="1" applyNumberFormat="1" applyFont="1" applyFill="1" applyBorder="1"/>
    <xf numFmtId="166" fontId="1" fillId="2" borderId="1" xfId="1" applyNumberFormat="1" applyFont="1" applyFill="1" applyBorder="1" applyAlignment="1">
      <alignment horizontal="right" vertical="center"/>
    </xf>
    <xf numFmtId="166" fontId="68" fillId="2" borderId="1" xfId="1" applyNumberFormat="1" applyFont="1" applyFill="1" applyBorder="1" applyAlignment="1">
      <alignment horizontal="right" vertical="center"/>
    </xf>
    <xf numFmtId="166" fontId="1" fillId="2" borderId="25" xfId="1" applyNumberFormat="1" applyFont="1" applyFill="1" applyBorder="1" applyAlignment="1">
      <alignment horizontal="right" vertical="center"/>
    </xf>
    <xf numFmtId="166" fontId="1" fillId="2" borderId="15" xfId="1" applyNumberFormat="1" applyFont="1" applyFill="1" applyBorder="1"/>
    <xf numFmtId="165" fontId="4" fillId="2" borderId="6" xfId="1" applyFont="1" applyFill="1" applyBorder="1"/>
    <xf numFmtId="166" fontId="4" fillId="2" borderId="18" xfId="1" applyNumberFormat="1" applyFont="1" applyFill="1" applyBorder="1"/>
    <xf numFmtId="166" fontId="3" fillId="2" borderId="0" xfId="1" applyNumberFormat="1" applyFont="1" applyFill="1" applyAlignment="1">
      <alignment vertical="center"/>
    </xf>
    <xf numFmtId="166" fontId="1" fillId="2" borderId="0" xfId="1" applyNumberFormat="1" applyFont="1" applyFill="1" applyAlignment="1">
      <alignment vertical="center"/>
    </xf>
    <xf numFmtId="166" fontId="20" fillId="2" borderId="4" xfId="1" applyNumberFormat="1" applyFont="1" applyFill="1" applyBorder="1" applyAlignment="1">
      <alignment horizontal="center" vertical="center"/>
    </xf>
    <xf numFmtId="166" fontId="1" fillId="2" borderId="10" xfId="1" applyNumberFormat="1" applyFont="1" applyFill="1" applyBorder="1" applyAlignment="1">
      <alignment vertical="center"/>
    </xf>
    <xf numFmtId="166" fontId="4" fillId="2" borderId="10" xfId="1" applyNumberFormat="1" applyFont="1" applyFill="1" applyBorder="1" applyAlignment="1">
      <alignment vertical="center"/>
    </xf>
    <xf numFmtId="165" fontId="4" fillId="2" borderId="10" xfId="1" applyFont="1" applyFill="1" applyBorder="1" applyAlignment="1">
      <alignment vertical="center"/>
    </xf>
    <xf numFmtId="166" fontId="55" fillId="2" borderId="10" xfId="1" applyNumberFormat="1" applyFont="1" applyFill="1" applyBorder="1" applyAlignment="1">
      <alignment vertical="center"/>
    </xf>
    <xf numFmtId="165" fontId="4" fillId="2" borderId="15" xfId="1" applyFont="1" applyFill="1" applyBorder="1" applyAlignment="1">
      <alignment vertical="center"/>
    </xf>
    <xf numFmtId="166" fontId="1" fillId="2" borderId="0" xfId="1" applyNumberFormat="1" applyFont="1" applyFill="1" applyBorder="1" applyAlignment="1">
      <alignment vertical="center"/>
    </xf>
    <xf numFmtId="166" fontId="4" fillId="2" borderId="5" xfId="1" applyNumberFormat="1" applyFont="1" applyFill="1" applyBorder="1" applyAlignment="1">
      <alignment vertical="center"/>
    </xf>
    <xf numFmtId="166" fontId="4" fillId="2" borderId="18" xfId="1" applyNumberFormat="1" applyFont="1" applyFill="1" applyBorder="1" applyAlignment="1">
      <alignment vertical="center"/>
    </xf>
    <xf numFmtId="166" fontId="4" fillId="2" borderId="0" xfId="1" applyNumberFormat="1" applyFont="1" applyFill="1" applyBorder="1"/>
    <xf numFmtId="3" fontId="1" fillId="2" borderId="12" xfId="0" applyNumberFormat="1" applyFont="1" applyFill="1" applyBorder="1"/>
    <xf numFmtId="166" fontId="9" fillId="2" borderId="10" xfId="1" applyNumberFormat="1" applyFont="1" applyFill="1" applyBorder="1" applyAlignment="1">
      <alignment vertical="center"/>
    </xf>
    <xf numFmtId="165" fontId="0" fillId="2" borderId="1" xfId="1" applyFont="1" applyFill="1" applyBorder="1"/>
    <xf numFmtId="165" fontId="0" fillId="2" borderId="40" xfId="1" applyFont="1" applyFill="1" applyBorder="1"/>
    <xf numFmtId="166" fontId="4" fillId="2" borderId="39" xfId="1" applyNumberFormat="1" applyFont="1" applyFill="1" applyBorder="1"/>
    <xf numFmtId="166" fontId="4" fillId="2" borderId="12" xfId="1" applyNumberFormat="1" applyFont="1" applyFill="1" applyBorder="1" applyAlignment="1">
      <alignment vertical="center"/>
    </xf>
    <xf numFmtId="166" fontId="44" fillId="2" borderId="10" xfId="1" applyNumberFormat="1" applyFont="1" applyFill="1" applyBorder="1" applyAlignment="1">
      <alignment vertical="center"/>
    </xf>
    <xf numFmtId="165" fontId="44" fillId="2" borderId="10" xfId="1" applyFont="1" applyFill="1" applyBorder="1" applyAlignment="1">
      <alignment vertical="center"/>
    </xf>
    <xf numFmtId="165" fontId="3" fillId="2" borderId="0" xfId="1" applyFont="1" applyFill="1" applyAlignment="1">
      <alignment vertical="center"/>
    </xf>
    <xf numFmtId="165" fontId="1" fillId="2" borderId="0" xfId="1" applyFont="1" applyFill="1" applyAlignment="1">
      <alignment vertical="center"/>
    </xf>
    <xf numFmtId="165" fontId="1" fillId="2" borderId="0" xfId="1" applyFont="1" applyFill="1" applyBorder="1" applyAlignment="1">
      <alignment vertical="center"/>
    </xf>
    <xf numFmtId="165" fontId="1" fillId="2" borderId="12" xfId="1" applyFont="1" applyFill="1" applyBorder="1" applyAlignment="1">
      <alignment vertical="center"/>
    </xf>
    <xf numFmtId="166" fontId="1" fillId="2" borderId="12" xfId="1" applyNumberFormat="1" applyFont="1" applyFill="1" applyBorder="1" applyAlignment="1">
      <alignment vertical="center"/>
    </xf>
    <xf numFmtId="165" fontId="1" fillId="2" borderId="5" xfId="1" applyFont="1" applyFill="1" applyBorder="1" applyAlignment="1">
      <alignment horizontal="center"/>
    </xf>
    <xf numFmtId="165" fontId="82" fillId="0" borderId="13" xfId="1" applyFont="1" applyFill="1" applyBorder="1"/>
    <xf numFmtId="165" fontId="82" fillId="0" borderId="10" xfId="1" applyFont="1" applyFill="1" applyBorder="1"/>
    <xf numFmtId="165" fontId="41" fillId="7" borderId="13" xfId="1" applyFont="1" applyFill="1" applyBorder="1"/>
    <xf numFmtId="0" fontId="82" fillId="0" borderId="10" xfId="1" applyNumberFormat="1" applyFont="1" applyFill="1" applyBorder="1"/>
    <xf numFmtId="0" fontId="82" fillId="0" borderId="13" xfId="1" applyNumberFormat="1" applyFont="1" applyFill="1" applyBorder="1"/>
    <xf numFmtId="165" fontId="50" fillId="0" borderId="13" xfId="1" applyFont="1" applyFill="1" applyBorder="1" applyAlignment="1">
      <alignment horizontal="center" vertical="center"/>
    </xf>
    <xf numFmtId="166" fontId="44" fillId="0" borderId="0" xfId="1" applyNumberFormat="1" applyFont="1" applyFill="1" applyBorder="1" applyAlignment="1">
      <alignment vertical="center"/>
    </xf>
    <xf numFmtId="166" fontId="3" fillId="0" borderId="13" xfId="1" applyNumberFormat="1" applyFont="1" applyFill="1" applyBorder="1"/>
    <xf numFmtId="165" fontId="40" fillId="0" borderId="10" xfId="1" applyFont="1" applyFill="1" applyBorder="1"/>
    <xf numFmtId="165" fontId="40" fillId="0" borderId="13" xfId="1" applyFont="1" applyFill="1" applyBorder="1"/>
    <xf numFmtId="166" fontId="40" fillId="0" borderId="10" xfId="1" applyNumberFormat="1" applyFont="1" applyFill="1" applyBorder="1" applyAlignment="1" applyProtection="1">
      <alignment vertical="center" wrapText="1"/>
    </xf>
    <xf numFmtId="165" fontId="0" fillId="7" borderId="0" xfId="1" applyFont="1" applyFill="1" applyAlignment="1"/>
    <xf numFmtId="165" fontId="0" fillId="7" borderId="0" xfId="1" applyFont="1" applyFill="1" applyBorder="1" applyAlignment="1"/>
    <xf numFmtId="165" fontId="42" fillId="0" borderId="0" xfId="1" applyFont="1" applyFill="1" applyAlignment="1">
      <alignment vertical="center"/>
    </xf>
    <xf numFmtId="165" fontId="42" fillId="0" borderId="26" xfId="1" applyFont="1" applyFill="1" applyBorder="1" applyAlignment="1">
      <alignment vertical="center"/>
    </xf>
    <xf numFmtId="165" fontId="77" fillId="0" borderId="13" xfId="1" applyFont="1" applyFill="1" applyBorder="1" applyAlignment="1">
      <alignment vertical="center"/>
    </xf>
    <xf numFmtId="165" fontId="77" fillId="0" borderId="13" xfId="1" applyFont="1" applyFill="1" applyBorder="1" applyAlignment="1">
      <alignment horizontal="center" vertical="center"/>
    </xf>
    <xf numFmtId="165" fontId="77" fillId="7" borderId="13" xfId="1" applyFont="1" applyFill="1" applyBorder="1" applyAlignment="1">
      <alignment horizontal="center" vertical="center"/>
    </xf>
    <xf numFmtId="165" fontId="77" fillId="0" borderId="10" xfId="1" applyFont="1" applyFill="1" applyBorder="1" applyAlignment="1">
      <alignment horizontal="center" vertical="center"/>
    </xf>
    <xf numFmtId="165" fontId="77" fillId="0" borderId="1" xfId="1" applyFont="1" applyFill="1" applyBorder="1" applyAlignment="1">
      <alignment vertical="center"/>
    </xf>
    <xf numFmtId="165" fontId="77" fillId="0" borderId="34" xfId="1" applyFont="1" applyFill="1" applyBorder="1" applyAlignment="1">
      <alignment horizontal="center" vertical="center"/>
    </xf>
    <xf numFmtId="165" fontId="77" fillId="0" borderId="29" xfId="1" applyFont="1" applyFill="1" applyBorder="1" applyAlignment="1">
      <alignment horizontal="center" vertical="center"/>
    </xf>
    <xf numFmtId="165" fontId="77" fillId="0" borderId="42" xfId="1" applyFont="1" applyFill="1" applyBorder="1" applyAlignment="1">
      <alignment horizontal="center" vertical="center"/>
    </xf>
    <xf numFmtId="165" fontId="77" fillId="7" borderId="13" xfId="1" applyFont="1" applyFill="1" applyBorder="1" applyAlignment="1">
      <alignment vertical="center"/>
    </xf>
    <xf numFmtId="165" fontId="77" fillId="2" borderId="13" xfId="1" applyFont="1" applyFill="1" applyBorder="1"/>
    <xf numFmtId="165" fontId="77" fillId="0" borderId="6" xfId="1" applyFont="1" applyFill="1" applyBorder="1" applyAlignment="1">
      <alignment vertical="center"/>
    </xf>
    <xf numFmtId="165" fontId="42" fillId="0" borderId="0" xfId="1" applyFont="1" applyFill="1" applyBorder="1" applyAlignment="1">
      <alignment vertical="center"/>
    </xf>
    <xf numFmtId="165" fontId="42" fillId="0" borderId="27" xfId="1" applyFont="1" applyFill="1" applyBorder="1" applyAlignment="1">
      <alignment vertical="center"/>
    </xf>
    <xf numFmtId="165" fontId="77" fillId="0" borderId="34" xfId="1" applyFont="1" applyFill="1" applyBorder="1" applyAlignment="1">
      <alignment vertical="center"/>
    </xf>
    <xf numFmtId="165" fontId="42" fillId="0" borderId="6" xfId="1" applyFont="1" applyFill="1" applyBorder="1" applyAlignment="1">
      <alignment vertical="center"/>
    </xf>
    <xf numFmtId="0" fontId="42" fillId="0" borderId="24" xfId="0" applyFont="1" applyBorder="1"/>
    <xf numFmtId="0" fontId="42" fillId="0" borderId="0" xfId="0" applyFont="1"/>
    <xf numFmtId="166" fontId="42" fillId="0" borderId="0" xfId="1" applyNumberFormat="1" applyFont="1" applyFill="1" applyBorder="1" applyAlignment="1">
      <alignment vertical="center"/>
    </xf>
    <xf numFmtId="165" fontId="3" fillId="0" borderId="10" xfId="1" applyFont="1" applyFill="1" applyBorder="1"/>
    <xf numFmtId="0" fontId="0" fillId="7" borderId="1" xfId="0" applyFill="1" applyBorder="1" applyAlignment="1">
      <alignment vertical="center"/>
    </xf>
    <xf numFmtId="164" fontId="28" fillId="7" borderId="25" xfId="0" applyNumberFormat="1" applyFont="1" applyFill="1" applyBorder="1" applyAlignment="1">
      <alignment vertical="center"/>
    </xf>
    <xf numFmtId="0" fontId="28" fillId="7" borderId="10" xfId="0" applyFont="1" applyFill="1" applyBorder="1" applyAlignment="1">
      <alignment horizontal="center" vertical="center"/>
    </xf>
    <xf numFmtId="0" fontId="28" fillId="7" borderId="13" xfId="0" applyFont="1" applyFill="1" applyBorder="1" applyAlignment="1">
      <alignment vertical="center"/>
    </xf>
    <xf numFmtId="166" fontId="11" fillId="0" borderId="7" xfId="1" applyNumberFormat="1" applyFont="1" applyFill="1" applyBorder="1" applyAlignment="1">
      <alignment vertical="center"/>
    </xf>
    <xf numFmtId="166" fontId="4" fillId="0" borderId="25" xfId="1" applyNumberFormat="1" applyFont="1" applyFill="1" applyBorder="1"/>
    <xf numFmtId="165" fontId="53" fillId="7" borderId="10" xfId="1" applyFont="1" applyFill="1" applyBorder="1" applyAlignment="1"/>
    <xf numFmtId="166" fontId="8" fillId="26" borderId="10" xfId="1" applyNumberFormat="1" applyFont="1" applyFill="1" applyBorder="1"/>
    <xf numFmtId="165" fontId="4" fillId="26" borderId="10" xfId="1" applyFont="1" applyFill="1" applyBorder="1"/>
    <xf numFmtId="165" fontId="4" fillId="26" borderId="10" xfId="1" applyFont="1" applyFill="1" applyBorder="1" applyAlignment="1">
      <alignment vertical="center"/>
    </xf>
    <xf numFmtId="166" fontId="4" fillId="26" borderId="10" xfId="1" applyNumberFormat="1" applyFont="1" applyFill="1" applyBorder="1"/>
    <xf numFmtId="166" fontId="4" fillId="26" borderId="10" xfId="1" applyNumberFormat="1" applyFont="1" applyFill="1" applyBorder="1" applyAlignment="1">
      <alignment vertical="center"/>
    </xf>
    <xf numFmtId="165" fontId="1" fillId="26" borderId="10" xfId="1" applyFont="1" applyFill="1" applyBorder="1" applyAlignment="1">
      <alignment vertical="center"/>
    </xf>
    <xf numFmtId="165" fontId="4" fillId="0" borderId="0" xfId="1" applyFont="1"/>
    <xf numFmtId="165" fontId="24" fillId="0" borderId="25" xfId="1" applyFont="1" applyFill="1" applyBorder="1" applyAlignment="1" applyProtection="1">
      <alignment vertical="center" wrapText="1"/>
    </xf>
    <xf numFmtId="165" fontId="8" fillId="26" borderId="10" xfId="1" applyFont="1" applyFill="1" applyBorder="1"/>
    <xf numFmtId="165" fontId="8" fillId="26" borderId="10" xfId="1" applyFont="1" applyFill="1" applyBorder="1" applyAlignment="1">
      <alignment vertical="center"/>
    </xf>
    <xf numFmtId="165" fontId="4" fillId="26" borderId="6" xfId="1" applyFont="1" applyFill="1" applyBorder="1"/>
    <xf numFmtId="166" fontId="4" fillId="26" borderId="5" xfId="1" applyNumberFormat="1" applyFont="1" applyFill="1" applyBorder="1"/>
    <xf numFmtId="166" fontId="4" fillId="26" borderId="18" xfId="1" applyNumberFormat="1" applyFont="1" applyFill="1" applyBorder="1"/>
    <xf numFmtId="166" fontId="4" fillId="26" borderId="5" xfId="1" applyNumberFormat="1" applyFont="1" applyFill="1" applyBorder="1" applyAlignment="1">
      <alignment vertical="center"/>
    </xf>
    <xf numFmtId="166" fontId="4" fillId="26" borderId="39" xfId="1" applyNumberFormat="1" applyFont="1" applyFill="1" applyBorder="1"/>
    <xf numFmtId="0" fontId="0" fillId="0" borderId="0" xfId="0" applyFill="1"/>
    <xf numFmtId="165" fontId="13" fillId="14" borderId="0" xfId="1" applyFont="1" applyFill="1" applyAlignment="1"/>
    <xf numFmtId="0" fontId="3" fillId="0" borderId="0" xfId="0" applyFont="1" applyFill="1"/>
    <xf numFmtId="0" fontId="0" fillId="0" borderId="0" xfId="0"/>
    <xf numFmtId="166" fontId="12" fillId="0" borderId="0" xfId="1" applyNumberFormat="1" applyFont="1" applyFill="1" applyBorder="1"/>
    <xf numFmtId="166" fontId="12" fillId="0" borderId="0" xfId="0" applyNumberFormat="1" applyFont="1"/>
    <xf numFmtId="166" fontId="12" fillId="0" borderId="0" xfId="1" applyNumberFormat="1" applyFont="1" applyFill="1" applyBorder="1" applyAlignment="1">
      <alignment vertical="center"/>
    </xf>
    <xf numFmtId="166" fontId="12" fillId="0" borderId="0" xfId="1" applyNumberFormat="1" applyFont="1" applyFill="1" applyBorder="1" applyAlignment="1"/>
    <xf numFmtId="0" fontId="40" fillId="0" borderId="0" xfId="0" applyFont="1"/>
    <xf numFmtId="0" fontId="40" fillId="0" borderId="0" xfId="0" applyFont="1" applyAlignment="1">
      <alignment vertical="center"/>
    </xf>
    <xf numFmtId="0" fontId="28" fillId="0" borderId="0" xfId="0" applyFont="1"/>
    <xf numFmtId="166" fontId="55" fillId="0" borderId="0" xfId="1" applyNumberFormat="1" applyFont="1" applyFill="1" applyAlignment="1">
      <alignment vertical="center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166" fontId="55" fillId="0" borderId="1" xfId="1" applyNumberFormat="1" applyFont="1" applyFill="1" applyBorder="1" applyAlignment="1"/>
    <xf numFmtId="164" fontId="44" fillId="3" borderId="1" xfId="1" applyNumberFormat="1" applyFont="1" applyFill="1" applyBorder="1" applyAlignment="1"/>
    <xf numFmtId="164" fontId="44" fillId="0" borderId="0" xfId="1" applyNumberFormat="1" applyFont="1" applyFill="1" applyBorder="1" applyAlignment="1"/>
    <xf numFmtId="166" fontId="55" fillId="0" borderId="0" xfId="1" applyNumberFormat="1" applyFont="1" applyFill="1" applyBorder="1" applyAlignment="1">
      <alignment vertical="center"/>
    </xf>
    <xf numFmtId="166" fontId="12" fillId="3" borderId="24" xfId="1" applyNumberFormat="1" applyFont="1" applyFill="1" applyBorder="1" applyAlignment="1"/>
    <xf numFmtId="166" fontId="55" fillId="0" borderId="0" xfId="1" applyNumberFormat="1" applyFont="1" applyFill="1" applyBorder="1" applyAlignment="1"/>
    <xf numFmtId="0" fontId="28" fillId="0" borderId="0" xfId="0" applyFont="1" applyAlignment="1">
      <alignment vertical="center"/>
    </xf>
    <xf numFmtId="166" fontId="55" fillId="0" borderId="0" xfId="0" applyNumberFormat="1" applyFont="1"/>
    <xf numFmtId="166" fontId="12" fillId="0" borderId="1" xfId="1" applyNumberFormat="1" applyFont="1" applyFill="1" applyBorder="1" applyAlignment="1">
      <alignment vertical="center"/>
    </xf>
    <xf numFmtId="164" fontId="28" fillId="0" borderId="1" xfId="0" applyNumberFormat="1" applyFont="1" applyBorder="1"/>
    <xf numFmtId="166" fontId="55" fillId="0" borderId="0" xfId="1" applyNumberFormat="1" applyFont="1" applyFill="1" applyBorder="1"/>
    <xf numFmtId="166" fontId="12" fillId="6" borderId="5" xfId="1" applyNumberFormat="1" applyFont="1" applyFill="1" applyBorder="1" applyAlignment="1"/>
    <xf numFmtId="166" fontId="12" fillId="3" borderId="5" xfId="1" applyNumberFormat="1" applyFont="1" applyFill="1" applyBorder="1" applyAlignment="1"/>
    <xf numFmtId="166" fontId="46" fillId="0" borderId="0" xfId="1" applyNumberFormat="1" applyFont="1" applyFill="1" applyBorder="1" applyAlignment="1">
      <alignment vertical="center"/>
    </xf>
    <xf numFmtId="164" fontId="11" fillId="3" borderId="1" xfId="1" applyNumberFormat="1" applyFont="1" applyFill="1" applyBorder="1" applyAlignment="1"/>
    <xf numFmtId="164" fontId="44" fillId="57" borderId="1" xfId="1" applyNumberFormat="1" applyFont="1" applyFill="1" applyBorder="1" applyAlignment="1"/>
    <xf numFmtId="166" fontId="0" fillId="0" borderId="0" xfId="1" applyNumberFormat="1" applyFont="1" applyFill="1"/>
    <xf numFmtId="166" fontId="12" fillId="62" borderId="0" xfId="1" applyNumberFormat="1" applyFont="1" applyFill="1" applyBorder="1" applyAlignment="1"/>
    <xf numFmtId="0" fontId="0" fillId="62" borderId="0" xfId="0" applyFill="1"/>
    <xf numFmtId="0" fontId="40" fillId="62" borderId="0" xfId="0" applyFont="1" applyFill="1"/>
    <xf numFmtId="0" fontId="40" fillId="62" borderId="0" xfId="0" applyFont="1" applyFill="1" applyAlignment="1">
      <alignment vertical="center"/>
    </xf>
    <xf numFmtId="165" fontId="62" fillId="62" borderId="0" xfId="1" applyFont="1" applyFill="1" applyAlignment="1"/>
    <xf numFmtId="164" fontId="28" fillId="3" borderId="1" xfId="0" applyNumberFormat="1" applyFont="1" applyFill="1" applyBorder="1"/>
    <xf numFmtId="165" fontId="55" fillId="0" borderId="0" xfId="1" applyFont="1" applyFill="1" applyAlignment="1"/>
    <xf numFmtId="165" fontId="46" fillId="0" borderId="0" xfId="1" applyFont="1" applyFill="1" applyAlignment="1">
      <alignment vertical="center"/>
    </xf>
    <xf numFmtId="165" fontId="66" fillId="0" borderId="0" xfId="1" applyFont="1" applyFill="1" applyAlignment="1">
      <alignment horizontal="left"/>
    </xf>
    <xf numFmtId="166" fontId="46" fillId="0" borderId="0" xfId="1" applyNumberFormat="1" applyFont="1" applyFill="1" applyBorder="1" applyAlignment="1"/>
    <xf numFmtId="166" fontId="66" fillId="0" borderId="0" xfId="1" applyNumberFormat="1" applyFont="1" applyFill="1" applyBorder="1" applyAlignment="1">
      <alignment vertical="center"/>
    </xf>
    <xf numFmtId="166" fontId="55" fillId="0" borderId="5" xfId="1" applyNumberFormat="1" applyFont="1" applyFill="1" applyBorder="1" applyAlignment="1"/>
    <xf numFmtId="166" fontId="0" fillId="0" borderId="0" xfId="1" applyNumberFormat="1" applyFont="1" applyFill="1" applyBorder="1"/>
    <xf numFmtId="165" fontId="62" fillId="0" borderId="0" xfId="1" applyFont="1" applyFill="1" applyAlignment="1"/>
    <xf numFmtId="165" fontId="62" fillId="2" borderId="0" xfId="1" applyFont="1" applyFill="1" applyAlignment="1"/>
    <xf numFmtId="164" fontId="53" fillId="2" borderId="0" xfId="1" applyNumberFormat="1" applyFont="1" applyFill="1" applyBorder="1" applyAlignment="1"/>
    <xf numFmtId="0" fontId="28" fillId="62" borderId="0" xfId="0" applyFont="1" applyFill="1"/>
    <xf numFmtId="166" fontId="55" fillId="0" borderId="5" xfId="1" applyNumberFormat="1" applyFont="1" applyFill="1" applyBorder="1" applyAlignment="1">
      <alignment vertical="center"/>
    </xf>
    <xf numFmtId="0" fontId="46" fillId="0" borderId="0" xfId="0" applyFont="1"/>
    <xf numFmtId="0" fontId="46" fillId="0" borderId="0" xfId="0" applyFont="1" applyAlignment="1">
      <alignment vertical="center"/>
    </xf>
    <xf numFmtId="166" fontId="55" fillId="0" borderId="1" xfId="1" applyNumberFormat="1" applyFont="1" applyFill="1" applyBorder="1"/>
    <xf numFmtId="166" fontId="55" fillId="0" borderId="1" xfId="1" applyNumberFormat="1" applyFont="1" applyFill="1" applyBorder="1" applyAlignment="1">
      <alignment vertical="center"/>
    </xf>
    <xf numFmtId="166" fontId="40" fillId="0" borderId="0" xfId="0" applyNumberFormat="1" applyFont="1" applyAlignment="1">
      <alignment vertical="center"/>
    </xf>
    <xf numFmtId="164" fontId="44" fillId="22" borderId="1" xfId="1" applyNumberFormat="1" applyFont="1" applyFill="1" applyBorder="1" applyAlignment="1"/>
    <xf numFmtId="166" fontId="40" fillId="0" borderId="0" xfId="1" applyNumberFormat="1" applyFont="1" applyFill="1" applyBorder="1" applyAlignment="1"/>
    <xf numFmtId="166" fontId="40" fillId="0" borderId="0" xfId="1" applyNumberFormat="1" applyFont="1" applyFill="1" applyBorder="1" applyAlignment="1">
      <alignment vertical="center"/>
    </xf>
    <xf numFmtId="166" fontId="78" fillId="0" borderId="0" xfId="1" applyNumberFormat="1" applyFont="1" applyFill="1" applyBorder="1" applyAlignment="1">
      <alignment horizontal="center" vertical="center" wrapText="1"/>
    </xf>
    <xf numFmtId="166" fontId="12" fillId="2" borderId="5" xfId="1" applyNumberFormat="1" applyFont="1" applyFill="1" applyBorder="1" applyAlignment="1"/>
    <xf numFmtId="166" fontId="55" fillId="0" borderId="5" xfId="1" applyNumberFormat="1" applyFont="1" applyFill="1" applyBorder="1"/>
    <xf numFmtId="9" fontId="0" fillId="0" borderId="0" xfId="0" applyNumberFormat="1"/>
    <xf numFmtId="9" fontId="55" fillId="0" borderId="0" xfId="2" applyFont="1" applyFill="1" applyBorder="1" applyAlignment="1"/>
    <xf numFmtId="166" fontId="15" fillId="0" borderId="0" xfId="1" applyNumberFormat="1" applyFont="1" applyFill="1" applyBorder="1" applyAlignment="1">
      <alignment horizontal="center" vertical="center" wrapText="1"/>
    </xf>
    <xf numFmtId="164" fontId="44" fillId="34" borderId="1" xfId="1" applyNumberFormat="1" applyFont="1" applyFill="1" applyBorder="1" applyAlignment="1"/>
    <xf numFmtId="164" fontId="44" fillId="34" borderId="2" xfId="1" applyNumberFormat="1" applyFont="1" applyFill="1" applyBorder="1" applyAlignment="1"/>
    <xf numFmtId="164" fontId="11" fillId="34" borderId="2" xfId="1" applyNumberFormat="1" applyFont="1" applyFill="1" applyBorder="1" applyAlignment="1"/>
    <xf numFmtId="164" fontId="45" fillId="22" borderId="1" xfId="1" applyNumberFormat="1" applyFont="1" applyFill="1" applyBorder="1" applyAlignment="1"/>
    <xf numFmtId="164" fontId="28" fillId="34" borderId="1" xfId="0" applyNumberFormat="1" applyFont="1" applyFill="1" applyBorder="1" applyAlignment="1">
      <alignment horizontal="left"/>
    </xf>
    <xf numFmtId="164" fontId="53" fillId="21" borderId="0" xfId="1" applyNumberFormat="1" applyFont="1" applyFill="1" applyBorder="1" applyAlignment="1"/>
    <xf numFmtId="164" fontId="28" fillId="34" borderId="1" xfId="0" applyNumberFormat="1" applyFont="1" applyFill="1" applyBorder="1"/>
    <xf numFmtId="164" fontId="4" fillId="21" borderId="0" xfId="0" applyNumberFormat="1" applyFont="1" applyFill="1"/>
    <xf numFmtId="166" fontId="12" fillId="21" borderId="0" xfId="1" applyNumberFormat="1" applyFont="1" applyFill="1" applyBorder="1" applyAlignment="1"/>
    <xf numFmtId="164" fontId="53" fillId="3" borderId="0" xfId="1" applyNumberFormat="1" applyFont="1" applyFill="1" applyBorder="1" applyAlignment="1"/>
    <xf numFmtId="165" fontId="62" fillId="61" borderId="0" xfId="1" applyFont="1" applyFill="1" applyAlignment="1"/>
    <xf numFmtId="165" fontId="70" fillId="38" borderId="0" xfId="1" applyFont="1" applyFill="1" applyAlignment="1"/>
    <xf numFmtId="0" fontId="8" fillId="0" borderId="0" xfId="0" applyFont="1" applyFill="1"/>
    <xf numFmtId="0" fontId="4" fillId="2" borderId="5" xfId="0" applyFont="1" applyFill="1" applyBorder="1"/>
    <xf numFmtId="166" fontId="66" fillId="0" borderId="5" xfId="1" applyNumberFormat="1" applyFont="1" applyFill="1" applyBorder="1"/>
    <xf numFmtId="166" fontId="66" fillId="0" borderId="44" xfId="1" applyNumberFormat="1" applyFont="1" applyFill="1" applyBorder="1"/>
    <xf numFmtId="165" fontId="13" fillId="36" borderId="0" xfId="1" applyFont="1" applyFill="1" applyAlignment="1"/>
    <xf numFmtId="165" fontId="79" fillId="36" borderId="0" xfId="1" applyFont="1" applyFill="1" applyAlignment="1"/>
    <xf numFmtId="166" fontId="4" fillId="0" borderId="1" xfId="0" applyNumberFormat="1" applyFont="1" applyFill="1" applyBorder="1"/>
    <xf numFmtId="3" fontId="1" fillId="0" borderId="10" xfId="0" applyNumberFormat="1" applyFont="1" applyFill="1" applyBorder="1"/>
    <xf numFmtId="0" fontId="1" fillId="0" borderId="10" xfId="0" applyFont="1" applyFill="1" applyBorder="1"/>
    <xf numFmtId="165" fontId="4" fillId="0" borderId="10" xfId="1" applyFont="1" applyFill="1" applyBorder="1" applyAlignment="1"/>
    <xf numFmtId="165" fontId="1" fillId="0" borderId="10" xfId="0" applyNumberFormat="1" applyFont="1" applyFill="1" applyBorder="1"/>
    <xf numFmtId="166" fontId="28" fillId="0" borderId="10" xfId="0" applyNumberFormat="1" applyFont="1" applyFill="1" applyBorder="1"/>
    <xf numFmtId="0" fontId="28" fillId="0" borderId="10" xfId="0" applyFont="1" applyFill="1" applyBorder="1"/>
    <xf numFmtId="3" fontId="28" fillId="0" borderId="10" xfId="0" applyNumberFormat="1" applyFont="1" applyFill="1" applyBorder="1"/>
    <xf numFmtId="165" fontId="4" fillId="0" borderId="10" xfId="0" applyNumberFormat="1" applyFont="1" applyFill="1" applyBorder="1"/>
    <xf numFmtId="166" fontId="0" fillId="0" borderId="0" xfId="0" applyNumberFormat="1" applyFill="1"/>
    <xf numFmtId="3" fontId="4" fillId="0" borderId="10" xfId="0" applyNumberFormat="1" applyFont="1" applyFill="1" applyBorder="1"/>
    <xf numFmtId="166" fontId="4" fillId="0" borderId="0" xfId="0" applyNumberFormat="1" applyFont="1" applyFill="1"/>
    <xf numFmtId="0" fontId="4" fillId="0" borderId="0" xfId="0" applyFont="1" applyFill="1"/>
    <xf numFmtId="0" fontId="28" fillId="0" borderId="0" xfId="0" applyFont="1" applyFill="1"/>
    <xf numFmtId="166" fontId="1" fillId="0" borderId="0" xfId="0" applyNumberFormat="1" applyFont="1" applyFill="1"/>
    <xf numFmtId="0" fontId="1" fillId="0" borderId="0" xfId="0" applyFont="1" applyFill="1"/>
    <xf numFmtId="165" fontId="0" fillId="0" borderId="0" xfId="1" applyFont="1" applyFill="1" applyAlignment="1"/>
    <xf numFmtId="165" fontId="0" fillId="0" borderId="0" xfId="0" applyNumberFormat="1" applyFill="1"/>
    <xf numFmtId="165" fontId="0" fillId="0" borderId="0" xfId="1" applyFont="1" applyFill="1" applyBorder="1" applyAlignment="1"/>
    <xf numFmtId="0" fontId="40" fillId="0" borderId="0" xfId="0" applyFont="1" applyFill="1"/>
    <xf numFmtId="0" fontId="40" fillId="0" borderId="0" xfId="0" applyFont="1" applyFill="1" applyAlignment="1">
      <alignment vertical="center"/>
    </xf>
    <xf numFmtId="165" fontId="70" fillId="20" borderId="0" xfId="1" applyFont="1" applyFill="1" applyAlignment="1"/>
    <xf numFmtId="164" fontId="11" fillId="47" borderId="1" xfId="1" applyNumberFormat="1" applyFont="1" applyFill="1" applyBorder="1" applyAlignment="1"/>
    <xf numFmtId="9" fontId="55" fillId="52" borderId="0" xfId="2" applyFont="1" applyFill="1" applyBorder="1" applyAlignment="1"/>
    <xf numFmtId="164" fontId="44" fillId="26" borderId="1" xfId="1" applyNumberFormat="1" applyFont="1" applyFill="1" applyBorder="1" applyAlignment="1"/>
    <xf numFmtId="164" fontId="28" fillId="26" borderId="1" xfId="0" applyNumberFormat="1" applyFont="1" applyFill="1" applyBorder="1" applyAlignment="1">
      <alignment horizontal="left"/>
    </xf>
    <xf numFmtId="164" fontId="44" fillId="26" borderId="2" xfId="1" applyNumberFormat="1" applyFont="1" applyFill="1" applyBorder="1" applyAlignment="1">
      <alignment wrapText="1"/>
    </xf>
    <xf numFmtId="164" fontId="11" fillId="52" borderId="1" xfId="1" applyNumberFormat="1" applyFont="1" applyFill="1" applyBorder="1" applyAlignment="1"/>
    <xf numFmtId="0" fontId="33" fillId="0" borderId="0" xfId="0" applyFont="1" applyAlignment="1">
      <alignment vertical="center"/>
    </xf>
    <xf numFmtId="164" fontId="12" fillId="47" borderId="1" xfId="0" applyNumberFormat="1" applyFont="1" applyFill="1" applyBorder="1"/>
    <xf numFmtId="164" fontId="12" fillId="52" borderId="1" xfId="0" applyNumberFormat="1" applyFont="1" applyFill="1" applyBorder="1" applyAlignment="1">
      <alignment horizontal="left"/>
    </xf>
    <xf numFmtId="164" fontId="45" fillId="34" borderId="1" xfId="1" applyNumberFormat="1" applyFont="1" applyFill="1" applyBorder="1" applyAlignment="1"/>
    <xf numFmtId="164" fontId="28" fillId="7" borderId="1" xfId="0" applyNumberFormat="1" applyFont="1" applyFill="1" applyBorder="1" applyAlignment="1">
      <alignment horizontal="left"/>
    </xf>
    <xf numFmtId="166" fontId="66" fillId="10" borderId="5" xfId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7" borderId="0" xfId="0" applyFill="1" applyBorder="1"/>
    <xf numFmtId="0" fontId="28" fillId="0" borderId="0" xfId="0" applyFont="1" applyFill="1" applyBorder="1"/>
    <xf numFmtId="0" fontId="28" fillId="0" borderId="0" xfId="0" applyFont="1" applyBorder="1"/>
    <xf numFmtId="165" fontId="4" fillId="0" borderId="0" xfId="1" applyFont="1" applyBorder="1"/>
    <xf numFmtId="166" fontId="1" fillId="0" borderId="0" xfId="0" applyNumberFormat="1" applyFon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0" fontId="0" fillId="2" borderId="0" xfId="0" applyFill="1" applyBorder="1"/>
    <xf numFmtId="165" fontId="44" fillId="0" borderId="34" xfId="1" applyFont="1" applyFill="1" applyBorder="1"/>
    <xf numFmtId="165" fontId="28" fillId="0" borderId="14" xfId="1" applyFont="1" applyFill="1" applyBorder="1" applyAlignment="1">
      <alignment horizontal="center"/>
    </xf>
    <xf numFmtId="166" fontId="3" fillId="0" borderId="14" xfId="1" applyNumberFormat="1" applyFont="1" applyFill="1" applyBorder="1"/>
    <xf numFmtId="3" fontId="1" fillId="0" borderId="14" xfId="0" applyNumberFormat="1" applyFont="1" applyFill="1" applyBorder="1"/>
    <xf numFmtId="3" fontId="12" fillId="0" borderId="14" xfId="0" applyNumberFormat="1" applyFont="1" applyFill="1" applyBorder="1"/>
    <xf numFmtId="166" fontId="1" fillId="0" borderId="13" xfId="1" applyNumberFormat="1" applyFont="1" applyFill="1" applyBorder="1"/>
    <xf numFmtId="166" fontId="1" fillId="0" borderId="11" xfId="1" applyNumberFormat="1" applyFont="1" applyFill="1" applyBorder="1"/>
    <xf numFmtId="166" fontId="12" fillId="0" borderId="11" xfId="1" applyNumberFormat="1" applyFont="1" applyFill="1" applyBorder="1"/>
    <xf numFmtId="166" fontId="11" fillId="0" borderId="11" xfId="1" applyNumberFormat="1" applyFont="1" applyFill="1" applyBorder="1" applyAlignment="1">
      <alignment vertical="center"/>
    </xf>
    <xf numFmtId="166" fontId="15" fillId="2" borderId="1" xfId="1" applyNumberFormat="1" applyFont="1" applyFill="1" applyBorder="1" applyAlignment="1">
      <alignment horizontal="center" vertical="center" wrapText="1"/>
    </xf>
    <xf numFmtId="166" fontId="55" fillId="0" borderId="0" xfId="0" applyNumberFormat="1" applyFont="1" applyFill="1"/>
    <xf numFmtId="166" fontId="3" fillId="0" borderId="1" xfId="0" applyNumberFormat="1" applyFont="1" applyFill="1" applyBorder="1"/>
    <xf numFmtId="166" fontId="8" fillId="0" borderId="1" xfId="0" applyNumberFormat="1" applyFont="1" applyFill="1" applyBorder="1"/>
    <xf numFmtId="165" fontId="40" fillId="0" borderId="0" xfId="1" applyFont="1" applyFill="1" applyBorder="1" applyAlignment="1">
      <alignment horizontal="center" vertical="center"/>
    </xf>
    <xf numFmtId="166" fontId="1" fillId="0" borderId="0" xfId="0" applyNumberFormat="1" applyFont="1" applyBorder="1"/>
    <xf numFmtId="3" fontId="1" fillId="0" borderId="13" xfId="0" applyNumberFormat="1" applyFont="1" applyFill="1" applyBorder="1"/>
    <xf numFmtId="165" fontId="44" fillId="0" borderId="0" xfId="1" applyFont="1" applyFill="1" applyBorder="1"/>
    <xf numFmtId="165" fontId="55" fillId="0" borderId="0" xfId="1" applyFont="1" applyFill="1" applyBorder="1" applyAlignment="1">
      <alignment vertical="center"/>
    </xf>
    <xf numFmtId="3" fontId="1" fillId="0" borderId="0" xfId="0" applyNumberFormat="1" applyFont="1" applyFill="1" applyBorder="1"/>
    <xf numFmtId="165" fontId="19" fillId="27" borderId="24" xfId="1" applyFont="1" applyFill="1" applyBorder="1" applyAlignment="1">
      <alignment horizontal="center"/>
    </xf>
    <xf numFmtId="165" fontId="19" fillId="27" borderId="5" xfId="1" applyFont="1" applyFill="1" applyBorder="1" applyAlignment="1">
      <alignment horizontal="center"/>
    </xf>
    <xf numFmtId="165" fontId="20" fillId="0" borderId="24" xfId="1" applyFont="1" applyFill="1" applyBorder="1" applyAlignment="1">
      <alignment horizontal="center"/>
    </xf>
    <xf numFmtId="165" fontId="20" fillId="0" borderId="5" xfId="1" applyFont="1" applyFill="1" applyBorder="1" applyAlignment="1">
      <alignment horizontal="center"/>
    </xf>
    <xf numFmtId="165" fontId="24" fillId="0" borderId="24" xfId="1" applyFont="1" applyFill="1" applyBorder="1" applyAlignment="1">
      <alignment horizontal="center"/>
    </xf>
    <xf numFmtId="166" fontId="20" fillId="0" borderId="24" xfId="1" applyNumberFormat="1" applyFont="1" applyFill="1" applyBorder="1" applyAlignment="1">
      <alignment horizontal="center"/>
    </xf>
    <xf numFmtId="165" fontId="19" fillId="27" borderId="24" xfId="1" applyFont="1" applyFill="1" applyBorder="1" applyAlignment="1">
      <alignment horizontal="center" vertical="center"/>
    </xf>
    <xf numFmtId="165" fontId="20" fillId="0" borderId="5" xfId="1" applyFont="1" applyFill="1" applyBorder="1" applyAlignment="1">
      <alignment horizontal="center" wrapText="1"/>
    </xf>
    <xf numFmtId="165" fontId="21" fillId="0" borderId="24" xfId="1" applyFont="1" applyFill="1" applyBorder="1" applyAlignment="1">
      <alignment horizontal="center" vertical="center"/>
    </xf>
    <xf numFmtId="164" fontId="75" fillId="0" borderId="24" xfId="1" applyNumberFormat="1" applyFont="1" applyFill="1" applyBorder="1" applyAlignment="1">
      <alignment horizontal="center"/>
    </xf>
    <xf numFmtId="164" fontId="11" fillId="47" borderId="2" xfId="1" applyNumberFormat="1" applyFont="1" applyFill="1" applyBorder="1" applyAlignment="1">
      <alignment wrapText="1"/>
    </xf>
    <xf numFmtId="9" fontId="55" fillId="47" borderId="0" xfId="2" applyFont="1" applyFill="1" applyBorder="1" applyAlignment="1"/>
    <xf numFmtId="165" fontId="53" fillId="0" borderId="5" xfId="1" applyFont="1" applyFill="1" applyBorder="1" applyAlignment="1">
      <alignment horizontal="center"/>
    </xf>
    <xf numFmtId="166" fontId="67" fillId="0" borderId="5" xfId="1" applyNumberFormat="1" applyFont="1" applyFill="1" applyBorder="1" applyAlignment="1">
      <alignment horizontal="center"/>
    </xf>
    <xf numFmtId="165" fontId="1" fillId="0" borderId="0" xfId="1" applyFont="1" applyFill="1" applyBorder="1" applyAlignment="1"/>
    <xf numFmtId="3" fontId="28" fillId="0" borderId="13" xfId="0" applyNumberFormat="1" applyFont="1" applyFill="1" applyBorder="1"/>
    <xf numFmtId="0" fontId="28" fillId="0" borderId="13" xfId="0" applyFont="1" applyFill="1" applyBorder="1"/>
    <xf numFmtId="9" fontId="12" fillId="0" borderId="0" xfId="2" applyFont="1" applyFill="1" applyBorder="1"/>
    <xf numFmtId="3" fontId="28" fillId="0" borderId="0" xfId="0" applyNumberFormat="1" applyFont="1" applyFill="1" applyBorder="1"/>
    <xf numFmtId="166" fontId="28" fillId="0" borderId="0" xfId="1" applyNumberFormat="1" applyFont="1" applyFill="1" applyBorder="1" applyAlignment="1" applyProtection="1">
      <alignment vertical="center" wrapText="1"/>
    </xf>
    <xf numFmtId="166" fontId="20" fillId="0" borderId="27" xfId="1" applyNumberFormat="1" applyFont="1" applyFill="1" applyBorder="1" applyAlignment="1">
      <alignment horizontal="center"/>
    </xf>
    <xf numFmtId="166" fontId="55" fillId="0" borderId="13" xfId="1" applyNumberFormat="1" applyFont="1" applyFill="1" applyBorder="1"/>
    <xf numFmtId="166" fontId="11" fillId="0" borderId="25" xfId="1" applyNumberFormat="1" applyFont="1" applyFill="1" applyBorder="1" applyAlignment="1">
      <alignment vertical="center"/>
    </xf>
    <xf numFmtId="166" fontId="11" fillId="0" borderId="34" xfId="1" applyNumberFormat="1" applyFont="1" applyFill="1" applyBorder="1" applyAlignment="1">
      <alignment vertical="center"/>
    </xf>
    <xf numFmtId="166" fontId="28" fillId="0" borderId="13" xfId="0" applyNumberFormat="1" applyFont="1" applyFill="1" applyBorder="1"/>
    <xf numFmtId="165" fontId="4" fillId="0" borderId="42" xfId="1" applyFont="1" applyFill="1" applyBorder="1"/>
    <xf numFmtId="166" fontId="4" fillId="0" borderId="24" xfId="1" applyNumberFormat="1" applyFont="1" applyFill="1" applyBorder="1"/>
    <xf numFmtId="166" fontId="4" fillId="0" borderId="31" xfId="1" applyNumberFormat="1" applyFont="1" applyFill="1" applyBorder="1"/>
    <xf numFmtId="166" fontId="28" fillId="0" borderId="0" xfId="0" applyNumberFormat="1" applyFont="1" applyFill="1" applyBorder="1"/>
    <xf numFmtId="166" fontId="4" fillId="0" borderId="10" xfId="0" applyNumberFormat="1" applyFont="1" applyFill="1" applyBorder="1"/>
    <xf numFmtId="166" fontId="1" fillId="0" borderId="7" xfId="1" applyNumberFormat="1" applyFont="1" applyFill="1" applyBorder="1"/>
    <xf numFmtId="166" fontId="22" fillId="0" borderId="27" xfId="1" applyNumberFormat="1" applyFont="1" applyFill="1" applyBorder="1" applyAlignment="1">
      <alignment horizontal="center"/>
    </xf>
    <xf numFmtId="165" fontId="3" fillId="0" borderId="13" xfId="1" applyFont="1" applyFill="1" applyBorder="1"/>
    <xf numFmtId="166" fontId="8" fillId="0" borderId="27" xfId="1" applyNumberFormat="1" applyFont="1" applyFill="1" applyBorder="1"/>
    <xf numFmtId="166" fontId="8" fillId="0" borderId="24" xfId="1" applyNumberFormat="1" applyFont="1" applyFill="1" applyBorder="1"/>
    <xf numFmtId="0" fontId="1" fillId="0" borderId="7" xfId="0" applyFont="1" applyFill="1" applyBorder="1"/>
    <xf numFmtId="166" fontId="1" fillId="0" borderId="10" xfId="1" applyNumberFormat="1" applyFont="1" applyFill="1" applyBorder="1" applyAlignment="1">
      <alignment horizontal="center" vertical="center"/>
    </xf>
    <xf numFmtId="0" fontId="4" fillId="0" borderId="10" xfId="1" applyNumberFormat="1" applyFont="1" applyFill="1" applyBorder="1"/>
    <xf numFmtId="165" fontId="11" fillId="0" borderId="10" xfId="1" applyFont="1" applyFill="1" applyBorder="1" applyAlignment="1">
      <alignment wrapText="1"/>
    </xf>
    <xf numFmtId="166" fontId="4" fillId="0" borderId="7" xfId="1" applyNumberFormat="1" applyFont="1" applyFill="1" applyBorder="1"/>
    <xf numFmtId="0" fontId="1" fillId="0" borderId="23" xfId="0" applyFont="1" applyFill="1" applyBorder="1"/>
    <xf numFmtId="165" fontId="24" fillId="0" borderId="5" xfId="1" applyFont="1" applyFill="1" applyBorder="1" applyAlignment="1">
      <alignment horizontal="center"/>
    </xf>
    <xf numFmtId="165" fontId="21" fillId="0" borderId="5" xfId="1" applyFont="1" applyFill="1" applyBorder="1" applyAlignment="1">
      <alignment horizontal="center"/>
    </xf>
    <xf numFmtId="3" fontId="1" fillId="0" borderId="11" xfId="0" applyNumberFormat="1" applyFont="1" applyBorder="1"/>
    <xf numFmtId="166" fontId="53" fillId="0" borderId="11" xfId="1" applyNumberFormat="1" applyFont="1" applyFill="1" applyBorder="1" applyAlignment="1">
      <alignment vertical="center"/>
    </xf>
    <xf numFmtId="166" fontId="24" fillId="0" borderId="5" xfId="1" applyNumberFormat="1" applyFont="1" applyFill="1" applyBorder="1" applyAlignment="1">
      <alignment horizontal="center"/>
    </xf>
    <xf numFmtId="166" fontId="4" fillId="0" borderId="7" xfId="0" applyNumberFormat="1" applyFont="1" applyFill="1" applyBorder="1"/>
    <xf numFmtId="0" fontId="4" fillId="0" borderId="7" xfId="0" applyFont="1" applyFill="1" applyBorder="1"/>
    <xf numFmtId="165" fontId="11" fillId="0" borderId="13" xfId="1" applyFont="1" applyFill="1" applyBorder="1" applyAlignment="1">
      <alignment horizontal="left" vertical="top" wrapText="1"/>
    </xf>
    <xf numFmtId="164" fontId="28" fillId="0" borderId="25" xfId="0" applyNumberFormat="1" applyFont="1" applyFill="1" applyBorder="1" applyAlignment="1">
      <alignment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vertical="center"/>
    </xf>
    <xf numFmtId="0" fontId="28" fillId="0" borderId="13" xfId="0" applyFont="1" applyFill="1" applyBorder="1" applyAlignment="1">
      <alignment horizontal="center" vertical="center"/>
    </xf>
    <xf numFmtId="164" fontId="28" fillId="0" borderId="10" xfId="0" applyNumberFormat="1" applyFont="1" applyFill="1" applyBorder="1" applyAlignment="1">
      <alignment vertical="center"/>
    </xf>
    <xf numFmtId="165" fontId="11" fillId="0" borderId="13" xfId="1" applyFont="1" applyFill="1" applyBorder="1" applyAlignment="1">
      <alignment horizontal="left" wrapText="1"/>
    </xf>
    <xf numFmtId="165" fontId="33" fillId="0" borderId="10" xfId="1" applyFont="1" applyFill="1" applyBorder="1" applyAlignment="1">
      <alignment horizontal="center"/>
    </xf>
    <xf numFmtId="165" fontId="8" fillId="0" borderId="10" xfId="1" applyFont="1" applyFill="1" applyBorder="1" applyAlignment="1"/>
    <xf numFmtId="0" fontId="28" fillId="0" borderId="10" xfId="0" applyFont="1" applyFill="1" applyBorder="1" applyAlignment="1">
      <alignment vertical="center"/>
    </xf>
    <xf numFmtId="0" fontId="41" fillId="0" borderId="10" xfId="0" applyFont="1" applyFill="1" applyBorder="1"/>
    <xf numFmtId="0" fontId="28" fillId="0" borderId="10" xfId="0" applyFont="1" applyFill="1" applyBorder="1" applyAlignment="1">
      <alignment horizontal="center"/>
    </xf>
    <xf numFmtId="0" fontId="65" fillId="0" borderId="10" xfId="0" applyFont="1" applyFill="1" applyBorder="1"/>
    <xf numFmtId="0" fontId="50" fillId="0" borderId="10" xfId="0" applyFont="1" applyFill="1" applyBorder="1" applyAlignment="1">
      <alignment horizontal="center"/>
    </xf>
    <xf numFmtId="166" fontId="46" fillId="0" borderId="10" xfId="0" applyNumberFormat="1" applyFont="1" applyFill="1" applyBorder="1"/>
    <xf numFmtId="0" fontId="16" fillId="0" borderId="10" xfId="0" applyFont="1" applyFill="1" applyBorder="1"/>
    <xf numFmtId="0" fontId="12" fillId="0" borderId="0" xfId="0" applyFont="1" applyFill="1" applyAlignment="1">
      <alignment horizontal="center"/>
    </xf>
    <xf numFmtId="0" fontId="0" fillId="0" borderId="23" xfId="0" applyFill="1" applyBorder="1"/>
    <xf numFmtId="0" fontId="4" fillId="0" borderId="32" xfId="0" applyFont="1" applyFill="1" applyBorder="1"/>
    <xf numFmtId="0" fontId="0" fillId="0" borderId="23" xfId="0" applyFill="1" applyBorder="1" applyAlignment="1">
      <alignment horizontal="center"/>
    </xf>
    <xf numFmtId="166" fontId="0" fillId="0" borderId="0" xfId="1" applyNumberFormat="1" applyFont="1"/>
    <xf numFmtId="166" fontId="1" fillId="0" borderId="10" xfId="0" applyNumberFormat="1" applyFont="1" applyFill="1" applyBorder="1"/>
    <xf numFmtId="165" fontId="17" fillId="0" borderId="27" xfId="1" applyFont="1" applyFill="1" applyBorder="1" applyAlignment="1">
      <alignment horizontal="center" vertical="center"/>
    </xf>
    <xf numFmtId="165" fontId="17" fillId="0" borderId="29" xfId="1" applyFont="1" applyFill="1" applyBorder="1" applyAlignment="1">
      <alignment horizontal="center" vertical="center"/>
    </xf>
    <xf numFmtId="165" fontId="17" fillId="0" borderId="4" xfId="1" applyFont="1" applyFill="1" applyBorder="1" applyAlignment="1">
      <alignment horizontal="center" vertical="center"/>
    </xf>
    <xf numFmtId="165" fontId="17" fillId="0" borderId="7" xfId="1" applyFont="1" applyFill="1" applyBorder="1" applyAlignment="1">
      <alignment horizontal="center" vertical="center"/>
    </xf>
    <xf numFmtId="165" fontId="20" fillId="21" borderId="24" xfId="1" applyFont="1" applyFill="1" applyBorder="1" applyAlignment="1">
      <alignment horizontal="center"/>
    </xf>
    <xf numFmtId="165" fontId="20" fillId="21" borderId="21" xfId="1" applyFont="1" applyFill="1" applyBorder="1" applyAlignment="1">
      <alignment horizontal="center"/>
    </xf>
    <xf numFmtId="165" fontId="16" fillId="0" borderId="4" xfId="1" applyFont="1" applyFill="1" applyBorder="1" applyAlignment="1">
      <alignment horizontal="center" vertical="center"/>
    </xf>
    <xf numFmtId="165" fontId="16" fillId="0" borderId="7" xfId="1" applyFont="1" applyFill="1" applyBorder="1" applyAlignment="1">
      <alignment horizontal="center" vertical="center"/>
    </xf>
    <xf numFmtId="165" fontId="23" fillId="0" borderId="4" xfId="1" applyFont="1" applyFill="1" applyBorder="1" applyAlignment="1">
      <alignment horizontal="center" vertical="center" wrapText="1"/>
    </xf>
    <xf numFmtId="165" fontId="23" fillId="0" borderId="12" xfId="1" applyFont="1" applyFill="1" applyBorder="1" applyAlignment="1">
      <alignment horizontal="center" vertical="center" wrapText="1"/>
    </xf>
    <xf numFmtId="165" fontId="19" fillId="27" borderId="24" xfId="1" applyFont="1" applyFill="1" applyBorder="1" applyAlignment="1">
      <alignment horizontal="center" vertical="center"/>
    </xf>
    <xf numFmtId="165" fontId="19" fillId="27" borderId="21" xfId="1" applyFont="1" applyFill="1" applyBorder="1" applyAlignment="1">
      <alignment horizontal="center" vertical="center"/>
    </xf>
    <xf numFmtId="165" fontId="24" fillId="21" borderId="24" xfId="1" applyFont="1" applyFill="1" applyBorder="1" applyAlignment="1">
      <alignment horizontal="center"/>
    </xf>
    <xf numFmtId="165" fontId="24" fillId="21" borderId="21" xfId="1" applyFont="1" applyFill="1" applyBorder="1" applyAlignment="1">
      <alignment horizontal="center"/>
    </xf>
    <xf numFmtId="165" fontId="1" fillId="21" borderId="24" xfId="1" applyFont="1" applyFill="1" applyBorder="1" applyAlignment="1">
      <alignment horizontal="center"/>
    </xf>
    <xf numFmtId="165" fontId="1" fillId="21" borderId="21" xfId="1" applyFont="1" applyFill="1" applyBorder="1" applyAlignment="1">
      <alignment horizontal="center"/>
    </xf>
    <xf numFmtId="165" fontId="20" fillId="39" borderId="5" xfId="1" applyFont="1" applyFill="1" applyBorder="1" applyAlignment="1">
      <alignment horizontal="center"/>
    </xf>
    <xf numFmtId="165" fontId="18" fillId="0" borderId="4" xfId="1" applyFont="1" applyFill="1" applyBorder="1" applyAlignment="1">
      <alignment horizontal="center" vertical="center" wrapText="1"/>
    </xf>
    <xf numFmtId="165" fontId="18" fillId="0" borderId="7" xfId="1" applyFont="1" applyFill="1" applyBorder="1" applyAlignment="1">
      <alignment horizontal="center" vertical="center" wrapText="1"/>
    </xf>
    <xf numFmtId="165" fontId="19" fillId="37" borderId="5" xfId="1" applyFont="1" applyFill="1" applyBorder="1" applyAlignment="1">
      <alignment horizontal="center" vertical="center"/>
    </xf>
    <xf numFmtId="165" fontId="21" fillId="57" borderId="24" xfId="1" applyFont="1" applyFill="1" applyBorder="1" applyAlignment="1">
      <alignment horizontal="center" vertical="center"/>
    </xf>
    <xf numFmtId="165" fontId="21" fillId="57" borderId="21" xfId="1" applyFont="1" applyFill="1" applyBorder="1" applyAlignment="1">
      <alignment horizontal="center" vertical="center"/>
    </xf>
    <xf numFmtId="165" fontId="20" fillId="39" borderId="24" xfId="1" applyFont="1" applyFill="1" applyBorder="1" applyAlignment="1">
      <alignment horizontal="center"/>
    </xf>
    <xf numFmtId="165" fontId="20" fillId="39" borderId="21" xfId="1" applyFont="1" applyFill="1" applyBorder="1" applyAlignment="1">
      <alignment horizontal="center"/>
    </xf>
    <xf numFmtId="164" fontId="75" fillId="39" borderId="24" xfId="1" applyNumberFormat="1" applyFont="1" applyFill="1" applyBorder="1" applyAlignment="1">
      <alignment horizontal="center"/>
    </xf>
    <xf numFmtId="164" fontId="75" fillId="39" borderId="21" xfId="1" applyNumberFormat="1" applyFont="1" applyFill="1" applyBorder="1" applyAlignment="1">
      <alignment horizontal="center"/>
    </xf>
    <xf numFmtId="165" fontId="1" fillId="0" borderId="24" xfId="1" applyFont="1" applyFill="1" applyBorder="1" applyAlignment="1">
      <alignment horizontal="center" vertical="center"/>
    </xf>
    <xf numFmtId="165" fontId="1" fillId="0" borderId="21" xfId="1" applyFont="1" applyFill="1" applyBorder="1" applyAlignment="1">
      <alignment horizontal="center" vertical="center"/>
    </xf>
    <xf numFmtId="165" fontId="12" fillId="0" borderId="24" xfId="1" applyFont="1" applyFill="1" applyBorder="1" applyAlignment="1">
      <alignment horizontal="center" vertical="center"/>
    </xf>
    <xf numFmtId="165" fontId="12" fillId="0" borderId="21" xfId="1" applyFont="1" applyFill="1" applyBorder="1" applyAlignment="1">
      <alignment horizontal="center" vertical="center"/>
    </xf>
    <xf numFmtId="165" fontId="48" fillId="0" borderId="4" xfId="1" applyFont="1" applyFill="1" applyBorder="1" applyAlignment="1">
      <alignment horizontal="center" vertical="center"/>
    </xf>
    <xf numFmtId="165" fontId="48" fillId="0" borderId="18" xfId="1" applyFont="1" applyFill="1" applyBorder="1" applyAlignment="1">
      <alignment horizontal="center" vertical="center"/>
    </xf>
    <xf numFmtId="165" fontId="41" fillId="0" borderId="4" xfId="1" applyFont="1" applyFill="1" applyBorder="1" applyAlignment="1">
      <alignment horizontal="center" vertical="center"/>
    </xf>
    <xf numFmtId="165" fontId="41" fillId="0" borderId="18" xfId="1" applyFont="1" applyFill="1" applyBorder="1" applyAlignment="1">
      <alignment horizontal="center" vertical="center"/>
    </xf>
  </cellXfs>
  <cellStyles count="7">
    <cellStyle name="Comma" xfId="1" builtinId="3"/>
    <cellStyle name="Comma 2" xfId="6"/>
    <cellStyle name="Comma 3" xfId="5"/>
    <cellStyle name="Comma 6" xfId="3"/>
    <cellStyle name="Normal" xfId="0" builtinId="0"/>
    <cellStyle name="Normal 2" xfId="4"/>
    <cellStyle name="Percent" xfId="2" builtinId="5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99CCFF"/>
      <color rgb="FF66FF66"/>
      <color rgb="FFFFFF00"/>
      <color rgb="FFFFCCCC"/>
      <color rgb="FFFFFFCC"/>
      <color rgb="FFFFCCFF"/>
      <color rgb="FFFF3399"/>
      <color rgb="FF00B0F0"/>
      <color rgb="FFFF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W130"/>
  <sheetViews>
    <sheetView zoomScale="85" zoomScaleNormal="85" workbookViewId="0">
      <pane xSplit="2" ySplit="5" topLeftCell="C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8" width="16.42578125" style="1092" customWidth="1"/>
    <col min="9" max="9" width="17.42578125" style="1092" customWidth="1"/>
    <col min="10" max="15" width="16.42578125" style="995" customWidth="1"/>
    <col min="16" max="17" width="16.7109375" style="995" customWidth="1"/>
    <col min="18" max="18" width="12.85546875" style="995" customWidth="1"/>
    <col min="19" max="19" width="9.140625" style="995"/>
  </cols>
  <sheetData>
    <row r="1" spans="1:23" x14ac:dyDescent="0.25">
      <c r="A1" s="898" t="s">
        <v>0</v>
      </c>
      <c r="B1" s="849"/>
      <c r="C1" s="2"/>
      <c r="D1" s="13"/>
      <c r="E1" s="13"/>
      <c r="F1" s="13"/>
      <c r="G1" s="13"/>
      <c r="H1" s="15"/>
      <c r="I1" s="13"/>
    </row>
    <row r="2" spans="1:23" x14ac:dyDescent="0.25">
      <c r="A2" s="1075" t="s">
        <v>822</v>
      </c>
      <c r="B2" s="850"/>
      <c r="C2" s="2"/>
      <c r="D2" s="13"/>
      <c r="E2" s="13"/>
      <c r="F2" s="13"/>
      <c r="G2" s="13"/>
      <c r="H2" s="15"/>
      <c r="I2" s="13"/>
    </row>
    <row r="3" spans="1:23" ht="15.75" thickBot="1" x14ac:dyDescent="0.3">
      <c r="A3" s="894" t="s">
        <v>734</v>
      </c>
      <c r="B3" s="845"/>
      <c r="C3" s="8"/>
      <c r="D3" s="13"/>
      <c r="E3" s="13"/>
      <c r="F3" s="13"/>
      <c r="G3" s="13"/>
      <c r="H3" s="15"/>
      <c r="I3" s="13"/>
    </row>
    <row r="4" spans="1:23" ht="15.75" thickBot="1" x14ac:dyDescent="0.3">
      <c r="A4" s="1210" t="s">
        <v>3</v>
      </c>
      <c r="B4" s="1212" t="s">
        <v>4</v>
      </c>
      <c r="C4" s="1140" t="s">
        <v>6</v>
      </c>
      <c r="D4" s="1143" t="s">
        <v>496</v>
      </c>
      <c r="E4" s="1143" t="s">
        <v>497</v>
      </c>
      <c r="F4" s="1143" t="s">
        <v>498</v>
      </c>
      <c r="G4" s="1143" t="s">
        <v>499</v>
      </c>
      <c r="H4" s="1143" t="s">
        <v>500</v>
      </c>
      <c r="I4" s="1143" t="s">
        <v>610</v>
      </c>
    </row>
    <row r="5" spans="1:23" x14ac:dyDescent="0.25">
      <c r="A5" s="1211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78"/>
      <c r="I5" s="24" t="s">
        <v>13</v>
      </c>
    </row>
    <row r="6" spans="1:23" s="194" customFormat="1" ht="27" customHeight="1" x14ac:dyDescent="0.25">
      <c r="A6" s="1188" t="s">
        <v>727</v>
      </c>
      <c r="B6" s="64"/>
      <c r="C6" s="97">
        <v>409416</v>
      </c>
      <c r="D6" s="51">
        <v>70017</v>
      </c>
      <c r="E6" s="51">
        <v>57191</v>
      </c>
      <c r="F6" s="51">
        <v>57191</v>
      </c>
      <c r="G6" s="51">
        <v>70017</v>
      </c>
      <c r="H6" s="51">
        <v>85000</v>
      </c>
      <c r="I6" s="51">
        <v>70000</v>
      </c>
      <c r="J6" s="995"/>
      <c r="K6" s="995"/>
      <c r="L6" s="995"/>
      <c r="M6" s="995"/>
      <c r="N6" s="995"/>
      <c r="O6" s="995"/>
      <c r="P6" s="1091">
        <f t="shared" ref="P6:P37" si="0">SUM(D6:O6)</f>
        <v>409416</v>
      </c>
      <c r="Q6" s="1091">
        <f t="shared" ref="Q6:Q37" si="1">P6-C6</f>
        <v>0</v>
      </c>
      <c r="R6" s="1091"/>
      <c r="S6" s="1086"/>
    </row>
    <row r="7" spans="1:23" s="998" customFormat="1" x14ac:dyDescent="0.25">
      <c r="A7" s="698"/>
      <c r="B7" s="64"/>
      <c r="C7" s="101"/>
      <c r="D7" s="1078"/>
      <c r="E7" s="1078"/>
      <c r="F7" s="1078"/>
      <c r="G7" s="1078"/>
      <c r="H7" s="1078"/>
      <c r="I7" s="1078"/>
      <c r="J7" s="995"/>
      <c r="K7" s="995"/>
      <c r="L7" s="995"/>
      <c r="M7" s="995"/>
      <c r="N7" s="995"/>
      <c r="O7" s="995"/>
      <c r="P7" s="1091">
        <f t="shared" si="0"/>
        <v>0</v>
      </c>
      <c r="Q7" s="1091">
        <f t="shared" si="1"/>
        <v>0</v>
      </c>
      <c r="R7" s="1091"/>
      <c r="S7" s="995"/>
    </row>
    <row r="8" spans="1:23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772"/>
      <c r="K8" s="220"/>
      <c r="L8" s="56"/>
      <c r="M8" s="220"/>
      <c r="N8" s="56"/>
      <c r="O8" s="220"/>
      <c r="P8" s="1091">
        <f t="shared" si="0"/>
        <v>0</v>
      </c>
      <c r="Q8" s="1091">
        <f t="shared" si="1"/>
        <v>0</v>
      </c>
      <c r="R8" s="1091"/>
      <c r="S8" s="220"/>
      <c r="U8" s="876"/>
      <c r="W8" s="876"/>
    </row>
    <row r="9" spans="1:23" s="998" customFormat="1" ht="15" customHeight="1" x14ac:dyDescent="0.25">
      <c r="A9" s="694" t="s">
        <v>728</v>
      </c>
      <c r="B9" s="88" t="s">
        <v>171</v>
      </c>
      <c r="C9" s="39">
        <v>115</v>
      </c>
      <c r="D9" s="60">
        <v>15</v>
      </c>
      <c r="E9" s="60">
        <v>15</v>
      </c>
      <c r="F9" s="60">
        <v>15</v>
      </c>
      <c r="G9" s="60">
        <v>20</v>
      </c>
      <c r="H9" s="60">
        <v>30</v>
      </c>
      <c r="I9" s="60">
        <v>20</v>
      </c>
      <c r="J9" s="56"/>
      <c r="K9" s="220"/>
      <c r="L9" s="56"/>
      <c r="M9" s="220"/>
      <c r="N9" s="56"/>
      <c r="O9" s="220"/>
      <c r="P9" s="1091">
        <f t="shared" si="0"/>
        <v>115</v>
      </c>
      <c r="Q9" s="1091">
        <f t="shared" si="1"/>
        <v>0</v>
      </c>
      <c r="R9" s="1091"/>
      <c r="S9" s="220"/>
      <c r="U9" s="220"/>
      <c r="W9" s="220"/>
    </row>
    <row r="10" spans="1:23" s="998" customFormat="1" ht="15" customHeight="1" x14ac:dyDescent="0.25">
      <c r="A10" s="694" t="s">
        <v>823</v>
      </c>
      <c r="B10" s="88" t="s">
        <v>281</v>
      </c>
      <c r="C10" s="39">
        <v>130</v>
      </c>
      <c r="D10" s="60">
        <v>20</v>
      </c>
      <c r="E10" s="60">
        <v>20</v>
      </c>
      <c r="F10" s="60">
        <v>20</v>
      </c>
      <c r="G10" s="60">
        <v>20</v>
      </c>
      <c r="H10" s="60">
        <v>30</v>
      </c>
      <c r="I10" s="60">
        <v>20</v>
      </c>
      <c r="J10" s="56"/>
      <c r="K10" s="220"/>
      <c r="L10" s="56"/>
      <c r="M10" s="220"/>
      <c r="N10" s="56"/>
      <c r="O10" s="220"/>
      <c r="P10" s="1091">
        <f t="shared" si="0"/>
        <v>130</v>
      </c>
      <c r="Q10" s="1091">
        <f t="shared" si="1"/>
        <v>0</v>
      </c>
      <c r="R10" s="1091"/>
      <c r="S10" s="220"/>
      <c r="U10" s="220"/>
      <c r="W10" s="220"/>
    </row>
    <row r="11" spans="1:23" s="998" customFormat="1" ht="15" customHeight="1" x14ac:dyDescent="0.25">
      <c r="A11" s="694" t="s">
        <v>824</v>
      </c>
      <c r="B11" s="88" t="s">
        <v>281</v>
      </c>
      <c r="C11" s="39">
        <v>15</v>
      </c>
      <c r="D11" s="60">
        <v>2</v>
      </c>
      <c r="E11" s="60">
        <v>2</v>
      </c>
      <c r="F11" s="60">
        <v>2</v>
      </c>
      <c r="G11" s="60">
        <v>2</v>
      </c>
      <c r="H11" s="60">
        <v>5</v>
      </c>
      <c r="I11" s="60">
        <v>2</v>
      </c>
      <c r="J11" s="56"/>
      <c r="K11" s="220"/>
      <c r="L11" s="56"/>
      <c r="M11" s="220"/>
      <c r="N11" s="56"/>
      <c r="O11" s="220"/>
      <c r="P11" s="1091">
        <f t="shared" si="0"/>
        <v>15</v>
      </c>
      <c r="Q11" s="1091">
        <f t="shared" si="1"/>
        <v>0</v>
      </c>
      <c r="R11" s="1091"/>
      <c r="S11" s="220"/>
      <c r="U11" s="220"/>
      <c r="W11" s="220"/>
    </row>
    <row r="12" spans="1:23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56"/>
      <c r="K12" s="220"/>
      <c r="L12" s="56"/>
      <c r="M12" s="220"/>
      <c r="N12" s="56"/>
      <c r="O12" s="220"/>
      <c r="P12" s="1091">
        <f t="shared" si="0"/>
        <v>0</v>
      </c>
      <c r="Q12" s="1091">
        <f t="shared" si="1"/>
        <v>0</v>
      </c>
      <c r="R12" s="1091"/>
      <c r="S12" s="220"/>
      <c r="U12" s="220"/>
      <c r="W12" s="220"/>
    </row>
    <row r="13" spans="1:23" s="998" customFormat="1" x14ac:dyDescent="0.25">
      <c r="A13" s="698" t="s">
        <v>286</v>
      </c>
      <c r="B13" s="64" t="s">
        <v>287</v>
      </c>
      <c r="C13" s="39">
        <v>1620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270</v>
      </c>
      <c r="J13" s="995"/>
      <c r="K13" s="995"/>
      <c r="L13" s="995"/>
      <c r="M13" s="995"/>
      <c r="N13" s="995"/>
      <c r="O13" s="995"/>
      <c r="P13" s="1091">
        <f t="shared" si="0"/>
        <v>1620</v>
      </c>
      <c r="Q13" s="1091">
        <f t="shared" si="1"/>
        <v>0</v>
      </c>
      <c r="R13" s="1091"/>
      <c r="S13" s="995"/>
    </row>
    <row r="14" spans="1:23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P14" s="1091">
        <f t="shared" si="0"/>
        <v>0</v>
      </c>
      <c r="Q14" s="1091">
        <f t="shared" si="1"/>
        <v>0</v>
      </c>
      <c r="R14" s="1091"/>
    </row>
    <row r="15" spans="1:23" s="998" customFormat="1" x14ac:dyDescent="0.25">
      <c r="A15" s="63" t="s">
        <v>803</v>
      </c>
      <c r="B15" s="88" t="s">
        <v>299</v>
      </c>
      <c r="C15" s="39">
        <v>42000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995"/>
      <c r="K15" s="995"/>
      <c r="L15" s="995"/>
      <c r="M15" s="995"/>
      <c r="N15" s="995"/>
      <c r="O15" s="995"/>
      <c r="P15" s="1091">
        <f t="shared" si="0"/>
        <v>42000</v>
      </c>
      <c r="Q15" s="1091">
        <f t="shared" si="1"/>
        <v>0</v>
      </c>
      <c r="R15" s="1091"/>
      <c r="S15" s="995"/>
    </row>
    <row r="16" spans="1:23" s="998" customFormat="1" x14ac:dyDescent="0.25">
      <c r="A16" s="63" t="s">
        <v>802</v>
      </c>
      <c r="B16" s="88" t="s">
        <v>299</v>
      </c>
      <c r="C16" s="39">
        <v>28000</v>
      </c>
      <c r="D16" s="60">
        <v>7000</v>
      </c>
      <c r="E16" s="60">
        <v>4000</v>
      </c>
      <c r="F16" s="60">
        <v>5000</v>
      </c>
      <c r="G16" s="60">
        <v>4000</v>
      </c>
      <c r="H16" s="60">
        <v>4000</v>
      </c>
      <c r="I16" s="60">
        <v>4000</v>
      </c>
      <c r="J16" s="995"/>
      <c r="K16" s="995"/>
      <c r="L16" s="995"/>
      <c r="M16" s="995"/>
      <c r="N16" s="995"/>
      <c r="O16" s="995"/>
      <c r="P16" s="1091">
        <f t="shared" si="0"/>
        <v>28000</v>
      </c>
      <c r="Q16" s="1091">
        <f t="shared" si="1"/>
        <v>0</v>
      </c>
      <c r="R16" s="1091"/>
      <c r="S16" s="995"/>
    </row>
    <row r="17" spans="1:18" ht="15" customHeight="1" x14ac:dyDescent="0.25">
      <c r="A17" s="694"/>
      <c r="B17" s="64"/>
      <c r="C17" s="39"/>
      <c r="D17" s="41"/>
      <c r="E17" s="41"/>
      <c r="F17" s="41"/>
      <c r="G17" s="41"/>
      <c r="H17" s="41"/>
      <c r="I17" s="41"/>
      <c r="P17" s="1091">
        <f t="shared" si="0"/>
        <v>0</v>
      </c>
      <c r="Q17" s="1091">
        <f t="shared" si="1"/>
        <v>0</v>
      </c>
      <c r="R17" s="1091"/>
    </row>
    <row r="18" spans="1:18" x14ac:dyDescent="0.25">
      <c r="A18" s="690" t="s">
        <v>707</v>
      </c>
      <c r="B18" s="64" t="s">
        <v>333</v>
      </c>
      <c r="C18" s="39">
        <v>2872</v>
      </c>
      <c r="D18" s="41">
        <v>490</v>
      </c>
      <c r="E18" s="41">
        <v>399</v>
      </c>
      <c r="F18" s="41">
        <v>417</v>
      </c>
      <c r="G18" s="41">
        <v>472</v>
      </c>
      <c r="H18" s="41">
        <v>550</v>
      </c>
      <c r="I18" s="41">
        <v>544</v>
      </c>
      <c r="P18" s="1091">
        <f t="shared" si="0"/>
        <v>2872</v>
      </c>
      <c r="Q18" s="1091">
        <f t="shared" si="1"/>
        <v>0</v>
      </c>
      <c r="R18" s="1091"/>
    </row>
    <row r="19" spans="1:18" x14ac:dyDescent="0.25">
      <c r="A19" s="690"/>
      <c r="B19" s="64"/>
      <c r="C19" s="39"/>
      <c r="D19" s="41"/>
      <c r="E19" s="41"/>
      <c r="F19" s="41"/>
      <c r="G19" s="41"/>
      <c r="H19" s="41"/>
      <c r="I19" s="41"/>
      <c r="P19" s="1091">
        <f t="shared" si="0"/>
        <v>0</v>
      </c>
      <c r="Q19" s="1091">
        <f t="shared" si="1"/>
        <v>0</v>
      </c>
      <c r="R19" s="1091"/>
    </row>
    <row r="20" spans="1:18" ht="15" customHeight="1" x14ac:dyDescent="0.25">
      <c r="A20" s="63" t="s">
        <v>737</v>
      </c>
      <c r="B20" s="88" t="s">
        <v>120</v>
      </c>
      <c r="C20" s="39">
        <v>142</v>
      </c>
      <c r="D20" s="41">
        <v>24</v>
      </c>
      <c r="E20" s="60">
        <v>19</v>
      </c>
      <c r="F20" s="41">
        <v>20</v>
      </c>
      <c r="G20" s="41">
        <v>23</v>
      </c>
      <c r="H20" s="78">
        <v>30</v>
      </c>
      <c r="I20" s="1169">
        <v>26</v>
      </c>
      <c r="P20" s="1091">
        <f t="shared" si="0"/>
        <v>142</v>
      </c>
      <c r="Q20" s="1091">
        <f t="shared" si="1"/>
        <v>0</v>
      </c>
      <c r="R20" s="1091"/>
    </row>
    <row r="21" spans="1:18" ht="15" customHeight="1" x14ac:dyDescent="0.25">
      <c r="A21" s="63" t="s">
        <v>738</v>
      </c>
      <c r="B21" s="88" t="s">
        <v>120</v>
      </c>
      <c r="C21" s="39">
        <v>142</v>
      </c>
      <c r="D21" s="41">
        <v>24</v>
      </c>
      <c r="E21" s="60">
        <v>19</v>
      </c>
      <c r="F21" s="41">
        <v>20</v>
      </c>
      <c r="G21" s="41">
        <v>23</v>
      </c>
      <c r="H21" s="78">
        <v>30</v>
      </c>
      <c r="I21" s="1169">
        <v>26</v>
      </c>
      <c r="P21" s="1091">
        <f t="shared" si="0"/>
        <v>142</v>
      </c>
      <c r="Q21" s="1091">
        <f t="shared" si="1"/>
        <v>0</v>
      </c>
      <c r="R21" s="1091"/>
    </row>
    <row r="22" spans="1:18" ht="15" customHeight="1" x14ac:dyDescent="0.25">
      <c r="A22" s="63" t="s">
        <v>739</v>
      </c>
      <c r="B22" s="88" t="s">
        <v>120</v>
      </c>
      <c r="C22" s="39">
        <v>112</v>
      </c>
      <c r="D22" s="41">
        <v>18</v>
      </c>
      <c r="E22" s="60">
        <v>15</v>
      </c>
      <c r="F22" s="41">
        <v>16</v>
      </c>
      <c r="G22" s="41">
        <v>18</v>
      </c>
      <c r="H22" s="78">
        <v>25</v>
      </c>
      <c r="I22" s="1169">
        <v>20</v>
      </c>
      <c r="P22" s="1091">
        <f t="shared" si="0"/>
        <v>112</v>
      </c>
      <c r="Q22" s="1091">
        <f t="shared" si="1"/>
        <v>0</v>
      </c>
      <c r="R22" s="1091"/>
    </row>
    <row r="23" spans="1:18" ht="15" customHeight="1" x14ac:dyDescent="0.25">
      <c r="A23" s="699"/>
      <c r="B23" s="88"/>
      <c r="C23" s="39">
        <v>0</v>
      </c>
      <c r="D23" s="60"/>
      <c r="E23" s="60"/>
      <c r="F23" s="60"/>
      <c r="G23" s="60"/>
      <c r="H23" s="78"/>
      <c r="I23" s="60"/>
      <c r="P23" s="1091">
        <f t="shared" si="0"/>
        <v>0</v>
      </c>
      <c r="Q23" s="1091">
        <f t="shared" si="1"/>
        <v>0</v>
      </c>
      <c r="R23" s="1091"/>
    </row>
    <row r="24" spans="1:18" x14ac:dyDescent="0.25">
      <c r="A24" s="702" t="s">
        <v>342</v>
      </c>
      <c r="B24" s="189"/>
      <c r="C24" s="97">
        <v>351935</v>
      </c>
      <c r="D24" s="51">
        <v>62929</v>
      </c>
      <c r="E24" s="51">
        <v>51275</v>
      </c>
      <c r="F24" s="51">
        <v>53606</v>
      </c>
      <c r="G24" s="51">
        <v>60598</v>
      </c>
      <c r="H24" s="51">
        <v>53606</v>
      </c>
      <c r="I24" s="51">
        <v>69921</v>
      </c>
      <c r="P24" s="1091">
        <f t="shared" si="0"/>
        <v>351935</v>
      </c>
      <c r="Q24" s="1091">
        <f t="shared" si="1"/>
        <v>0</v>
      </c>
      <c r="R24" s="1091"/>
    </row>
    <row r="25" spans="1:18" x14ac:dyDescent="0.25">
      <c r="A25" s="697"/>
      <c r="B25" s="202"/>
      <c r="C25" s="39"/>
      <c r="D25" s="60"/>
      <c r="E25" s="60"/>
      <c r="F25" s="60"/>
      <c r="G25" s="60"/>
      <c r="H25" s="1078"/>
      <c r="I25" s="60"/>
      <c r="P25" s="1091">
        <f t="shared" si="0"/>
        <v>0</v>
      </c>
      <c r="Q25" s="1091">
        <f t="shared" si="1"/>
        <v>0</v>
      </c>
      <c r="R25" s="1091"/>
    </row>
    <row r="26" spans="1:18" x14ac:dyDescent="0.25">
      <c r="A26" s="695" t="s">
        <v>344</v>
      </c>
      <c r="B26" s="88" t="s">
        <v>287</v>
      </c>
      <c r="C26" s="39">
        <v>112</v>
      </c>
      <c r="D26" s="60">
        <v>18</v>
      </c>
      <c r="E26" s="60">
        <v>15</v>
      </c>
      <c r="F26" s="60">
        <v>16</v>
      </c>
      <c r="G26" s="60">
        <v>18</v>
      </c>
      <c r="H26" s="60">
        <v>25</v>
      </c>
      <c r="I26" s="60">
        <v>20</v>
      </c>
      <c r="P26" s="1091">
        <f t="shared" si="0"/>
        <v>112</v>
      </c>
      <c r="Q26" s="1091">
        <f t="shared" si="1"/>
        <v>0</v>
      </c>
      <c r="R26" s="1091"/>
    </row>
    <row r="27" spans="1:18" x14ac:dyDescent="0.25">
      <c r="A27" s="695"/>
      <c r="B27" s="88"/>
      <c r="C27" s="39">
        <v>0</v>
      </c>
      <c r="D27" s="60">
        <v>0</v>
      </c>
      <c r="E27" s="60"/>
      <c r="F27" s="60">
        <v>0</v>
      </c>
      <c r="G27" s="60">
        <v>0</v>
      </c>
      <c r="H27" s="60">
        <v>0</v>
      </c>
      <c r="I27" s="60"/>
      <c r="P27" s="1091">
        <f t="shared" si="0"/>
        <v>0</v>
      </c>
      <c r="Q27" s="1091">
        <f t="shared" si="1"/>
        <v>0</v>
      </c>
      <c r="R27" s="1091"/>
    </row>
    <row r="28" spans="1:18" x14ac:dyDescent="0.25">
      <c r="A28" s="695" t="s">
        <v>346</v>
      </c>
      <c r="B28" s="88" t="s">
        <v>120</v>
      </c>
      <c r="C28" s="39">
        <v>77</v>
      </c>
      <c r="D28" s="60">
        <v>14</v>
      </c>
      <c r="E28" s="60">
        <v>11</v>
      </c>
      <c r="F28" s="60">
        <v>12</v>
      </c>
      <c r="G28" s="60">
        <v>13</v>
      </c>
      <c r="H28" s="60">
        <v>12</v>
      </c>
      <c r="I28" s="1169">
        <v>15</v>
      </c>
      <c r="P28" s="1091">
        <f t="shared" si="0"/>
        <v>77</v>
      </c>
      <c r="Q28" s="1091">
        <f t="shared" si="1"/>
        <v>0</v>
      </c>
      <c r="R28" s="1091"/>
    </row>
    <row r="29" spans="1:18" x14ac:dyDescent="0.25">
      <c r="A29" s="695" t="s">
        <v>348</v>
      </c>
      <c r="B29" s="88" t="s">
        <v>120</v>
      </c>
      <c r="C29" s="39">
        <v>26</v>
      </c>
      <c r="D29" s="60">
        <v>5</v>
      </c>
      <c r="E29" s="60">
        <v>4</v>
      </c>
      <c r="F29" s="60">
        <v>4</v>
      </c>
      <c r="G29" s="60">
        <v>4</v>
      </c>
      <c r="H29" s="60">
        <v>4</v>
      </c>
      <c r="I29" s="1169">
        <v>5</v>
      </c>
      <c r="P29" s="1091">
        <f t="shared" si="0"/>
        <v>26</v>
      </c>
      <c r="Q29" s="1091">
        <f t="shared" si="1"/>
        <v>0</v>
      </c>
      <c r="R29" s="1091"/>
    </row>
    <row r="30" spans="1:18" x14ac:dyDescent="0.25">
      <c r="A30" s="699" t="s">
        <v>350</v>
      </c>
      <c r="B30" s="88" t="s">
        <v>120</v>
      </c>
      <c r="C30" s="39">
        <v>6</v>
      </c>
      <c r="D30" s="60">
        <v>1</v>
      </c>
      <c r="E30" s="60">
        <v>1</v>
      </c>
      <c r="F30" s="60">
        <v>1</v>
      </c>
      <c r="G30" s="60">
        <v>1</v>
      </c>
      <c r="H30" s="60">
        <v>1</v>
      </c>
      <c r="I30" s="1169">
        <v>1</v>
      </c>
      <c r="P30" s="1091">
        <f t="shared" si="0"/>
        <v>6</v>
      </c>
      <c r="Q30" s="1091">
        <f t="shared" si="1"/>
        <v>0</v>
      </c>
      <c r="R30" s="1091"/>
    </row>
    <row r="31" spans="1:18" x14ac:dyDescent="0.25">
      <c r="A31" s="695" t="s">
        <v>352</v>
      </c>
      <c r="B31" s="88" t="s">
        <v>18</v>
      </c>
      <c r="C31" s="39">
        <v>670</v>
      </c>
      <c r="D31" s="60">
        <v>100</v>
      </c>
      <c r="E31" s="60">
        <v>100</v>
      </c>
      <c r="F31" s="60">
        <v>90</v>
      </c>
      <c r="G31" s="60">
        <v>80</v>
      </c>
      <c r="H31" s="60">
        <v>150</v>
      </c>
      <c r="I31" s="60">
        <v>150</v>
      </c>
      <c r="P31" s="1091">
        <f t="shared" si="0"/>
        <v>670</v>
      </c>
      <c r="Q31" s="1091">
        <f t="shared" si="1"/>
        <v>0</v>
      </c>
      <c r="R31" s="1091"/>
    </row>
    <row r="32" spans="1:18" x14ac:dyDescent="0.25">
      <c r="A32" s="695"/>
      <c r="B32" s="88"/>
      <c r="C32" s="39">
        <v>0</v>
      </c>
      <c r="D32" s="60">
        <v>0</v>
      </c>
      <c r="E32" s="60"/>
      <c r="F32" s="60">
        <v>0</v>
      </c>
      <c r="G32" s="60">
        <v>0</v>
      </c>
      <c r="H32" s="60">
        <v>0</v>
      </c>
      <c r="I32" s="60"/>
      <c r="P32" s="1091">
        <f t="shared" si="0"/>
        <v>0</v>
      </c>
      <c r="Q32" s="1091">
        <f t="shared" si="1"/>
        <v>0</v>
      </c>
      <c r="R32" s="1091"/>
    </row>
    <row r="33" spans="1:19" x14ac:dyDescent="0.25">
      <c r="A33" s="695" t="s">
        <v>354</v>
      </c>
      <c r="B33" s="88" t="s">
        <v>120</v>
      </c>
      <c r="C33" s="39">
        <v>33</v>
      </c>
      <c r="D33" s="60">
        <v>6</v>
      </c>
      <c r="E33" s="60">
        <v>5</v>
      </c>
      <c r="F33" s="60">
        <v>5</v>
      </c>
      <c r="G33" s="60">
        <v>6</v>
      </c>
      <c r="H33" s="60">
        <v>5</v>
      </c>
      <c r="I33" s="1169">
        <v>6</v>
      </c>
      <c r="P33" s="1091">
        <f t="shared" si="0"/>
        <v>33</v>
      </c>
      <c r="Q33" s="1091">
        <f t="shared" si="1"/>
        <v>0</v>
      </c>
      <c r="R33" s="1091"/>
    </row>
    <row r="34" spans="1:19" x14ac:dyDescent="0.25">
      <c r="A34" s="695" t="s">
        <v>356</v>
      </c>
      <c r="B34" s="88" t="s">
        <v>120</v>
      </c>
      <c r="C34" s="39">
        <v>6</v>
      </c>
      <c r="D34" s="60">
        <v>1</v>
      </c>
      <c r="E34" s="60">
        <v>1</v>
      </c>
      <c r="F34" s="60">
        <v>1</v>
      </c>
      <c r="G34" s="60">
        <v>1</v>
      </c>
      <c r="H34" s="60">
        <v>1</v>
      </c>
      <c r="I34" s="1169">
        <v>1</v>
      </c>
      <c r="P34" s="1091">
        <f t="shared" si="0"/>
        <v>6</v>
      </c>
      <c r="Q34" s="1091">
        <f t="shared" si="1"/>
        <v>0</v>
      </c>
      <c r="R34" s="1091"/>
    </row>
    <row r="35" spans="1:19" x14ac:dyDescent="0.25">
      <c r="A35" s="697"/>
      <c r="B35" s="202"/>
      <c r="C35" s="39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/>
      <c r="P35" s="1091">
        <f t="shared" si="0"/>
        <v>0</v>
      </c>
      <c r="Q35" s="1091">
        <f t="shared" si="1"/>
        <v>0</v>
      </c>
      <c r="R35" s="1091"/>
    </row>
    <row r="36" spans="1:19" x14ac:dyDescent="0.25">
      <c r="A36" s="695" t="s">
        <v>358</v>
      </c>
      <c r="B36" s="88" t="s">
        <v>120</v>
      </c>
      <c r="C36" s="39">
        <v>26</v>
      </c>
      <c r="D36" s="60">
        <v>5</v>
      </c>
      <c r="E36" s="60">
        <v>4</v>
      </c>
      <c r="F36" s="60">
        <v>4</v>
      </c>
      <c r="G36" s="60">
        <v>4</v>
      </c>
      <c r="H36" s="60">
        <v>4</v>
      </c>
      <c r="I36" s="1169">
        <v>5</v>
      </c>
      <c r="P36" s="1091">
        <f t="shared" si="0"/>
        <v>26</v>
      </c>
      <c r="Q36" s="1091">
        <f t="shared" si="1"/>
        <v>0</v>
      </c>
      <c r="R36" s="1091"/>
    </row>
    <row r="37" spans="1:19" x14ac:dyDescent="0.25">
      <c r="A37" s="695" t="s">
        <v>360</v>
      </c>
      <c r="B37" s="88" t="s">
        <v>120</v>
      </c>
      <c r="C37" s="39">
        <v>26</v>
      </c>
      <c r="D37" s="60">
        <v>5</v>
      </c>
      <c r="E37" s="60">
        <v>4</v>
      </c>
      <c r="F37" s="60">
        <v>4</v>
      </c>
      <c r="G37" s="60">
        <v>4</v>
      </c>
      <c r="H37" s="60">
        <v>4</v>
      </c>
      <c r="I37" s="1169">
        <v>5</v>
      </c>
      <c r="P37" s="1091">
        <f t="shared" si="0"/>
        <v>26</v>
      </c>
      <c r="Q37" s="1091">
        <f t="shared" si="1"/>
        <v>0</v>
      </c>
      <c r="R37" s="1091"/>
    </row>
    <row r="38" spans="1:19" x14ac:dyDescent="0.25">
      <c r="A38" s="694" t="s">
        <v>361</v>
      </c>
      <c r="B38" s="64"/>
      <c r="C38" s="97">
        <v>255867</v>
      </c>
      <c r="D38" s="51">
        <v>43591</v>
      </c>
      <c r="E38" s="51">
        <v>35684</v>
      </c>
      <c r="F38" s="51">
        <v>37239</v>
      </c>
      <c r="G38" s="51">
        <v>41080</v>
      </c>
      <c r="H38" s="51">
        <v>50979</v>
      </c>
      <c r="I38" s="51">
        <v>47294</v>
      </c>
      <c r="P38" s="1091">
        <f t="shared" ref="P38:P67" si="2">SUM(D38:O38)</f>
        <v>255867</v>
      </c>
      <c r="Q38" s="1091">
        <f t="shared" ref="Q38:Q67" si="3">P38-C38</f>
        <v>0</v>
      </c>
      <c r="R38" s="1091"/>
    </row>
    <row r="39" spans="1:19" x14ac:dyDescent="0.25">
      <c r="A39" s="694" t="s">
        <v>362</v>
      </c>
      <c r="B39" s="88"/>
      <c r="C39" s="97">
        <v>607802</v>
      </c>
      <c r="D39" s="51">
        <v>106520</v>
      </c>
      <c r="E39" s="51">
        <v>86959</v>
      </c>
      <c r="F39" s="51">
        <v>90845</v>
      </c>
      <c r="G39" s="51">
        <v>101678</v>
      </c>
      <c r="H39" s="51">
        <v>104585</v>
      </c>
      <c r="I39" s="51">
        <v>117215</v>
      </c>
      <c r="P39" s="1091">
        <f t="shared" si="2"/>
        <v>607802</v>
      </c>
      <c r="Q39" s="1091">
        <f t="shared" si="3"/>
        <v>0</v>
      </c>
      <c r="R39" s="1091"/>
    </row>
    <row r="40" spans="1:19" x14ac:dyDescent="0.25">
      <c r="A40" s="695"/>
      <c r="B40" s="88"/>
      <c r="C40" s="101"/>
      <c r="D40" s="60"/>
      <c r="E40" s="60"/>
      <c r="F40" s="60"/>
      <c r="G40" s="60"/>
      <c r="H40" s="60"/>
      <c r="I40" s="60"/>
      <c r="P40" s="1091">
        <f t="shared" si="2"/>
        <v>0</v>
      </c>
      <c r="Q40" s="1091">
        <f t="shared" si="3"/>
        <v>0</v>
      </c>
      <c r="R40" s="1091"/>
    </row>
    <row r="41" spans="1:19" s="1005" customFormat="1" ht="16.5" customHeight="1" x14ac:dyDescent="0.25">
      <c r="A41" s="698" t="s">
        <v>374</v>
      </c>
      <c r="B41" s="189" t="s">
        <v>18</v>
      </c>
      <c r="C41" s="647">
        <v>1020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198">
        <v>170</v>
      </c>
      <c r="K41" s="753"/>
      <c r="O41" s="1090"/>
      <c r="P41" s="1091">
        <f t="shared" si="2"/>
        <v>1020</v>
      </c>
      <c r="Q41" s="1091">
        <f t="shared" si="3"/>
        <v>0</v>
      </c>
      <c r="R41" s="1091"/>
      <c r="S41" s="1090"/>
    </row>
    <row r="42" spans="1:19" s="998" customFormat="1" ht="16.5" customHeight="1" x14ac:dyDescent="0.25">
      <c r="A42" s="697"/>
      <c r="B42" s="202"/>
      <c r="C42" s="101"/>
      <c r="D42" s="87"/>
      <c r="E42" s="87"/>
      <c r="F42" s="87"/>
      <c r="G42" s="87"/>
      <c r="H42" s="87"/>
      <c r="I42" s="87"/>
      <c r="K42" s="374"/>
      <c r="O42" s="995"/>
      <c r="P42" s="1091">
        <f t="shared" si="2"/>
        <v>0</v>
      </c>
      <c r="Q42" s="1091">
        <f t="shared" si="3"/>
        <v>0</v>
      </c>
      <c r="R42" s="1091"/>
      <c r="S42" s="995"/>
    </row>
    <row r="43" spans="1:19" s="998" customFormat="1" x14ac:dyDescent="0.25">
      <c r="A43" s="700" t="s">
        <v>788</v>
      </c>
      <c r="B43" s="196" t="s">
        <v>18</v>
      </c>
      <c r="C43" s="39">
        <v>1900</v>
      </c>
      <c r="D43" s="41">
        <v>300</v>
      </c>
      <c r="E43" s="41">
        <v>300</v>
      </c>
      <c r="F43" s="41">
        <v>300</v>
      </c>
      <c r="G43" s="41">
        <v>300</v>
      </c>
      <c r="H43" s="41">
        <v>400</v>
      </c>
      <c r="I43" s="41">
        <v>300</v>
      </c>
      <c r="K43" s="374"/>
      <c r="O43" s="995"/>
      <c r="P43" s="1091">
        <f t="shared" si="2"/>
        <v>1900</v>
      </c>
      <c r="Q43" s="1091">
        <f t="shared" si="3"/>
        <v>0</v>
      </c>
      <c r="R43" s="1091"/>
      <c r="S43" s="995"/>
    </row>
    <row r="44" spans="1:19" s="998" customFormat="1" x14ac:dyDescent="0.25">
      <c r="A44" s="700" t="s">
        <v>789</v>
      </c>
      <c r="B44" s="196" t="s">
        <v>18</v>
      </c>
      <c r="C44" s="39">
        <v>1300</v>
      </c>
      <c r="D44" s="41">
        <v>200</v>
      </c>
      <c r="E44" s="41">
        <v>200</v>
      </c>
      <c r="F44" s="41">
        <v>200</v>
      </c>
      <c r="G44" s="41">
        <v>200</v>
      </c>
      <c r="H44" s="41">
        <v>300</v>
      </c>
      <c r="I44" s="41">
        <v>200</v>
      </c>
      <c r="K44" s="374"/>
      <c r="O44" s="995"/>
      <c r="P44" s="1091">
        <f t="shared" si="2"/>
        <v>1300</v>
      </c>
      <c r="Q44" s="1091">
        <f t="shared" si="3"/>
        <v>0</v>
      </c>
      <c r="R44" s="1091"/>
      <c r="S44" s="995"/>
    </row>
    <row r="45" spans="1:19" s="998" customFormat="1" x14ac:dyDescent="0.25">
      <c r="A45" s="698" t="s">
        <v>383</v>
      </c>
      <c r="B45" s="200" t="s">
        <v>18</v>
      </c>
      <c r="C45" s="39">
        <v>3200</v>
      </c>
      <c r="D45" s="41">
        <v>500</v>
      </c>
      <c r="E45" s="41">
        <v>500</v>
      </c>
      <c r="F45" s="41">
        <v>500</v>
      </c>
      <c r="G45" s="41">
        <v>500</v>
      </c>
      <c r="H45" s="41">
        <v>700</v>
      </c>
      <c r="I45" s="41">
        <v>500</v>
      </c>
      <c r="K45" s="374"/>
      <c r="O45" s="995"/>
      <c r="P45" s="1091">
        <f t="shared" si="2"/>
        <v>3200</v>
      </c>
      <c r="Q45" s="1091">
        <f t="shared" si="3"/>
        <v>0</v>
      </c>
      <c r="R45" s="1091"/>
      <c r="S45" s="995"/>
    </row>
    <row r="46" spans="1:19" s="998" customFormat="1" x14ac:dyDescent="0.25">
      <c r="A46" s="698"/>
      <c r="B46" s="200"/>
      <c r="C46" s="39"/>
      <c r="D46" s="41"/>
      <c r="E46" s="41"/>
      <c r="F46" s="41"/>
      <c r="G46" s="41"/>
      <c r="H46" s="41"/>
      <c r="I46" s="41"/>
      <c r="K46" s="374"/>
      <c r="O46" s="995"/>
      <c r="P46" s="1091">
        <f t="shared" si="2"/>
        <v>0</v>
      </c>
      <c r="Q46" s="1091">
        <f t="shared" si="3"/>
        <v>0</v>
      </c>
      <c r="R46" s="1091"/>
      <c r="S46" s="995"/>
    </row>
    <row r="47" spans="1:19" s="998" customFormat="1" x14ac:dyDescent="0.25">
      <c r="A47" s="696" t="s">
        <v>786</v>
      </c>
      <c r="B47" s="787" t="s">
        <v>287</v>
      </c>
      <c r="C47" s="39">
        <v>1400</v>
      </c>
      <c r="D47" s="60">
        <v>200</v>
      </c>
      <c r="E47" s="60">
        <v>200</v>
      </c>
      <c r="F47" s="60">
        <v>200</v>
      </c>
      <c r="G47" s="60">
        <v>200</v>
      </c>
      <c r="H47" s="60">
        <v>400</v>
      </c>
      <c r="I47" s="60">
        <v>200</v>
      </c>
      <c r="K47" s="374"/>
      <c r="O47" s="995"/>
      <c r="P47" s="1091">
        <f t="shared" si="2"/>
        <v>1400</v>
      </c>
      <c r="Q47" s="1091">
        <f t="shared" si="3"/>
        <v>0</v>
      </c>
      <c r="R47" s="1091"/>
      <c r="S47" s="995"/>
    </row>
    <row r="48" spans="1:19" s="998" customFormat="1" x14ac:dyDescent="0.25">
      <c r="A48" s="696" t="s">
        <v>787</v>
      </c>
      <c r="B48" s="787" t="s">
        <v>287</v>
      </c>
      <c r="C48" s="39">
        <v>2475</v>
      </c>
      <c r="D48" s="60">
        <v>375</v>
      </c>
      <c r="E48" s="60">
        <v>375</v>
      </c>
      <c r="F48" s="60">
        <v>375</v>
      </c>
      <c r="G48" s="60">
        <v>375</v>
      </c>
      <c r="H48" s="60">
        <v>600</v>
      </c>
      <c r="I48" s="60">
        <v>375</v>
      </c>
      <c r="K48" s="374"/>
      <c r="O48" s="995"/>
      <c r="P48" s="1091">
        <f t="shared" si="2"/>
        <v>2475</v>
      </c>
      <c r="Q48" s="1091">
        <f t="shared" si="3"/>
        <v>0</v>
      </c>
      <c r="R48" s="1091"/>
      <c r="S48" s="995"/>
    </row>
    <row r="49" spans="1:19" s="998" customFormat="1" x14ac:dyDescent="0.25">
      <c r="A49" s="697"/>
      <c r="B49" s="202"/>
      <c r="C49" s="39">
        <v>0</v>
      </c>
      <c r="D49" s="41"/>
      <c r="E49" s="41"/>
      <c r="F49" s="337">
        <v>0</v>
      </c>
      <c r="G49" s="337">
        <v>0</v>
      </c>
      <c r="H49" s="41"/>
      <c r="I49" s="337">
        <v>0</v>
      </c>
      <c r="K49" s="374"/>
      <c r="O49" s="995"/>
      <c r="P49" s="1091">
        <f t="shared" si="2"/>
        <v>0</v>
      </c>
      <c r="Q49" s="1091">
        <f t="shared" si="3"/>
        <v>0</v>
      </c>
      <c r="R49" s="1091"/>
      <c r="S49" s="995"/>
    </row>
    <row r="50" spans="1:19" s="998" customFormat="1" x14ac:dyDescent="0.25">
      <c r="A50" s="697" t="s">
        <v>725</v>
      </c>
      <c r="B50" s="202" t="s">
        <v>388</v>
      </c>
      <c r="C50" s="39">
        <v>8000</v>
      </c>
      <c r="D50" s="41">
        <v>1200</v>
      </c>
      <c r="E50" s="41">
        <v>1200</v>
      </c>
      <c r="F50" s="41">
        <v>1200</v>
      </c>
      <c r="G50" s="41">
        <v>1200</v>
      </c>
      <c r="H50" s="41">
        <v>2000</v>
      </c>
      <c r="I50" s="41">
        <v>1200</v>
      </c>
      <c r="K50" s="374"/>
      <c r="O50" s="995"/>
      <c r="P50" s="1091">
        <f t="shared" si="2"/>
        <v>8000</v>
      </c>
      <c r="Q50" s="1091">
        <f t="shared" si="3"/>
        <v>0</v>
      </c>
      <c r="R50" s="1091"/>
      <c r="S50" s="995"/>
    </row>
    <row r="51" spans="1:19" s="998" customFormat="1" x14ac:dyDescent="0.25">
      <c r="A51" s="697" t="s">
        <v>726</v>
      </c>
      <c r="B51" s="202" t="s">
        <v>388</v>
      </c>
      <c r="C51" s="39">
        <v>700</v>
      </c>
      <c r="D51" s="41">
        <v>100</v>
      </c>
      <c r="E51" s="41">
        <v>100</v>
      </c>
      <c r="F51" s="41">
        <v>100</v>
      </c>
      <c r="G51" s="41">
        <v>100</v>
      </c>
      <c r="H51" s="41">
        <v>200</v>
      </c>
      <c r="I51" s="41">
        <v>100</v>
      </c>
      <c r="K51" s="374"/>
      <c r="O51" s="995"/>
      <c r="P51" s="1091">
        <f t="shared" si="2"/>
        <v>700</v>
      </c>
      <c r="Q51" s="1091">
        <f t="shared" si="3"/>
        <v>0</v>
      </c>
      <c r="R51" s="1091"/>
      <c r="S51" s="995"/>
    </row>
    <row r="52" spans="1:19" s="998" customFormat="1" x14ac:dyDescent="0.25">
      <c r="A52" s="697"/>
      <c r="B52" s="202"/>
      <c r="C52" s="39"/>
      <c r="D52" s="41"/>
      <c r="E52" s="41"/>
      <c r="F52" s="41"/>
      <c r="G52" s="41"/>
      <c r="H52" s="41"/>
      <c r="I52" s="41"/>
      <c r="K52" s="374"/>
      <c r="O52" s="995"/>
      <c r="P52" s="1091">
        <f t="shared" si="2"/>
        <v>0</v>
      </c>
      <c r="Q52" s="1091">
        <f t="shared" si="3"/>
        <v>0</v>
      </c>
      <c r="R52" s="1091"/>
      <c r="S52" s="995"/>
    </row>
    <row r="53" spans="1:19" s="998" customFormat="1" x14ac:dyDescent="0.25">
      <c r="A53" s="697" t="s">
        <v>655</v>
      </c>
      <c r="B53" s="202" t="s">
        <v>648</v>
      </c>
      <c r="C53" s="39">
        <v>310</v>
      </c>
      <c r="D53" s="78">
        <v>48</v>
      </c>
      <c r="E53" s="78">
        <v>48</v>
      </c>
      <c r="F53" s="78">
        <v>48</v>
      </c>
      <c r="G53" s="78">
        <v>48</v>
      </c>
      <c r="H53" s="78">
        <v>70</v>
      </c>
      <c r="I53" s="78">
        <v>48</v>
      </c>
      <c r="K53" s="374"/>
      <c r="O53" s="995"/>
      <c r="P53" s="1091">
        <f t="shared" si="2"/>
        <v>310</v>
      </c>
      <c r="Q53" s="1091">
        <f t="shared" si="3"/>
        <v>0</v>
      </c>
      <c r="R53" s="1091"/>
      <c r="S53" s="995"/>
    </row>
    <row r="54" spans="1:19" s="998" customFormat="1" x14ac:dyDescent="0.25">
      <c r="A54" s="697" t="s">
        <v>656</v>
      </c>
      <c r="B54" s="202" t="s">
        <v>648</v>
      </c>
      <c r="C54" s="39">
        <v>180</v>
      </c>
      <c r="D54" s="78">
        <v>24</v>
      </c>
      <c r="E54" s="78">
        <v>24</v>
      </c>
      <c r="F54" s="78">
        <v>24</v>
      </c>
      <c r="G54" s="78">
        <v>24</v>
      </c>
      <c r="H54" s="78">
        <v>60</v>
      </c>
      <c r="I54" s="78">
        <v>24</v>
      </c>
      <c r="K54" s="374"/>
      <c r="O54" s="995"/>
      <c r="P54" s="1091">
        <f t="shared" si="2"/>
        <v>180</v>
      </c>
      <c r="Q54" s="1091">
        <f t="shared" si="3"/>
        <v>0</v>
      </c>
      <c r="R54" s="1091"/>
      <c r="S54" s="995"/>
    </row>
    <row r="55" spans="1:19" s="998" customFormat="1" x14ac:dyDescent="0.25">
      <c r="A55" s="697" t="s">
        <v>657</v>
      </c>
      <c r="B55" s="202" t="s">
        <v>648</v>
      </c>
      <c r="C55" s="39">
        <v>80</v>
      </c>
      <c r="D55" s="78">
        <v>12</v>
      </c>
      <c r="E55" s="78">
        <v>12</v>
      </c>
      <c r="F55" s="78">
        <v>12</v>
      </c>
      <c r="G55" s="78">
        <v>12</v>
      </c>
      <c r="H55" s="78">
        <v>20</v>
      </c>
      <c r="I55" s="78">
        <v>12</v>
      </c>
      <c r="K55" s="374"/>
      <c r="O55" s="995"/>
      <c r="P55" s="1091">
        <f t="shared" si="2"/>
        <v>80</v>
      </c>
      <c r="Q55" s="1091">
        <f t="shared" si="3"/>
        <v>0</v>
      </c>
      <c r="R55" s="1091"/>
      <c r="S55" s="995"/>
    </row>
    <row r="56" spans="1:19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K56" s="374"/>
      <c r="O56" s="995"/>
      <c r="P56" s="1091">
        <f t="shared" si="2"/>
        <v>0</v>
      </c>
      <c r="Q56" s="1091">
        <f t="shared" si="3"/>
        <v>0</v>
      </c>
      <c r="R56" s="1091"/>
      <c r="S56" s="995"/>
    </row>
    <row r="57" spans="1:19" s="998" customFormat="1" x14ac:dyDescent="0.25">
      <c r="A57" s="697" t="s">
        <v>654</v>
      </c>
      <c r="B57" s="202" t="s">
        <v>388</v>
      </c>
      <c r="C57" s="39">
        <v>3100</v>
      </c>
      <c r="D57" s="41">
        <v>500</v>
      </c>
      <c r="E57" s="41">
        <v>500</v>
      </c>
      <c r="F57" s="41">
        <v>500</v>
      </c>
      <c r="G57" s="41">
        <v>500</v>
      </c>
      <c r="H57" s="41">
        <v>600</v>
      </c>
      <c r="I57" s="41">
        <v>500</v>
      </c>
      <c r="K57" s="374"/>
      <c r="O57" s="995"/>
      <c r="P57" s="1091">
        <f t="shared" si="2"/>
        <v>3100</v>
      </c>
      <c r="Q57" s="1091">
        <f t="shared" si="3"/>
        <v>0</v>
      </c>
      <c r="R57" s="1091"/>
      <c r="S57" s="995"/>
    </row>
    <row r="58" spans="1:19" s="998" customFormat="1" x14ac:dyDescent="0.25">
      <c r="A58" s="697"/>
      <c r="B58" s="202"/>
      <c r="C58" s="39"/>
      <c r="D58" s="41">
        <v>0</v>
      </c>
      <c r="E58" s="41"/>
      <c r="F58" s="41"/>
      <c r="G58" s="41"/>
      <c r="H58" s="41"/>
      <c r="I58" s="41"/>
      <c r="O58" s="995"/>
      <c r="P58" s="1091">
        <f t="shared" si="2"/>
        <v>0</v>
      </c>
      <c r="Q58" s="1091">
        <f t="shared" si="3"/>
        <v>0</v>
      </c>
      <c r="R58" s="1091"/>
      <c r="S58" s="995"/>
    </row>
    <row r="59" spans="1:19" x14ac:dyDescent="0.25">
      <c r="A59" s="695" t="s">
        <v>395</v>
      </c>
      <c r="B59" s="64" t="s">
        <v>396</v>
      </c>
      <c r="C59" s="39">
        <v>240</v>
      </c>
      <c r="D59" s="60">
        <v>40</v>
      </c>
      <c r="E59" s="60">
        <v>40</v>
      </c>
      <c r="F59" s="60">
        <v>40</v>
      </c>
      <c r="G59" s="60">
        <v>40</v>
      </c>
      <c r="H59" s="60">
        <v>40</v>
      </c>
      <c r="I59" s="1169">
        <v>40</v>
      </c>
      <c r="P59" s="1091">
        <f t="shared" si="2"/>
        <v>240</v>
      </c>
      <c r="Q59" s="1091">
        <f t="shared" si="3"/>
        <v>0</v>
      </c>
      <c r="R59" s="1091"/>
    </row>
    <row r="60" spans="1:19" x14ac:dyDescent="0.25">
      <c r="A60" s="695" t="s">
        <v>398</v>
      </c>
      <c r="B60" s="64" t="s">
        <v>396</v>
      </c>
      <c r="C60" s="39">
        <v>240</v>
      </c>
      <c r="D60" s="60">
        <v>40</v>
      </c>
      <c r="E60" s="60">
        <v>40</v>
      </c>
      <c r="F60" s="60">
        <v>40</v>
      </c>
      <c r="G60" s="60">
        <v>40</v>
      </c>
      <c r="H60" s="60">
        <v>40</v>
      </c>
      <c r="I60" s="1169">
        <v>40</v>
      </c>
      <c r="P60" s="1091">
        <f t="shared" si="2"/>
        <v>240</v>
      </c>
      <c r="Q60" s="1091">
        <f t="shared" si="3"/>
        <v>0</v>
      </c>
      <c r="R60" s="1091"/>
    </row>
    <row r="61" spans="1:19" x14ac:dyDescent="0.25">
      <c r="A61" s="695" t="s">
        <v>400</v>
      </c>
      <c r="B61" s="64" t="s">
        <v>396</v>
      </c>
      <c r="C61" s="39">
        <v>120</v>
      </c>
      <c r="D61" s="60">
        <v>20</v>
      </c>
      <c r="E61" s="60">
        <v>20</v>
      </c>
      <c r="F61" s="60">
        <v>20</v>
      </c>
      <c r="G61" s="60">
        <v>20</v>
      </c>
      <c r="H61" s="60">
        <v>20</v>
      </c>
      <c r="I61" s="1169">
        <v>20</v>
      </c>
      <c r="P61" s="1091">
        <f t="shared" si="2"/>
        <v>120</v>
      </c>
      <c r="Q61" s="1091">
        <f t="shared" si="3"/>
        <v>0</v>
      </c>
      <c r="R61" s="1091"/>
    </row>
    <row r="62" spans="1:19" x14ac:dyDescent="0.25">
      <c r="A62" s="694" t="s">
        <v>401</v>
      </c>
      <c r="B62" s="64" t="s">
        <v>396</v>
      </c>
      <c r="C62" s="39">
        <v>600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P62" s="1091">
        <f t="shared" si="2"/>
        <v>600</v>
      </c>
      <c r="Q62" s="1091">
        <f t="shared" si="3"/>
        <v>0</v>
      </c>
      <c r="R62" s="1091"/>
    </row>
    <row r="63" spans="1:19" x14ac:dyDescent="0.25">
      <c r="A63" s="697"/>
      <c r="B63" s="202"/>
      <c r="C63" s="39"/>
      <c r="D63" s="60"/>
      <c r="E63" s="60"/>
      <c r="F63" s="60"/>
      <c r="G63" s="60"/>
      <c r="H63" s="60"/>
      <c r="I63" s="60"/>
      <c r="P63" s="1091">
        <f t="shared" si="2"/>
        <v>0</v>
      </c>
      <c r="Q63" s="1091">
        <f t="shared" si="3"/>
        <v>0</v>
      </c>
      <c r="R63" s="1091"/>
    </row>
    <row r="64" spans="1:19" s="194" customFormat="1" x14ac:dyDescent="0.25">
      <c r="A64" s="695" t="s">
        <v>403</v>
      </c>
      <c r="B64" s="88" t="s">
        <v>18</v>
      </c>
      <c r="C64" s="39">
        <v>300</v>
      </c>
      <c r="D64" s="41">
        <v>50</v>
      </c>
      <c r="E64" s="41">
        <v>50</v>
      </c>
      <c r="F64" s="60">
        <v>50</v>
      </c>
      <c r="G64" s="60">
        <v>50</v>
      </c>
      <c r="H64" s="60">
        <v>50</v>
      </c>
      <c r="I64" s="60">
        <v>50</v>
      </c>
      <c r="J64" s="995"/>
      <c r="K64" s="995"/>
      <c r="L64" s="995"/>
      <c r="M64" s="995"/>
      <c r="N64" s="995"/>
      <c r="O64" s="995"/>
      <c r="P64" s="1091">
        <f t="shared" si="2"/>
        <v>300</v>
      </c>
      <c r="Q64" s="1091">
        <f t="shared" si="3"/>
        <v>0</v>
      </c>
      <c r="R64" s="1091"/>
      <c r="S64" s="995"/>
    </row>
    <row r="65" spans="1:19" x14ac:dyDescent="0.25">
      <c r="A65" s="697"/>
      <c r="B65" s="202"/>
      <c r="C65" s="39">
        <v>0</v>
      </c>
      <c r="D65" s="60"/>
      <c r="E65" s="60">
        <v>0</v>
      </c>
      <c r="F65" s="60"/>
      <c r="G65" s="60"/>
      <c r="H65" s="60">
        <v>0</v>
      </c>
      <c r="I65" s="60"/>
      <c r="P65" s="1091">
        <f t="shared" si="2"/>
        <v>0</v>
      </c>
      <c r="Q65" s="1091">
        <f t="shared" si="3"/>
        <v>0</v>
      </c>
      <c r="R65" s="1091"/>
    </row>
    <row r="66" spans="1:19" x14ac:dyDescent="0.25">
      <c r="A66" s="695" t="s">
        <v>790</v>
      </c>
      <c r="B66" s="88" t="s">
        <v>120</v>
      </c>
      <c r="C66" s="39">
        <v>176</v>
      </c>
      <c r="D66" s="60">
        <v>27</v>
      </c>
      <c r="E66" s="60">
        <v>22</v>
      </c>
      <c r="F66" s="60">
        <v>23</v>
      </c>
      <c r="G66" s="60">
        <v>26</v>
      </c>
      <c r="H66" s="60">
        <v>48</v>
      </c>
      <c r="I66" s="60">
        <v>30</v>
      </c>
      <c r="P66" s="1091">
        <f t="shared" si="2"/>
        <v>176</v>
      </c>
      <c r="Q66" s="1091">
        <f t="shared" si="3"/>
        <v>0</v>
      </c>
      <c r="R66" s="1091"/>
    </row>
    <row r="67" spans="1:19" x14ac:dyDescent="0.25">
      <c r="A67" s="694" t="s">
        <v>408</v>
      </c>
      <c r="B67" s="64" t="s">
        <v>120</v>
      </c>
      <c r="C67" s="39">
        <v>176</v>
      </c>
      <c r="D67" s="41">
        <v>27</v>
      </c>
      <c r="E67" s="41">
        <v>22</v>
      </c>
      <c r="F67" s="41">
        <v>23</v>
      </c>
      <c r="G67" s="41">
        <v>26</v>
      </c>
      <c r="H67" s="41">
        <v>48</v>
      </c>
      <c r="I67" s="41">
        <v>30</v>
      </c>
      <c r="P67" s="1091">
        <f t="shared" si="2"/>
        <v>176</v>
      </c>
      <c r="Q67" s="1091">
        <f t="shared" si="3"/>
        <v>0</v>
      </c>
      <c r="R67" s="1091"/>
    </row>
    <row r="68" spans="1:19" x14ac:dyDescent="0.25">
      <c r="A68" s="695"/>
      <c r="B68" s="88"/>
      <c r="C68" s="39">
        <v>0</v>
      </c>
      <c r="D68" s="60"/>
      <c r="E68" s="60">
        <v>0</v>
      </c>
      <c r="F68" s="60"/>
      <c r="G68" s="60"/>
      <c r="H68" s="60"/>
      <c r="I68" s="60"/>
      <c r="P68" s="1091">
        <f t="shared" ref="P68:P99" si="4">SUM(D68:O68)</f>
        <v>0</v>
      </c>
      <c r="Q68" s="1091">
        <f t="shared" ref="Q68:Q99" si="5">P68-C68</f>
        <v>0</v>
      </c>
      <c r="R68" s="1091"/>
    </row>
    <row r="69" spans="1:19" s="194" customFormat="1" x14ac:dyDescent="0.25">
      <c r="A69" s="1189" t="s">
        <v>613</v>
      </c>
      <c r="B69" s="1190" t="s">
        <v>287</v>
      </c>
      <c r="C69" s="39">
        <v>425</v>
      </c>
      <c r="D69" s="60">
        <v>75</v>
      </c>
      <c r="E69" s="60">
        <v>70</v>
      </c>
      <c r="F69" s="60">
        <v>70</v>
      </c>
      <c r="G69" s="60">
        <v>70</v>
      </c>
      <c r="H69" s="60">
        <v>70</v>
      </c>
      <c r="I69" s="60">
        <v>70</v>
      </c>
      <c r="J69" s="995"/>
      <c r="K69" s="995"/>
      <c r="L69" s="995"/>
      <c r="M69" s="995"/>
      <c r="N69" s="995"/>
      <c r="O69" s="995"/>
      <c r="P69" s="1091">
        <f t="shared" si="4"/>
        <v>425</v>
      </c>
      <c r="Q69" s="1091">
        <f t="shared" si="5"/>
        <v>0</v>
      </c>
      <c r="R69" s="1091"/>
      <c r="S69" s="995"/>
    </row>
    <row r="70" spans="1:19" s="194" customFormat="1" x14ac:dyDescent="0.25">
      <c r="A70" s="1189" t="s">
        <v>615</v>
      </c>
      <c r="B70" s="1190" t="s">
        <v>287</v>
      </c>
      <c r="C70" s="39">
        <v>72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995"/>
      <c r="K70" s="995"/>
      <c r="L70" s="995"/>
      <c r="M70" s="995"/>
      <c r="N70" s="995"/>
      <c r="O70" s="995"/>
      <c r="P70" s="1091">
        <f t="shared" si="4"/>
        <v>72</v>
      </c>
      <c r="Q70" s="1091">
        <f t="shared" si="5"/>
        <v>0</v>
      </c>
      <c r="R70" s="1091"/>
      <c r="S70" s="995"/>
    </row>
    <row r="71" spans="1:19" x14ac:dyDescent="0.25">
      <c r="A71" s="697"/>
      <c r="B71" s="202"/>
      <c r="C71" s="39">
        <v>0</v>
      </c>
      <c r="D71" s="60">
        <v>0</v>
      </c>
      <c r="E71" s="60"/>
      <c r="F71" s="60"/>
      <c r="G71" s="60"/>
      <c r="H71" s="60">
        <v>0</v>
      </c>
      <c r="I71" s="60"/>
      <c r="P71" s="1091">
        <f t="shared" si="4"/>
        <v>0</v>
      </c>
      <c r="Q71" s="1091">
        <f t="shared" si="5"/>
        <v>0</v>
      </c>
      <c r="R71" s="1091"/>
    </row>
    <row r="72" spans="1:19" s="194" customFormat="1" x14ac:dyDescent="0.25">
      <c r="A72" s="1191" t="s">
        <v>793</v>
      </c>
      <c r="B72" s="88" t="s">
        <v>120</v>
      </c>
      <c r="C72" s="39">
        <v>24</v>
      </c>
      <c r="D72" s="60">
        <v>4</v>
      </c>
      <c r="E72" s="60">
        <v>4</v>
      </c>
      <c r="F72" s="60">
        <v>4</v>
      </c>
      <c r="G72" s="60">
        <v>4</v>
      </c>
      <c r="H72" s="60">
        <v>3</v>
      </c>
      <c r="I72" s="60">
        <v>5</v>
      </c>
      <c r="J72" s="995"/>
      <c r="K72" s="995"/>
      <c r="L72" s="995"/>
      <c r="M72" s="995"/>
      <c r="N72" s="995"/>
      <c r="O72" s="995"/>
      <c r="P72" s="1091">
        <f t="shared" si="4"/>
        <v>24</v>
      </c>
      <c r="Q72" s="1091">
        <f t="shared" si="5"/>
        <v>0</v>
      </c>
      <c r="R72" s="1091"/>
      <c r="S72" s="995"/>
    </row>
    <row r="73" spans="1:19" s="194" customFormat="1" x14ac:dyDescent="0.25">
      <c r="A73" s="1191" t="s">
        <v>794</v>
      </c>
      <c r="B73" s="88" t="s">
        <v>120</v>
      </c>
      <c r="C73" s="39">
        <v>19</v>
      </c>
      <c r="D73" s="60">
        <v>3</v>
      </c>
      <c r="E73" s="60">
        <v>3</v>
      </c>
      <c r="F73" s="60">
        <v>3</v>
      </c>
      <c r="G73" s="60">
        <v>3</v>
      </c>
      <c r="H73" s="60">
        <v>3</v>
      </c>
      <c r="I73" s="60">
        <v>4</v>
      </c>
      <c r="J73" s="995"/>
      <c r="K73" s="995"/>
      <c r="L73" s="995"/>
      <c r="M73" s="995"/>
      <c r="N73" s="995"/>
      <c r="O73" s="995"/>
      <c r="P73" s="1091">
        <f t="shared" si="4"/>
        <v>19</v>
      </c>
      <c r="Q73" s="1091">
        <f t="shared" si="5"/>
        <v>0</v>
      </c>
      <c r="R73" s="1091"/>
      <c r="S73" s="995"/>
    </row>
    <row r="74" spans="1:19" x14ac:dyDescent="0.25">
      <c r="A74" s="695"/>
      <c r="B74" s="88"/>
      <c r="C74" s="39">
        <v>0</v>
      </c>
      <c r="D74" s="60">
        <v>0</v>
      </c>
      <c r="E74" s="60"/>
      <c r="F74" s="60"/>
      <c r="G74" s="60"/>
      <c r="H74" s="60">
        <v>0</v>
      </c>
      <c r="I74" s="60"/>
      <c r="P74" s="1091">
        <f t="shared" si="4"/>
        <v>0</v>
      </c>
      <c r="Q74" s="1091">
        <f t="shared" si="5"/>
        <v>0</v>
      </c>
      <c r="R74" s="1091"/>
    </row>
    <row r="75" spans="1:19" x14ac:dyDescent="0.25">
      <c r="A75" s="695" t="s">
        <v>791</v>
      </c>
      <c r="B75" s="88" t="s">
        <v>120</v>
      </c>
      <c r="C75" s="39">
        <v>151</v>
      </c>
      <c r="D75" s="41">
        <v>27</v>
      </c>
      <c r="E75" s="41">
        <v>22</v>
      </c>
      <c r="F75" s="41">
        <v>23</v>
      </c>
      <c r="G75" s="41">
        <v>26</v>
      </c>
      <c r="H75" s="41">
        <v>23</v>
      </c>
      <c r="I75" s="1169">
        <v>30</v>
      </c>
      <c r="P75" s="1091">
        <f t="shared" si="4"/>
        <v>151</v>
      </c>
      <c r="Q75" s="1091">
        <f t="shared" si="5"/>
        <v>0</v>
      </c>
      <c r="R75" s="1091"/>
    </row>
    <row r="76" spans="1:19" x14ac:dyDescent="0.25">
      <c r="A76" s="695" t="s">
        <v>792</v>
      </c>
      <c r="B76" s="88" t="s">
        <v>120</v>
      </c>
      <c r="C76" s="39">
        <v>93</v>
      </c>
      <c r="D76" s="41">
        <v>17</v>
      </c>
      <c r="E76" s="41">
        <v>14</v>
      </c>
      <c r="F76" s="41">
        <v>14</v>
      </c>
      <c r="G76" s="41">
        <v>16</v>
      </c>
      <c r="H76" s="41">
        <v>14</v>
      </c>
      <c r="I76" s="1169">
        <v>18</v>
      </c>
      <c r="P76" s="1091">
        <f t="shared" si="4"/>
        <v>93</v>
      </c>
      <c r="Q76" s="1091">
        <f t="shared" si="5"/>
        <v>0</v>
      </c>
      <c r="R76" s="1091"/>
    </row>
    <row r="77" spans="1:19" x14ac:dyDescent="0.25">
      <c r="A77" s="694" t="s">
        <v>422</v>
      </c>
      <c r="B77" s="64" t="s">
        <v>120</v>
      </c>
      <c r="C77" s="39">
        <v>244</v>
      </c>
      <c r="D77" s="41">
        <v>44</v>
      </c>
      <c r="E77" s="41">
        <v>36</v>
      </c>
      <c r="F77" s="41">
        <v>37</v>
      </c>
      <c r="G77" s="41">
        <v>42</v>
      </c>
      <c r="H77" s="41">
        <v>37</v>
      </c>
      <c r="I77" s="41">
        <v>48</v>
      </c>
      <c r="P77" s="1091">
        <f t="shared" si="4"/>
        <v>244</v>
      </c>
      <c r="Q77" s="1091">
        <f t="shared" si="5"/>
        <v>0</v>
      </c>
      <c r="R77" s="1091"/>
    </row>
    <row r="78" spans="1:19" x14ac:dyDescent="0.25">
      <c r="A78" s="697"/>
      <c r="B78" s="202"/>
      <c r="C78" s="39">
        <v>0</v>
      </c>
      <c r="D78" s="60"/>
      <c r="E78" s="60"/>
      <c r="F78" s="60"/>
      <c r="G78" s="60"/>
      <c r="H78" s="60"/>
      <c r="I78" s="60"/>
      <c r="P78" s="1091">
        <f t="shared" si="4"/>
        <v>0</v>
      </c>
      <c r="Q78" s="1091">
        <f t="shared" si="5"/>
        <v>0</v>
      </c>
      <c r="R78" s="1091"/>
    </row>
    <row r="79" spans="1:19" s="998" customFormat="1" x14ac:dyDescent="0.25">
      <c r="A79" s="696" t="s">
        <v>424</v>
      </c>
      <c r="B79" s="88" t="s">
        <v>120</v>
      </c>
      <c r="C79" s="39">
        <v>35</v>
      </c>
      <c r="D79" s="60">
        <v>5</v>
      </c>
      <c r="E79" s="60">
        <v>5</v>
      </c>
      <c r="F79" s="60">
        <v>5</v>
      </c>
      <c r="G79" s="60">
        <v>5</v>
      </c>
      <c r="H79" s="60">
        <v>10</v>
      </c>
      <c r="I79" s="1169">
        <v>5</v>
      </c>
      <c r="J79" s="995"/>
      <c r="K79" s="995"/>
      <c r="L79" s="995"/>
      <c r="M79" s="995"/>
      <c r="N79" s="995"/>
      <c r="O79" s="995"/>
      <c r="P79" s="1091">
        <f t="shared" si="4"/>
        <v>35</v>
      </c>
      <c r="Q79" s="1091">
        <f t="shared" si="5"/>
        <v>0</v>
      </c>
      <c r="R79" s="1091"/>
      <c r="S79" s="995"/>
    </row>
    <row r="80" spans="1:19" s="998" customFormat="1" x14ac:dyDescent="0.25">
      <c r="A80" s="696" t="s">
        <v>426</v>
      </c>
      <c r="B80" s="189" t="s">
        <v>120</v>
      </c>
      <c r="C80" s="39">
        <v>70</v>
      </c>
      <c r="D80" s="60">
        <v>10</v>
      </c>
      <c r="E80" s="60">
        <v>10</v>
      </c>
      <c r="F80" s="60">
        <v>10</v>
      </c>
      <c r="G80" s="60">
        <v>10</v>
      </c>
      <c r="H80" s="60">
        <v>20</v>
      </c>
      <c r="I80" s="1169">
        <v>10</v>
      </c>
      <c r="J80" s="995"/>
      <c r="K80" s="995"/>
      <c r="L80" s="995"/>
      <c r="M80" s="995"/>
      <c r="N80" s="995"/>
      <c r="O80" s="995"/>
      <c r="P80" s="1091">
        <f t="shared" si="4"/>
        <v>70</v>
      </c>
      <c r="Q80" s="1091">
        <f t="shared" si="5"/>
        <v>0</v>
      </c>
      <c r="R80" s="1091"/>
      <c r="S80" s="995"/>
    </row>
    <row r="81" spans="1:19" s="998" customFormat="1" x14ac:dyDescent="0.25">
      <c r="A81" s="703" t="s">
        <v>427</v>
      </c>
      <c r="B81" s="88"/>
      <c r="C81" s="97">
        <v>43855</v>
      </c>
      <c r="D81" s="51">
        <v>6265</v>
      </c>
      <c r="E81" s="51">
        <v>6265</v>
      </c>
      <c r="F81" s="51">
        <v>6265</v>
      </c>
      <c r="G81" s="51">
        <v>6265</v>
      </c>
      <c r="H81" s="51">
        <v>12530</v>
      </c>
      <c r="I81" s="51">
        <v>6265</v>
      </c>
      <c r="J81" s="995"/>
      <c r="K81" s="995"/>
      <c r="L81" s="995"/>
      <c r="M81" s="995"/>
      <c r="N81" s="995"/>
      <c r="O81" s="995"/>
      <c r="P81" s="1091">
        <f t="shared" si="4"/>
        <v>43855</v>
      </c>
      <c r="Q81" s="1091">
        <f t="shared" si="5"/>
        <v>0</v>
      </c>
      <c r="R81" s="1091"/>
      <c r="S81" s="995"/>
    </row>
    <row r="82" spans="1:19" x14ac:dyDescent="0.25">
      <c r="A82" s="697"/>
      <c r="B82" s="202"/>
      <c r="C82" s="101"/>
      <c r="D82" s="1078"/>
      <c r="E82" s="1078"/>
      <c r="F82" s="1078"/>
      <c r="G82" s="1078"/>
      <c r="H82" s="1078"/>
      <c r="I82" s="1078"/>
      <c r="P82" s="1091">
        <f t="shared" si="4"/>
        <v>0</v>
      </c>
      <c r="Q82" s="1091">
        <f t="shared" si="5"/>
        <v>0</v>
      </c>
      <c r="R82" s="1091"/>
    </row>
    <row r="83" spans="1:19" s="998" customFormat="1" x14ac:dyDescent="0.25">
      <c r="A83" s="697" t="s">
        <v>795</v>
      </c>
      <c r="B83" s="88" t="s">
        <v>396</v>
      </c>
      <c r="C83" s="39">
        <v>220</v>
      </c>
      <c r="D83" s="1170">
        <v>40</v>
      </c>
      <c r="E83" s="1170">
        <v>30</v>
      </c>
      <c r="F83" s="1170">
        <v>30</v>
      </c>
      <c r="G83" s="1170">
        <v>40</v>
      </c>
      <c r="H83" s="1170">
        <v>40</v>
      </c>
      <c r="I83" s="1169">
        <v>40</v>
      </c>
      <c r="J83" s="995"/>
      <c r="K83" s="995"/>
      <c r="L83" s="995"/>
      <c r="M83" s="995"/>
      <c r="N83" s="995"/>
      <c r="O83" s="995"/>
      <c r="P83" s="1091">
        <f t="shared" si="4"/>
        <v>220</v>
      </c>
      <c r="Q83" s="1091">
        <f t="shared" si="5"/>
        <v>0</v>
      </c>
      <c r="R83" s="1091"/>
      <c r="S83" s="995"/>
    </row>
    <row r="84" spans="1:19" s="998" customFormat="1" x14ac:dyDescent="0.25">
      <c r="A84" s="697" t="s">
        <v>785</v>
      </c>
      <c r="B84" s="88" t="s">
        <v>396</v>
      </c>
      <c r="C84" s="39">
        <v>145</v>
      </c>
      <c r="D84" s="60">
        <v>25</v>
      </c>
      <c r="E84" s="60">
        <v>20</v>
      </c>
      <c r="F84" s="60">
        <v>20</v>
      </c>
      <c r="G84" s="60">
        <v>25</v>
      </c>
      <c r="H84" s="60">
        <v>30</v>
      </c>
      <c r="I84" s="1169">
        <v>25</v>
      </c>
      <c r="J84" s="995"/>
      <c r="K84" s="995"/>
      <c r="L84" s="995"/>
      <c r="M84" s="995"/>
      <c r="N84" s="995"/>
      <c r="O84" s="995"/>
      <c r="P84" s="1091">
        <f t="shared" si="4"/>
        <v>145</v>
      </c>
      <c r="Q84" s="1091">
        <f t="shared" si="5"/>
        <v>0</v>
      </c>
      <c r="R84" s="1091"/>
      <c r="S84" s="995"/>
    </row>
    <row r="85" spans="1:19" s="998" customFormat="1" ht="15" customHeigh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995"/>
      <c r="K85" s="995"/>
      <c r="L85" s="995"/>
      <c r="M85" s="995"/>
      <c r="N85" s="995"/>
      <c r="O85" s="995"/>
      <c r="P85" s="1091">
        <f t="shared" si="4"/>
        <v>0</v>
      </c>
      <c r="Q85" s="1091">
        <f t="shared" si="5"/>
        <v>0</v>
      </c>
      <c r="R85" s="1091"/>
      <c r="S85" s="995"/>
    </row>
    <row r="86" spans="1:19" s="998" customFormat="1" x14ac:dyDescent="0.25">
      <c r="A86" s="943" t="s">
        <v>784</v>
      </c>
      <c r="B86" s="88"/>
      <c r="C86" s="39">
        <v>170300</v>
      </c>
      <c r="D86" s="51">
        <v>30200</v>
      </c>
      <c r="E86" s="51">
        <v>23350</v>
      </c>
      <c r="F86" s="51">
        <v>23350</v>
      </c>
      <c r="G86" s="51">
        <v>30200</v>
      </c>
      <c r="H86" s="51">
        <v>33000</v>
      </c>
      <c r="I86" s="51">
        <v>30200</v>
      </c>
      <c r="J86" s="995"/>
      <c r="K86" s="995"/>
      <c r="L86" s="995"/>
      <c r="M86" s="995"/>
      <c r="N86" s="995"/>
      <c r="O86" s="995"/>
      <c r="P86" s="1091">
        <f t="shared" si="4"/>
        <v>170300</v>
      </c>
      <c r="Q86" s="1091">
        <f t="shared" si="5"/>
        <v>0</v>
      </c>
      <c r="R86" s="1091"/>
      <c r="S86" s="995"/>
    </row>
    <row r="87" spans="1:19" x14ac:dyDescent="0.25">
      <c r="A87" s="697"/>
      <c r="B87" s="88"/>
      <c r="C87" s="39"/>
      <c r="D87" s="60"/>
      <c r="E87" s="60"/>
      <c r="F87" s="60"/>
      <c r="G87" s="60"/>
      <c r="H87" s="60"/>
      <c r="I87" s="60"/>
      <c r="P87" s="1091">
        <f t="shared" si="4"/>
        <v>0</v>
      </c>
      <c r="Q87" s="1091">
        <f t="shared" si="5"/>
        <v>0</v>
      </c>
      <c r="R87" s="1091"/>
    </row>
    <row r="88" spans="1:19" s="998" customFormat="1" x14ac:dyDescent="0.25">
      <c r="A88" s="679" t="s">
        <v>782</v>
      </c>
      <c r="B88" s="88" t="s">
        <v>396</v>
      </c>
      <c r="C88" s="39">
        <v>65</v>
      </c>
      <c r="D88" s="1079">
        <v>10</v>
      </c>
      <c r="E88" s="1079">
        <v>10</v>
      </c>
      <c r="F88" s="1079">
        <v>10</v>
      </c>
      <c r="G88" s="1079">
        <v>10</v>
      </c>
      <c r="H88" s="1079">
        <v>15</v>
      </c>
      <c r="I88" s="1079">
        <v>10</v>
      </c>
      <c r="J88" s="995"/>
      <c r="K88" s="995"/>
      <c r="L88" s="995"/>
      <c r="M88" s="995"/>
      <c r="N88" s="995"/>
      <c r="O88" s="995"/>
      <c r="P88" s="1091">
        <f t="shared" si="4"/>
        <v>65</v>
      </c>
      <c r="Q88" s="1091">
        <f t="shared" si="5"/>
        <v>0</v>
      </c>
      <c r="R88" s="1091"/>
      <c r="S88" s="995"/>
    </row>
    <row r="89" spans="1:19" x14ac:dyDescent="0.25">
      <c r="A89" s="703" t="s">
        <v>783</v>
      </c>
      <c r="B89" s="88"/>
      <c r="C89" s="97">
        <v>35750</v>
      </c>
      <c r="D89" s="51">
        <v>5500</v>
      </c>
      <c r="E89" s="51">
        <v>5500</v>
      </c>
      <c r="F89" s="51">
        <v>5500</v>
      </c>
      <c r="G89" s="51">
        <v>5500</v>
      </c>
      <c r="H89" s="51">
        <v>8250</v>
      </c>
      <c r="I89" s="51">
        <v>5500</v>
      </c>
      <c r="P89" s="1091">
        <f t="shared" si="4"/>
        <v>35750</v>
      </c>
      <c r="Q89" s="1091">
        <f t="shared" si="5"/>
        <v>0</v>
      </c>
      <c r="R89" s="1091"/>
    </row>
    <row r="90" spans="1:19" x14ac:dyDescent="0.25">
      <c r="A90" s="697"/>
      <c r="B90" s="88"/>
      <c r="C90" s="101"/>
      <c r="D90" s="1078"/>
      <c r="E90" s="1078"/>
      <c r="F90" s="1078"/>
      <c r="G90" s="1078"/>
      <c r="H90" s="1078"/>
      <c r="I90" s="1078"/>
      <c r="P90" s="1091">
        <f t="shared" si="4"/>
        <v>0</v>
      </c>
      <c r="Q90" s="1091">
        <f t="shared" si="5"/>
        <v>0</v>
      </c>
      <c r="R90" s="1091"/>
    </row>
    <row r="91" spans="1:19" s="998" customFormat="1" x14ac:dyDescent="0.25">
      <c r="A91" s="948" t="s">
        <v>440</v>
      </c>
      <c r="B91" s="196" t="s">
        <v>120</v>
      </c>
      <c r="C91" s="39">
        <v>15</v>
      </c>
      <c r="D91" s="60">
        <v>2</v>
      </c>
      <c r="E91" s="60">
        <v>2</v>
      </c>
      <c r="F91" s="60">
        <v>2</v>
      </c>
      <c r="G91" s="60">
        <v>2</v>
      </c>
      <c r="H91" s="60">
        <v>5</v>
      </c>
      <c r="I91" s="60">
        <v>2</v>
      </c>
      <c r="J91" s="995"/>
      <c r="K91" s="995"/>
      <c r="L91" s="995"/>
      <c r="M91" s="995"/>
      <c r="N91" s="995"/>
      <c r="O91" s="995"/>
      <c r="P91" s="1091">
        <f t="shared" si="4"/>
        <v>15</v>
      </c>
      <c r="Q91" s="1091">
        <f t="shared" si="5"/>
        <v>0</v>
      </c>
      <c r="R91" s="1091"/>
      <c r="S91" s="995"/>
    </row>
    <row r="92" spans="1:19" x14ac:dyDescent="0.25">
      <c r="A92" s="704" t="s">
        <v>448</v>
      </c>
      <c r="B92" s="211"/>
      <c r="C92" s="97">
        <v>255785</v>
      </c>
      <c r="D92" s="51">
        <v>42749</v>
      </c>
      <c r="E92" s="51">
        <v>35899</v>
      </c>
      <c r="F92" s="51">
        <v>35899</v>
      </c>
      <c r="G92" s="51">
        <v>42749</v>
      </c>
      <c r="H92" s="51">
        <v>55740</v>
      </c>
      <c r="I92" s="51">
        <v>42749</v>
      </c>
      <c r="P92" s="1091">
        <f t="shared" si="4"/>
        <v>255785</v>
      </c>
      <c r="Q92" s="1091">
        <f t="shared" si="5"/>
        <v>0</v>
      </c>
      <c r="R92" s="1091"/>
    </row>
    <row r="93" spans="1:19" x14ac:dyDescent="0.25">
      <c r="A93" s="704"/>
      <c r="B93" s="211"/>
      <c r="C93" s="97"/>
      <c r="D93" s="51"/>
      <c r="E93" s="51"/>
      <c r="F93" s="51"/>
      <c r="G93" s="51"/>
      <c r="H93" s="51"/>
      <c r="I93" s="51"/>
      <c r="P93" s="1091">
        <f t="shared" si="4"/>
        <v>0</v>
      </c>
      <c r="Q93" s="1091">
        <f t="shared" si="5"/>
        <v>0</v>
      </c>
      <c r="R93" s="1091"/>
    </row>
    <row r="94" spans="1:19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995"/>
      <c r="K94" s="995"/>
      <c r="L94" s="995"/>
      <c r="M94" s="995"/>
      <c r="N94" s="995"/>
      <c r="O94" s="995"/>
      <c r="P94" s="1091">
        <f t="shared" si="4"/>
        <v>0</v>
      </c>
      <c r="Q94" s="1091">
        <f t="shared" si="5"/>
        <v>0</v>
      </c>
      <c r="R94" s="1091"/>
      <c r="S94" s="995"/>
    </row>
    <row r="95" spans="1:19" s="998" customFormat="1" ht="15" customHeight="1" x14ac:dyDescent="0.25">
      <c r="A95" s="696" t="s">
        <v>759</v>
      </c>
      <c r="B95" s="196" t="s">
        <v>18</v>
      </c>
      <c r="C95" s="39">
        <v>90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995"/>
      <c r="K95" s="995"/>
      <c r="L95" s="995"/>
      <c r="M95" s="995"/>
      <c r="N95" s="995"/>
      <c r="O95" s="995"/>
      <c r="P95" s="1091">
        <f t="shared" si="4"/>
        <v>90</v>
      </c>
      <c r="Q95" s="1091">
        <f t="shared" si="5"/>
        <v>0</v>
      </c>
      <c r="R95" s="1091"/>
      <c r="S95" s="995"/>
    </row>
    <row r="96" spans="1:19" s="998" customFormat="1" ht="15" customHeight="1" x14ac:dyDescent="0.25">
      <c r="A96" s="696" t="s">
        <v>797</v>
      </c>
      <c r="B96" s="196" t="s">
        <v>18</v>
      </c>
      <c r="C96" s="39">
        <v>120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995"/>
      <c r="K96" s="995"/>
      <c r="L96" s="995"/>
      <c r="M96" s="995"/>
      <c r="N96" s="995"/>
      <c r="O96" s="995"/>
      <c r="P96" s="1091">
        <f t="shared" si="4"/>
        <v>120</v>
      </c>
      <c r="Q96" s="1091">
        <f t="shared" si="5"/>
        <v>0</v>
      </c>
      <c r="R96" s="1091"/>
      <c r="S96" s="995"/>
    </row>
    <row r="97" spans="1:19" s="998" customFormat="1" ht="15" customHeight="1" x14ac:dyDescent="0.25">
      <c r="A97" s="696" t="s">
        <v>796</v>
      </c>
      <c r="B97" s="196" t="s">
        <v>18</v>
      </c>
      <c r="C97" s="39">
        <v>120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995"/>
      <c r="K97" s="995"/>
      <c r="L97" s="995"/>
      <c r="M97" s="995"/>
      <c r="N97" s="995"/>
      <c r="O97" s="995"/>
      <c r="P97" s="1091">
        <f t="shared" si="4"/>
        <v>120</v>
      </c>
      <c r="Q97" s="1091">
        <f t="shared" si="5"/>
        <v>0</v>
      </c>
      <c r="R97" s="1091"/>
      <c r="S97" s="995"/>
    </row>
    <row r="98" spans="1:19" s="998" customFormat="1" ht="15" customHeight="1" x14ac:dyDescent="0.25">
      <c r="A98" s="696" t="s">
        <v>758</v>
      </c>
      <c r="B98" s="196" t="s">
        <v>18</v>
      </c>
      <c r="C98" s="39">
        <v>6000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995"/>
      <c r="K98" s="995"/>
      <c r="L98" s="995"/>
      <c r="M98" s="995"/>
      <c r="N98" s="995"/>
      <c r="O98" s="995"/>
      <c r="P98" s="1091">
        <f t="shared" si="4"/>
        <v>6000</v>
      </c>
      <c r="Q98" s="1091">
        <f t="shared" si="5"/>
        <v>0</v>
      </c>
      <c r="R98" s="1091"/>
      <c r="S98" s="995"/>
    </row>
    <row r="99" spans="1:19" s="194" customFormat="1" ht="15" customHeight="1" x14ac:dyDescent="0.25">
      <c r="A99" s="696" t="s">
        <v>778</v>
      </c>
      <c r="B99" s="196" t="s">
        <v>18</v>
      </c>
      <c r="C99" s="39">
        <v>12000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995"/>
      <c r="K99" s="995"/>
      <c r="L99" s="995"/>
      <c r="M99" s="995"/>
      <c r="N99" s="995"/>
      <c r="O99" s="995"/>
      <c r="P99" s="1091">
        <f t="shared" si="4"/>
        <v>12000</v>
      </c>
      <c r="Q99" s="1091">
        <f t="shared" si="5"/>
        <v>0</v>
      </c>
      <c r="R99" s="1091"/>
      <c r="S99" s="995"/>
    </row>
    <row r="100" spans="1:19" s="998" customFormat="1" ht="15" customHeight="1" x14ac:dyDescent="0.25">
      <c r="A100" s="939" t="s">
        <v>760</v>
      </c>
      <c r="B100" s="196"/>
      <c r="C100" s="39">
        <v>419790</v>
      </c>
      <c r="D100" s="41">
        <v>69965</v>
      </c>
      <c r="E100" s="41">
        <v>69965</v>
      </c>
      <c r="F100" s="41">
        <v>69965</v>
      </c>
      <c r="G100" s="41">
        <v>69965</v>
      </c>
      <c r="H100" s="41">
        <v>69965</v>
      </c>
      <c r="I100" s="41">
        <v>69965</v>
      </c>
      <c r="J100" s="995"/>
      <c r="K100" s="995"/>
      <c r="L100" s="995"/>
      <c r="M100" s="995"/>
      <c r="N100" s="995"/>
      <c r="O100" s="995"/>
      <c r="P100" s="1091">
        <f t="shared" ref="P100:P115" si="6">SUM(D100:O100)</f>
        <v>419790</v>
      </c>
      <c r="Q100" s="1091">
        <f t="shared" ref="Q100:Q115" si="7">P100-C100</f>
        <v>0</v>
      </c>
      <c r="R100" s="1091"/>
      <c r="S100" s="995"/>
    </row>
    <row r="101" spans="1:19" ht="15" customHeight="1" x14ac:dyDescent="0.25">
      <c r="A101" s="706"/>
      <c r="B101" s="196"/>
      <c r="C101" s="39"/>
      <c r="D101" s="41"/>
      <c r="E101" s="41"/>
      <c r="F101" s="41"/>
      <c r="G101" s="41"/>
      <c r="H101" s="41"/>
      <c r="I101" s="41"/>
      <c r="P101" s="1091">
        <f t="shared" si="6"/>
        <v>0</v>
      </c>
      <c r="Q101" s="1091">
        <f t="shared" si="7"/>
        <v>0</v>
      </c>
      <c r="R101" s="1091"/>
    </row>
    <row r="102" spans="1:19" ht="15" customHeight="1" x14ac:dyDescent="0.25">
      <c r="A102" s="939" t="s">
        <v>825</v>
      </c>
      <c r="B102" s="196"/>
      <c r="C102" s="39"/>
      <c r="D102" s="41"/>
      <c r="E102" s="41"/>
      <c r="F102" s="41"/>
      <c r="G102" s="41"/>
      <c r="H102" s="41"/>
      <c r="I102" s="41"/>
      <c r="P102" s="1091">
        <f t="shared" si="6"/>
        <v>0</v>
      </c>
      <c r="Q102" s="1091">
        <f t="shared" si="7"/>
        <v>0</v>
      </c>
      <c r="R102" s="1091"/>
    </row>
    <row r="103" spans="1:19" ht="15" customHeight="1" x14ac:dyDescent="0.25">
      <c r="A103" s="706" t="s">
        <v>826</v>
      </c>
      <c r="B103" s="196" t="s">
        <v>120</v>
      </c>
      <c r="C103" s="39">
        <v>72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P103" s="1091">
        <f t="shared" si="6"/>
        <v>72</v>
      </c>
      <c r="Q103" s="1091">
        <f t="shared" si="7"/>
        <v>0</v>
      </c>
      <c r="R103" s="1091"/>
    </row>
    <row r="104" spans="1:19" ht="15" customHeight="1" x14ac:dyDescent="0.25">
      <c r="A104" s="706" t="s">
        <v>827</v>
      </c>
      <c r="B104" s="196" t="s">
        <v>120</v>
      </c>
      <c r="C104" s="39">
        <v>72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P104" s="1091">
        <f t="shared" si="6"/>
        <v>72</v>
      </c>
      <c r="Q104" s="1091">
        <f t="shared" si="7"/>
        <v>0</v>
      </c>
      <c r="R104" s="1091"/>
    </row>
    <row r="105" spans="1:19" ht="15" customHeight="1" x14ac:dyDescent="0.25">
      <c r="A105" s="706" t="s">
        <v>828</v>
      </c>
      <c r="B105" s="196" t="s">
        <v>120</v>
      </c>
      <c r="C105" s="39">
        <v>72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P105" s="1091">
        <f t="shared" si="6"/>
        <v>72</v>
      </c>
      <c r="Q105" s="1091">
        <f t="shared" si="7"/>
        <v>0</v>
      </c>
      <c r="R105" s="1091"/>
    </row>
    <row r="106" spans="1:19" ht="15" customHeight="1" x14ac:dyDescent="0.25">
      <c r="A106" s="706" t="s">
        <v>829</v>
      </c>
      <c r="B106" s="196" t="s">
        <v>120</v>
      </c>
      <c r="C106" s="39">
        <v>72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P106" s="1091">
        <f t="shared" si="6"/>
        <v>72</v>
      </c>
      <c r="Q106" s="1091">
        <f t="shared" si="7"/>
        <v>0</v>
      </c>
      <c r="R106" s="1091"/>
    </row>
    <row r="107" spans="1:19" ht="15" customHeight="1" x14ac:dyDescent="0.25">
      <c r="A107" s="706"/>
      <c r="B107" s="196"/>
      <c r="C107" s="39"/>
      <c r="D107" s="41"/>
      <c r="E107" s="41"/>
      <c r="F107" s="41"/>
      <c r="G107" s="41"/>
      <c r="H107" s="41"/>
      <c r="I107" s="41"/>
      <c r="P107" s="1091">
        <f t="shared" si="6"/>
        <v>0</v>
      </c>
      <c r="Q107" s="1091">
        <f t="shared" si="7"/>
        <v>0</v>
      </c>
      <c r="R107" s="1091"/>
    </row>
    <row r="108" spans="1:19" ht="15" customHeight="1" x14ac:dyDescent="0.25">
      <c r="A108" s="939" t="s">
        <v>830</v>
      </c>
      <c r="B108" s="196"/>
      <c r="C108" s="39"/>
      <c r="D108" s="41"/>
      <c r="E108" s="41"/>
      <c r="F108" s="41"/>
      <c r="G108" s="41"/>
      <c r="H108" s="41"/>
      <c r="I108" s="41"/>
      <c r="P108" s="1091">
        <f t="shared" si="6"/>
        <v>0</v>
      </c>
      <c r="Q108" s="1091">
        <f t="shared" si="7"/>
        <v>0</v>
      </c>
      <c r="R108" s="1091"/>
    </row>
    <row r="109" spans="1:19" ht="15" customHeight="1" x14ac:dyDescent="0.25">
      <c r="A109" s="706" t="s">
        <v>834</v>
      </c>
      <c r="B109" s="196"/>
      <c r="C109" s="39">
        <v>72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P109" s="1091">
        <f t="shared" si="6"/>
        <v>72</v>
      </c>
      <c r="Q109" s="1091">
        <f t="shared" si="7"/>
        <v>0</v>
      </c>
      <c r="R109" s="1091"/>
    </row>
    <row r="110" spans="1:19" ht="15" customHeight="1" x14ac:dyDescent="0.25">
      <c r="A110" s="706" t="s">
        <v>833</v>
      </c>
      <c r="B110" s="196"/>
      <c r="C110" s="39">
        <v>72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P110" s="1091">
        <f t="shared" si="6"/>
        <v>72</v>
      </c>
      <c r="Q110" s="1091">
        <f t="shared" si="7"/>
        <v>0</v>
      </c>
      <c r="R110" s="1091"/>
    </row>
    <row r="111" spans="1:19" ht="15" customHeight="1" x14ac:dyDescent="0.25">
      <c r="A111" s="706" t="s">
        <v>832</v>
      </c>
      <c r="B111" s="196"/>
      <c r="C111" s="39">
        <v>72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P111" s="1091">
        <f t="shared" si="6"/>
        <v>72</v>
      </c>
      <c r="Q111" s="1091">
        <f t="shared" si="7"/>
        <v>0</v>
      </c>
      <c r="R111" s="1091"/>
    </row>
    <row r="112" spans="1:19" ht="15" customHeight="1" x14ac:dyDescent="0.25">
      <c r="A112" s="697" t="s">
        <v>831</v>
      </c>
      <c r="B112" s="202"/>
      <c r="C112" s="39">
        <v>72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P112" s="1091">
        <f t="shared" si="6"/>
        <v>72</v>
      </c>
      <c r="Q112" s="1091">
        <f t="shared" si="7"/>
        <v>0</v>
      </c>
      <c r="R112" s="1091"/>
    </row>
    <row r="113" spans="1:19" s="998" customFormat="1" ht="15" customHeight="1" thickBot="1" x14ac:dyDescent="0.3">
      <c r="A113" s="1121"/>
      <c r="B113" s="1122"/>
      <c r="C113" s="1123"/>
      <c r="D113" s="1124"/>
      <c r="E113" s="1124"/>
      <c r="F113" s="1124"/>
      <c r="G113" s="1124"/>
      <c r="H113" s="1125"/>
      <c r="I113" s="1124"/>
      <c r="J113" s="995"/>
      <c r="K113" s="995"/>
      <c r="L113" s="995"/>
      <c r="M113" s="995"/>
      <c r="N113" s="995"/>
      <c r="O113" s="995"/>
      <c r="P113" s="1091">
        <f t="shared" si="6"/>
        <v>0</v>
      </c>
      <c r="Q113" s="1091">
        <f t="shared" si="7"/>
        <v>0</v>
      </c>
      <c r="R113" s="1091"/>
      <c r="S113" s="995"/>
    </row>
    <row r="114" spans="1:19" s="355" customFormat="1" ht="15.75" thickBot="1" x14ac:dyDescent="0.3">
      <c r="A114" s="221" t="s">
        <v>807</v>
      </c>
      <c r="B114" s="856"/>
      <c r="C114" s="251">
        <v>8200000</v>
      </c>
      <c r="D114" s="221">
        <v>1200000</v>
      </c>
      <c r="E114" s="221">
        <v>1300000</v>
      </c>
      <c r="F114" s="221">
        <v>1200000</v>
      </c>
      <c r="G114" s="221">
        <v>1200000</v>
      </c>
      <c r="H114" s="221">
        <v>1900000</v>
      </c>
      <c r="I114" s="221">
        <v>1400000</v>
      </c>
      <c r="J114" s="1091"/>
      <c r="K114" s="1091"/>
      <c r="L114" s="1091"/>
      <c r="M114" s="1086"/>
      <c r="N114" s="1086"/>
      <c r="O114" s="1086"/>
      <c r="P114" s="1091">
        <f t="shared" si="6"/>
        <v>8200000</v>
      </c>
      <c r="Q114" s="1091">
        <f t="shared" si="7"/>
        <v>0</v>
      </c>
      <c r="R114" s="1091"/>
      <c r="S114" s="1086"/>
    </row>
    <row r="115" spans="1:19" ht="15.75" thickBot="1" x14ac:dyDescent="0.3">
      <c r="A115" s="226" t="s">
        <v>466</v>
      </c>
      <c r="B115" s="856"/>
      <c r="C115" s="651">
        <v>2466</v>
      </c>
      <c r="D115" s="228">
        <v>468</v>
      </c>
      <c r="E115" s="228">
        <v>416</v>
      </c>
      <c r="F115" s="228">
        <v>416</v>
      </c>
      <c r="G115" s="228">
        <v>520</v>
      </c>
      <c r="H115" s="228">
        <v>442</v>
      </c>
      <c r="I115" s="228">
        <v>204</v>
      </c>
      <c r="P115" s="1091">
        <f t="shared" si="6"/>
        <v>2466</v>
      </c>
      <c r="Q115" s="1091">
        <f t="shared" si="7"/>
        <v>0</v>
      </c>
      <c r="R115" s="1091"/>
    </row>
    <row r="116" spans="1:19" x14ac:dyDescent="0.25">
      <c r="A116" s="1"/>
      <c r="B116" s="845"/>
      <c r="C116" s="2"/>
      <c r="D116" s="57"/>
      <c r="E116" s="13"/>
      <c r="F116" s="13"/>
      <c r="G116" s="13"/>
      <c r="H116" s="15"/>
      <c r="I116" s="13"/>
      <c r="Q116" s="1091"/>
      <c r="R116" s="1091"/>
    </row>
    <row r="117" spans="1:19" x14ac:dyDescent="0.25">
      <c r="Q117" s="1091"/>
      <c r="R117" s="1091"/>
    </row>
    <row r="118" spans="1:19" x14ac:dyDescent="0.25">
      <c r="Q118" s="1091"/>
      <c r="R118" s="1091"/>
    </row>
    <row r="119" spans="1:19" x14ac:dyDescent="0.25">
      <c r="Q119" s="1091"/>
      <c r="R119" s="1091"/>
    </row>
    <row r="120" spans="1:19" x14ac:dyDescent="0.25">
      <c r="Q120" s="1091"/>
      <c r="R120" s="1091"/>
    </row>
    <row r="121" spans="1:19" x14ac:dyDescent="0.25">
      <c r="Q121" s="1091"/>
      <c r="R121" s="1091"/>
    </row>
    <row r="122" spans="1:19" x14ac:dyDescent="0.25">
      <c r="Q122" s="1091"/>
      <c r="R122" s="1091"/>
    </row>
    <row r="123" spans="1:19" x14ac:dyDescent="0.25">
      <c r="Q123" s="1091"/>
      <c r="R123" s="1091"/>
    </row>
    <row r="124" spans="1:19" x14ac:dyDescent="0.25">
      <c r="C124"/>
    </row>
    <row r="125" spans="1:19" x14ac:dyDescent="0.25">
      <c r="C125"/>
    </row>
    <row r="126" spans="1:19" x14ac:dyDescent="0.25">
      <c r="C126"/>
    </row>
    <row r="127" spans="1:19" x14ac:dyDescent="0.25">
      <c r="C127"/>
    </row>
    <row r="128" spans="1:19" x14ac:dyDescent="0.25">
      <c r="C128"/>
    </row>
    <row r="129" spans="3:3" x14ac:dyDescent="0.25">
      <c r="C129"/>
    </row>
    <row r="130" spans="3:3" x14ac:dyDescent="0.25">
      <c r="C130"/>
    </row>
  </sheetData>
  <mergeCells count="2">
    <mergeCell ref="A4:A5"/>
    <mergeCell ref="B4:B5"/>
  </mergeCells>
  <conditionalFormatting sqref="B1:I1">
    <cfRule type="cellIs" dxfId="131" priority="8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P116"/>
  <sheetViews>
    <sheetView zoomScale="85" zoomScaleNormal="85" workbookViewId="0">
      <pane xSplit="2" ySplit="5" topLeftCell="F102" activePane="bottomRight" state="frozen"/>
      <selection activeCell="H114" sqref="H114"/>
      <selection pane="topRight" activeCell="H114" sqref="H114"/>
      <selection pane="bottomLeft" activeCell="H114" sqref="H114"/>
      <selection pane="bottomRight" activeCell="J121" sqref="J121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7" width="16.42578125" style="1092" customWidth="1"/>
    <col min="8" max="13" width="16.42578125" style="995" customWidth="1"/>
    <col min="14" max="16" width="11.85546875" style="995" customWidth="1"/>
  </cols>
  <sheetData>
    <row r="1" spans="1:16" x14ac:dyDescent="0.25">
      <c r="A1" s="898" t="s">
        <v>0</v>
      </c>
      <c r="B1" s="849"/>
      <c r="C1" s="2"/>
      <c r="D1" s="13"/>
      <c r="E1" s="13"/>
      <c r="F1" s="13"/>
      <c r="G1" s="335"/>
    </row>
    <row r="2" spans="1:16" x14ac:dyDescent="0.25">
      <c r="A2" s="1075" t="s">
        <v>822</v>
      </c>
      <c r="B2" s="850"/>
      <c r="C2" s="2"/>
      <c r="D2" s="13"/>
      <c r="E2" s="13"/>
      <c r="F2" s="13"/>
      <c r="G2" s="335"/>
    </row>
    <row r="3" spans="1:16" ht="15.75" thickBot="1" x14ac:dyDescent="0.3">
      <c r="A3" s="894" t="s">
        <v>744</v>
      </c>
      <c r="B3" s="845"/>
      <c r="C3" s="2"/>
      <c r="D3" s="13"/>
      <c r="E3" s="13"/>
      <c r="F3" s="13"/>
      <c r="G3" s="335"/>
    </row>
    <row r="4" spans="1:16" ht="15.75" thickBot="1" x14ac:dyDescent="0.3">
      <c r="A4" s="1210" t="s">
        <v>3</v>
      </c>
      <c r="B4" s="1212" t="s">
        <v>4</v>
      </c>
      <c r="C4" s="1140" t="s">
        <v>6</v>
      </c>
      <c r="D4" s="1144" t="s">
        <v>501</v>
      </c>
      <c r="E4" s="1145" t="s">
        <v>618</v>
      </c>
      <c r="F4" s="1143" t="s">
        <v>503</v>
      </c>
      <c r="G4" s="1143" t="s">
        <v>504</v>
      </c>
    </row>
    <row r="5" spans="1:16" x14ac:dyDescent="0.25">
      <c r="A5" s="1211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</row>
    <row r="6" spans="1:16" s="194" customFormat="1" ht="27" customHeight="1" x14ac:dyDescent="0.25">
      <c r="A6" s="1188" t="s">
        <v>727</v>
      </c>
      <c r="B6" s="64"/>
      <c r="C6" s="97">
        <v>267242</v>
      </c>
      <c r="D6" s="51">
        <v>70017</v>
      </c>
      <c r="E6" s="51">
        <v>82843</v>
      </c>
      <c r="F6" s="51">
        <v>57191</v>
      </c>
      <c r="G6" s="51">
        <v>57191</v>
      </c>
      <c r="H6" s="995"/>
      <c r="I6" s="995"/>
      <c r="J6" s="995"/>
      <c r="K6" s="995"/>
      <c r="L6" s="995"/>
      <c r="M6" s="995"/>
      <c r="N6" s="1091">
        <f t="shared" ref="N6:N37" si="0">SUM(D6:M6)</f>
        <v>267242</v>
      </c>
      <c r="O6" s="1091">
        <f t="shared" ref="O6:O37" si="1">N6-C6</f>
        <v>0</v>
      </c>
      <c r="P6" s="1091"/>
    </row>
    <row r="7" spans="1:16" s="998" customFormat="1" x14ac:dyDescent="0.25">
      <c r="A7" s="698"/>
      <c r="B7" s="64"/>
      <c r="C7" s="101"/>
      <c r="D7" s="1078"/>
      <c r="E7" s="1078"/>
      <c r="F7" s="1078"/>
      <c r="G7" s="1078"/>
      <c r="H7" s="995"/>
      <c r="I7" s="995"/>
      <c r="J7" s="995"/>
      <c r="K7" s="995"/>
      <c r="L7" s="995"/>
      <c r="M7" s="995"/>
      <c r="N7" s="1091">
        <f t="shared" si="0"/>
        <v>0</v>
      </c>
      <c r="O7" s="1091">
        <f t="shared" si="1"/>
        <v>0</v>
      </c>
      <c r="P7" s="1091"/>
    </row>
    <row r="8" spans="1:16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87"/>
      <c r="I8" s="220"/>
      <c r="J8" s="56"/>
      <c r="K8" s="220"/>
      <c r="L8" s="56"/>
      <c r="M8" s="220"/>
      <c r="N8" s="1091">
        <f t="shared" si="0"/>
        <v>0</v>
      </c>
      <c r="O8" s="1091">
        <f t="shared" si="1"/>
        <v>0</v>
      </c>
      <c r="P8" s="1091"/>
    </row>
    <row r="9" spans="1:16" s="998" customFormat="1" ht="15" customHeight="1" x14ac:dyDescent="0.25">
      <c r="A9" s="694" t="s">
        <v>728</v>
      </c>
      <c r="B9" s="88" t="s">
        <v>171</v>
      </c>
      <c r="C9" s="39">
        <v>60</v>
      </c>
      <c r="D9" s="60">
        <v>15</v>
      </c>
      <c r="E9" s="60">
        <v>15</v>
      </c>
      <c r="F9" s="60">
        <v>15</v>
      </c>
      <c r="G9" s="60">
        <v>15</v>
      </c>
      <c r="H9" s="56"/>
      <c r="I9" s="220"/>
      <c r="J9" s="56"/>
      <c r="K9" s="220"/>
      <c r="L9" s="56"/>
      <c r="M9" s="220"/>
      <c r="N9" s="1091">
        <f t="shared" si="0"/>
        <v>60</v>
      </c>
      <c r="O9" s="1091">
        <f t="shared" si="1"/>
        <v>0</v>
      </c>
      <c r="P9" s="1091"/>
    </row>
    <row r="10" spans="1:16" s="998" customFormat="1" ht="15" customHeight="1" x14ac:dyDescent="0.25">
      <c r="A10" s="694" t="s">
        <v>823</v>
      </c>
      <c r="B10" s="88" t="s">
        <v>281</v>
      </c>
      <c r="C10" s="39">
        <v>80</v>
      </c>
      <c r="D10" s="60">
        <v>20</v>
      </c>
      <c r="E10" s="60">
        <v>20</v>
      </c>
      <c r="F10" s="60">
        <v>20</v>
      </c>
      <c r="G10" s="60">
        <v>20</v>
      </c>
      <c r="H10" s="56"/>
      <c r="I10" s="220"/>
      <c r="J10" s="56"/>
      <c r="K10" s="220"/>
      <c r="L10" s="56"/>
      <c r="M10" s="220"/>
      <c r="N10" s="1091">
        <f t="shared" si="0"/>
        <v>80</v>
      </c>
      <c r="O10" s="1091">
        <f t="shared" si="1"/>
        <v>0</v>
      </c>
      <c r="P10" s="1091"/>
    </row>
    <row r="11" spans="1:16" s="998" customFormat="1" ht="15" customHeight="1" x14ac:dyDescent="0.25">
      <c r="A11" s="694" t="s">
        <v>824</v>
      </c>
      <c r="B11" s="88" t="s">
        <v>281</v>
      </c>
      <c r="C11" s="39">
        <v>8</v>
      </c>
      <c r="D11" s="60">
        <v>2</v>
      </c>
      <c r="E11" s="60">
        <v>2</v>
      </c>
      <c r="F11" s="60">
        <v>2</v>
      </c>
      <c r="G11" s="60">
        <v>2</v>
      </c>
      <c r="H11" s="56"/>
      <c r="I11" s="220"/>
      <c r="J11" s="56"/>
      <c r="K11" s="220"/>
      <c r="L11" s="56"/>
      <c r="M11" s="220"/>
      <c r="N11" s="1091">
        <f t="shared" si="0"/>
        <v>8</v>
      </c>
      <c r="O11" s="1091">
        <f t="shared" si="1"/>
        <v>0</v>
      </c>
      <c r="P11" s="1091"/>
    </row>
    <row r="12" spans="1:16" s="998" customFormat="1" ht="15" customHeight="1" x14ac:dyDescent="0.25">
      <c r="A12" s="694"/>
      <c r="B12" s="88"/>
      <c r="C12" s="39"/>
      <c r="D12" s="60"/>
      <c r="E12" s="60"/>
      <c r="F12" s="60"/>
      <c r="G12" s="60"/>
      <c r="H12" s="56"/>
      <c r="I12" s="220"/>
      <c r="J12" s="56"/>
      <c r="K12" s="220"/>
      <c r="L12" s="56"/>
      <c r="M12" s="220"/>
      <c r="N12" s="1091">
        <f t="shared" si="0"/>
        <v>0</v>
      </c>
      <c r="O12" s="1091">
        <f t="shared" si="1"/>
        <v>0</v>
      </c>
      <c r="P12" s="1091"/>
    </row>
    <row r="13" spans="1:16" s="998" customFormat="1" x14ac:dyDescent="0.25">
      <c r="A13" s="698" t="s">
        <v>286</v>
      </c>
      <c r="B13" s="64" t="s">
        <v>287</v>
      </c>
      <c r="C13" s="39">
        <v>1080</v>
      </c>
      <c r="D13" s="60">
        <v>270</v>
      </c>
      <c r="E13" s="60">
        <v>270</v>
      </c>
      <c r="F13" s="60">
        <v>270</v>
      </c>
      <c r="G13" s="60">
        <v>270</v>
      </c>
      <c r="H13" s="995"/>
      <c r="I13" s="995"/>
      <c r="J13" s="995"/>
      <c r="K13" s="995"/>
      <c r="L13" s="995"/>
      <c r="M13" s="995"/>
      <c r="N13" s="1091">
        <f t="shared" si="0"/>
        <v>1080</v>
      </c>
      <c r="O13" s="1091">
        <f t="shared" si="1"/>
        <v>0</v>
      </c>
      <c r="P13" s="1091"/>
    </row>
    <row r="14" spans="1:16" x14ac:dyDescent="0.25">
      <c r="A14" s="697"/>
      <c r="B14" s="202"/>
      <c r="C14" s="39">
        <v>0</v>
      </c>
      <c r="D14" s="60"/>
      <c r="E14" s="60"/>
      <c r="F14" s="60"/>
      <c r="G14" s="60">
        <v>0</v>
      </c>
      <c r="N14" s="1091">
        <f t="shared" si="0"/>
        <v>0</v>
      </c>
      <c r="O14" s="1091">
        <f t="shared" si="1"/>
        <v>0</v>
      </c>
      <c r="P14" s="1091"/>
    </row>
    <row r="15" spans="1:16" s="195" customFormat="1" x14ac:dyDescent="0.25">
      <c r="A15" s="63" t="s">
        <v>803</v>
      </c>
      <c r="B15" s="88" t="s">
        <v>299</v>
      </c>
      <c r="C15" s="39">
        <v>28000</v>
      </c>
      <c r="D15" s="60">
        <v>7000</v>
      </c>
      <c r="E15" s="60">
        <v>7000</v>
      </c>
      <c r="F15" s="60">
        <v>7000</v>
      </c>
      <c r="G15" s="60">
        <v>7000</v>
      </c>
      <c r="H15" s="995"/>
      <c r="I15" s="995"/>
      <c r="J15" s="995"/>
      <c r="K15" s="995"/>
      <c r="L15" s="995"/>
      <c r="M15" s="995"/>
      <c r="N15" s="1091">
        <f t="shared" si="0"/>
        <v>28000</v>
      </c>
      <c r="O15" s="1091">
        <f t="shared" si="1"/>
        <v>0</v>
      </c>
      <c r="P15" s="1091"/>
    </row>
    <row r="16" spans="1:16" s="998" customFormat="1" x14ac:dyDescent="0.25">
      <c r="A16" s="63" t="s">
        <v>802</v>
      </c>
      <c r="B16" s="88" t="s">
        <v>299</v>
      </c>
      <c r="C16" s="39">
        <v>21000</v>
      </c>
      <c r="D16" s="60">
        <v>6000</v>
      </c>
      <c r="E16" s="60">
        <v>7000</v>
      </c>
      <c r="F16" s="60">
        <v>4000</v>
      </c>
      <c r="G16" s="60">
        <v>4000</v>
      </c>
      <c r="H16" s="995"/>
      <c r="I16" s="995"/>
      <c r="J16" s="995"/>
      <c r="K16" s="995"/>
      <c r="L16" s="995"/>
      <c r="M16" s="995"/>
      <c r="N16" s="1091">
        <f t="shared" si="0"/>
        <v>21000</v>
      </c>
      <c r="O16" s="1091">
        <f t="shared" si="1"/>
        <v>0</v>
      </c>
      <c r="P16" s="1091"/>
    </row>
    <row r="17" spans="1:16" x14ac:dyDescent="0.25">
      <c r="A17" s="694"/>
      <c r="B17" s="64"/>
      <c r="C17" s="39"/>
      <c r="D17" s="41"/>
      <c r="E17" s="41"/>
      <c r="F17" s="41"/>
      <c r="G17" s="41"/>
      <c r="N17" s="1091">
        <f t="shared" si="0"/>
        <v>0</v>
      </c>
      <c r="O17" s="1091">
        <f t="shared" si="1"/>
        <v>0</v>
      </c>
      <c r="P17" s="1091"/>
    </row>
    <row r="18" spans="1:16" x14ac:dyDescent="0.25">
      <c r="A18" s="690" t="s">
        <v>707</v>
      </c>
      <c r="B18" s="64" t="s">
        <v>333</v>
      </c>
      <c r="C18" s="39">
        <v>2141</v>
      </c>
      <c r="D18" s="41">
        <v>490</v>
      </c>
      <c r="E18" s="41">
        <v>689</v>
      </c>
      <c r="F18" s="41">
        <v>490</v>
      </c>
      <c r="G18" s="41">
        <v>472</v>
      </c>
      <c r="N18" s="1091">
        <f t="shared" si="0"/>
        <v>2141</v>
      </c>
      <c r="O18" s="1091">
        <f t="shared" si="1"/>
        <v>0</v>
      </c>
      <c r="P18" s="1091"/>
    </row>
    <row r="19" spans="1:16" x14ac:dyDescent="0.25">
      <c r="A19" s="690"/>
      <c r="B19" s="64"/>
      <c r="C19" s="39"/>
      <c r="D19" s="41"/>
      <c r="E19" s="41"/>
      <c r="F19" s="41"/>
      <c r="G19" s="41"/>
      <c r="N19" s="1091">
        <f t="shared" si="0"/>
        <v>0</v>
      </c>
      <c r="O19" s="1091">
        <f t="shared" si="1"/>
        <v>0</v>
      </c>
      <c r="P19" s="1091"/>
    </row>
    <row r="20" spans="1:16" ht="15" customHeight="1" x14ac:dyDescent="0.25">
      <c r="A20" s="63" t="s">
        <v>737</v>
      </c>
      <c r="B20" s="88" t="s">
        <v>120</v>
      </c>
      <c r="C20" s="39">
        <v>104</v>
      </c>
      <c r="D20" s="60">
        <v>24</v>
      </c>
      <c r="E20" s="60">
        <v>33</v>
      </c>
      <c r="F20" s="60">
        <v>24</v>
      </c>
      <c r="G20" s="60">
        <v>23</v>
      </c>
      <c r="N20" s="1091">
        <f t="shared" si="0"/>
        <v>104</v>
      </c>
      <c r="O20" s="1091">
        <f t="shared" si="1"/>
        <v>0</v>
      </c>
      <c r="P20" s="1091"/>
    </row>
    <row r="21" spans="1:16" ht="15" customHeight="1" x14ac:dyDescent="0.25">
      <c r="A21" s="63" t="s">
        <v>738</v>
      </c>
      <c r="B21" s="88" t="s">
        <v>120</v>
      </c>
      <c r="C21" s="39">
        <v>104</v>
      </c>
      <c r="D21" s="60">
        <v>24</v>
      </c>
      <c r="E21" s="60">
        <v>33</v>
      </c>
      <c r="F21" s="60">
        <v>24</v>
      </c>
      <c r="G21" s="60">
        <v>23</v>
      </c>
      <c r="N21" s="1091">
        <f t="shared" si="0"/>
        <v>104</v>
      </c>
      <c r="O21" s="1091">
        <f t="shared" si="1"/>
        <v>0</v>
      </c>
      <c r="P21" s="1091"/>
    </row>
    <row r="22" spans="1:16" ht="15" customHeight="1" x14ac:dyDescent="0.25">
      <c r="A22" s="63" t="s">
        <v>739</v>
      </c>
      <c r="B22" s="88" t="s">
        <v>120</v>
      </c>
      <c r="C22" s="39">
        <v>80</v>
      </c>
      <c r="D22" s="60">
        <v>18</v>
      </c>
      <c r="E22" s="60">
        <v>26</v>
      </c>
      <c r="F22" s="60">
        <v>18</v>
      </c>
      <c r="G22" s="60">
        <v>18</v>
      </c>
      <c r="N22" s="1091">
        <f t="shared" si="0"/>
        <v>80</v>
      </c>
      <c r="O22" s="1091">
        <f t="shared" si="1"/>
        <v>0</v>
      </c>
      <c r="P22" s="1091"/>
    </row>
    <row r="23" spans="1:16" ht="15" customHeight="1" x14ac:dyDescent="0.25">
      <c r="A23" s="699"/>
      <c r="B23" s="88"/>
      <c r="C23" s="39">
        <v>0</v>
      </c>
      <c r="D23" s="60"/>
      <c r="E23" s="60"/>
      <c r="F23" s="60"/>
      <c r="G23" s="60"/>
      <c r="N23" s="1091">
        <f t="shared" si="0"/>
        <v>0</v>
      </c>
      <c r="O23" s="1091">
        <f t="shared" si="1"/>
        <v>0</v>
      </c>
      <c r="P23" s="1091"/>
    </row>
    <row r="24" spans="1:16" x14ac:dyDescent="0.25">
      <c r="A24" s="702" t="s">
        <v>342</v>
      </c>
      <c r="B24" s="189"/>
      <c r="C24" s="97">
        <v>275022</v>
      </c>
      <c r="D24" s="51">
        <v>62929</v>
      </c>
      <c r="E24" s="51">
        <v>88566</v>
      </c>
      <c r="F24" s="51">
        <v>62929</v>
      </c>
      <c r="G24" s="51">
        <v>60598</v>
      </c>
      <c r="N24" s="1091">
        <f t="shared" si="0"/>
        <v>275022</v>
      </c>
      <c r="O24" s="1091">
        <f t="shared" si="1"/>
        <v>0</v>
      </c>
      <c r="P24" s="1091"/>
    </row>
    <row r="25" spans="1:16" x14ac:dyDescent="0.25">
      <c r="A25" s="697"/>
      <c r="B25" s="202"/>
      <c r="C25" s="39"/>
      <c r="D25" s="60"/>
      <c r="E25" s="60"/>
      <c r="F25" s="60"/>
      <c r="G25" s="1078"/>
      <c r="N25" s="1091">
        <f t="shared" si="0"/>
        <v>0</v>
      </c>
      <c r="O25" s="1091">
        <f t="shared" si="1"/>
        <v>0</v>
      </c>
      <c r="P25" s="1091"/>
    </row>
    <row r="26" spans="1:16" x14ac:dyDescent="0.25">
      <c r="A26" s="695" t="s">
        <v>344</v>
      </c>
      <c r="B26" s="88" t="s">
        <v>287</v>
      </c>
      <c r="C26" s="39">
        <v>80</v>
      </c>
      <c r="D26" s="60">
        <v>18</v>
      </c>
      <c r="E26" s="60">
        <v>26</v>
      </c>
      <c r="F26" s="60">
        <v>18</v>
      </c>
      <c r="G26" s="60">
        <v>18</v>
      </c>
      <c r="N26" s="1091">
        <f t="shared" si="0"/>
        <v>80</v>
      </c>
      <c r="O26" s="1091">
        <f t="shared" si="1"/>
        <v>0</v>
      </c>
      <c r="P26" s="1091"/>
    </row>
    <row r="27" spans="1:16" x14ac:dyDescent="0.25">
      <c r="A27" s="695"/>
      <c r="B27" s="88"/>
      <c r="C27" s="39">
        <v>0</v>
      </c>
      <c r="D27" s="60">
        <v>0</v>
      </c>
      <c r="E27" s="60">
        <v>0</v>
      </c>
      <c r="F27" s="60">
        <v>0</v>
      </c>
      <c r="G27" s="60">
        <v>0</v>
      </c>
      <c r="N27" s="1091">
        <f t="shared" si="0"/>
        <v>0</v>
      </c>
      <c r="O27" s="1091">
        <f t="shared" si="1"/>
        <v>0</v>
      </c>
      <c r="P27" s="1091"/>
    </row>
    <row r="28" spans="1:16" x14ac:dyDescent="0.25">
      <c r="A28" s="695" t="s">
        <v>346</v>
      </c>
      <c r="B28" s="88" t="s">
        <v>120</v>
      </c>
      <c r="C28" s="39">
        <v>60</v>
      </c>
      <c r="D28" s="60">
        <v>14</v>
      </c>
      <c r="E28" s="60">
        <v>19</v>
      </c>
      <c r="F28" s="60">
        <v>14</v>
      </c>
      <c r="G28" s="60">
        <v>13</v>
      </c>
      <c r="N28" s="1091">
        <f t="shared" si="0"/>
        <v>60</v>
      </c>
      <c r="O28" s="1091">
        <f t="shared" si="1"/>
        <v>0</v>
      </c>
      <c r="P28" s="1091"/>
    </row>
    <row r="29" spans="1:16" x14ac:dyDescent="0.25">
      <c r="A29" s="695" t="s">
        <v>348</v>
      </c>
      <c r="B29" s="88" t="s">
        <v>120</v>
      </c>
      <c r="C29" s="39">
        <v>20</v>
      </c>
      <c r="D29" s="60">
        <v>5</v>
      </c>
      <c r="E29" s="60">
        <v>6</v>
      </c>
      <c r="F29" s="60">
        <v>5</v>
      </c>
      <c r="G29" s="60">
        <v>4</v>
      </c>
      <c r="N29" s="1091">
        <f t="shared" si="0"/>
        <v>20</v>
      </c>
      <c r="O29" s="1091">
        <f t="shared" si="1"/>
        <v>0</v>
      </c>
      <c r="P29" s="1091"/>
    </row>
    <row r="30" spans="1:16" x14ac:dyDescent="0.25">
      <c r="A30" s="699" t="s">
        <v>350</v>
      </c>
      <c r="B30" s="88" t="s">
        <v>120</v>
      </c>
      <c r="C30" s="39">
        <v>5</v>
      </c>
      <c r="D30" s="60">
        <v>1</v>
      </c>
      <c r="E30" s="60">
        <v>2</v>
      </c>
      <c r="F30" s="60">
        <v>1</v>
      </c>
      <c r="G30" s="60">
        <v>1</v>
      </c>
      <c r="N30" s="1091">
        <f t="shared" si="0"/>
        <v>5</v>
      </c>
      <c r="O30" s="1091">
        <f t="shared" si="1"/>
        <v>0</v>
      </c>
      <c r="P30" s="1091"/>
    </row>
    <row r="31" spans="1:16" x14ac:dyDescent="0.25">
      <c r="A31" s="695" t="s">
        <v>352</v>
      </c>
      <c r="B31" s="88" t="s">
        <v>18</v>
      </c>
      <c r="C31" s="39">
        <v>370</v>
      </c>
      <c r="D31" s="60">
        <v>70</v>
      </c>
      <c r="E31" s="60">
        <v>100</v>
      </c>
      <c r="F31" s="60">
        <v>100</v>
      </c>
      <c r="G31" s="60">
        <v>100</v>
      </c>
      <c r="N31" s="1091">
        <f t="shared" si="0"/>
        <v>370</v>
      </c>
      <c r="O31" s="1091">
        <f t="shared" si="1"/>
        <v>0</v>
      </c>
      <c r="P31" s="1091"/>
    </row>
    <row r="32" spans="1:16" x14ac:dyDescent="0.25">
      <c r="A32" s="695"/>
      <c r="B32" s="88"/>
      <c r="C32" s="39">
        <v>0</v>
      </c>
      <c r="D32" s="60">
        <v>0</v>
      </c>
      <c r="E32" s="60">
        <v>0</v>
      </c>
      <c r="F32" s="60">
        <v>0</v>
      </c>
      <c r="G32" s="60"/>
      <c r="N32" s="1091">
        <f t="shared" si="0"/>
        <v>0</v>
      </c>
      <c r="O32" s="1091">
        <f t="shared" si="1"/>
        <v>0</v>
      </c>
      <c r="P32" s="1091"/>
    </row>
    <row r="33" spans="1:16" x14ac:dyDescent="0.25">
      <c r="A33" s="695" t="s">
        <v>354</v>
      </c>
      <c r="B33" s="88" t="s">
        <v>120</v>
      </c>
      <c r="C33" s="39">
        <v>26</v>
      </c>
      <c r="D33" s="60">
        <v>6</v>
      </c>
      <c r="E33" s="60">
        <v>8</v>
      </c>
      <c r="F33" s="60">
        <v>6</v>
      </c>
      <c r="G33" s="60">
        <v>6</v>
      </c>
      <c r="N33" s="1091">
        <f t="shared" si="0"/>
        <v>26</v>
      </c>
      <c r="O33" s="1091">
        <f t="shared" si="1"/>
        <v>0</v>
      </c>
      <c r="P33" s="1091"/>
    </row>
    <row r="34" spans="1:16" x14ac:dyDescent="0.25">
      <c r="A34" s="695" t="s">
        <v>356</v>
      </c>
      <c r="B34" s="88" t="s">
        <v>120</v>
      </c>
      <c r="C34" s="39">
        <v>5</v>
      </c>
      <c r="D34" s="60">
        <v>1</v>
      </c>
      <c r="E34" s="60">
        <v>2</v>
      </c>
      <c r="F34" s="60">
        <v>1</v>
      </c>
      <c r="G34" s="60">
        <v>1</v>
      </c>
      <c r="N34" s="1091">
        <f t="shared" si="0"/>
        <v>5</v>
      </c>
      <c r="O34" s="1091">
        <f t="shared" si="1"/>
        <v>0</v>
      </c>
      <c r="P34" s="1091"/>
    </row>
    <row r="35" spans="1:16" x14ac:dyDescent="0.25">
      <c r="A35" s="697"/>
      <c r="B35" s="202"/>
      <c r="C35" s="39">
        <v>0</v>
      </c>
      <c r="D35" s="60">
        <v>0</v>
      </c>
      <c r="E35" s="60">
        <v>0</v>
      </c>
      <c r="F35" s="60">
        <v>0</v>
      </c>
      <c r="G35" s="60">
        <v>0</v>
      </c>
      <c r="N35" s="1091">
        <f t="shared" si="0"/>
        <v>0</v>
      </c>
      <c r="O35" s="1091">
        <f t="shared" si="1"/>
        <v>0</v>
      </c>
      <c r="P35" s="1091"/>
    </row>
    <row r="36" spans="1:16" x14ac:dyDescent="0.25">
      <c r="A36" s="695" t="s">
        <v>358</v>
      </c>
      <c r="B36" s="88" t="s">
        <v>120</v>
      </c>
      <c r="C36" s="39">
        <v>20</v>
      </c>
      <c r="D36" s="60">
        <v>5</v>
      </c>
      <c r="E36" s="60">
        <v>6</v>
      </c>
      <c r="F36" s="60">
        <v>5</v>
      </c>
      <c r="G36" s="60">
        <v>4</v>
      </c>
      <c r="N36" s="1091">
        <f t="shared" si="0"/>
        <v>20</v>
      </c>
      <c r="O36" s="1091">
        <f t="shared" si="1"/>
        <v>0</v>
      </c>
      <c r="P36" s="1091"/>
    </row>
    <row r="37" spans="1:16" x14ac:dyDescent="0.25">
      <c r="A37" s="695" t="s">
        <v>360</v>
      </c>
      <c r="B37" s="88" t="s">
        <v>120</v>
      </c>
      <c r="C37" s="39">
        <v>20</v>
      </c>
      <c r="D37" s="60">
        <v>5</v>
      </c>
      <c r="E37" s="60">
        <v>6</v>
      </c>
      <c r="F37" s="60">
        <v>5</v>
      </c>
      <c r="G37" s="60">
        <v>4</v>
      </c>
      <c r="N37" s="1091">
        <f t="shared" si="0"/>
        <v>20</v>
      </c>
      <c r="O37" s="1091">
        <f t="shared" si="1"/>
        <v>0</v>
      </c>
      <c r="P37" s="1091"/>
    </row>
    <row r="38" spans="1:16" x14ac:dyDescent="0.25">
      <c r="A38" s="694" t="s">
        <v>361</v>
      </c>
      <c r="B38" s="64"/>
      <c r="C38" s="97">
        <v>188017</v>
      </c>
      <c r="D38" s="51">
        <v>43201</v>
      </c>
      <c r="E38" s="51">
        <v>59885</v>
      </c>
      <c r="F38" s="51">
        <v>43591</v>
      </c>
      <c r="G38" s="51">
        <v>41340</v>
      </c>
      <c r="N38" s="1091">
        <f t="shared" ref="N38:N67" si="2">SUM(D38:M38)</f>
        <v>188017</v>
      </c>
      <c r="O38" s="1091">
        <f t="shared" ref="O38:O67" si="3">N38-C38</f>
        <v>0</v>
      </c>
      <c r="P38" s="1091"/>
    </row>
    <row r="39" spans="1:16" x14ac:dyDescent="0.25">
      <c r="A39" s="694" t="s">
        <v>362</v>
      </c>
      <c r="B39" s="88"/>
      <c r="C39" s="97">
        <v>463039</v>
      </c>
      <c r="D39" s="51">
        <v>106130</v>
      </c>
      <c r="E39" s="51">
        <v>148451</v>
      </c>
      <c r="F39" s="51">
        <v>106520</v>
      </c>
      <c r="G39" s="51">
        <v>101938</v>
      </c>
      <c r="N39" s="1091">
        <f t="shared" si="2"/>
        <v>463039</v>
      </c>
      <c r="O39" s="1091">
        <f t="shared" si="3"/>
        <v>0</v>
      </c>
      <c r="P39" s="1091"/>
    </row>
    <row r="40" spans="1:16" ht="14.25" customHeight="1" x14ac:dyDescent="0.25">
      <c r="A40" s="695"/>
      <c r="B40" s="88"/>
      <c r="C40" s="39"/>
      <c r="D40" s="60"/>
      <c r="E40" s="60"/>
      <c r="F40" s="60"/>
      <c r="G40" s="60"/>
      <c r="N40" s="1091">
        <f t="shared" si="2"/>
        <v>0</v>
      </c>
      <c r="O40" s="1091">
        <f t="shared" si="3"/>
        <v>0</v>
      </c>
      <c r="P40" s="1091"/>
    </row>
    <row r="41" spans="1:16" s="1005" customFormat="1" ht="16.5" customHeight="1" x14ac:dyDescent="0.25">
      <c r="A41" s="698" t="s">
        <v>374</v>
      </c>
      <c r="B41" s="189" t="s">
        <v>18</v>
      </c>
      <c r="C41" s="647">
        <v>680</v>
      </c>
      <c r="D41" s="722">
        <v>170</v>
      </c>
      <c r="E41" s="722">
        <v>170</v>
      </c>
      <c r="F41" s="722">
        <v>170</v>
      </c>
      <c r="G41" s="722">
        <v>170</v>
      </c>
      <c r="I41" s="753"/>
      <c r="M41" s="1090"/>
      <c r="N41" s="1091">
        <f t="shared" si="2"/>
        <v>680</v>
      </c>
      <c r="O41" s="1091">
        <f t="shared" si="3"/>
        <v>0</v>
      </c>
      <c r="P41" s="1091"/>
    </row>
    <row r="42" spans="1:16" s="998" customFormat="1" ht="16.5" customHeight="1" x14ac:dyDescent="0.25">
      <c r="A42" s="697"/>
      <c r="B42" s="202"/>
      <c r="C42" s="101"/>
      <c r="D42" s="724"/>
      <c r="E42" s="724"/>
      <c r="F42" s="724"/>
      <c r="G42" s="724"/>
      <c r="I42" s="374"/>
      <c r="M42" s="995"/>
      <c r="N42" s="1091">
        <f t="shared" si="2"/>
        <v>0</v>
      </c>
      <c r="O42" s="1091">
        <f t="shared" si="3"/>
        <v>0</v>
      </c>
      <c r="P42" s="1091"/>
    </row>
    <row r="43" spans="1:16" s="998" customFormat="1" x14ac:dyDescent="0.25">
      <c r="A43" s="700" t="s">
        <v>788</v>
      </c>
      <c r="B43" s="196" t="s">
        <v>18</v>
      </c>
      <c r="C43" s="39">
        <v>1200</v>
      </c>
      <c r="D43" s="726">
        <v>300</v>
      </c>
      <c r="E43" s="726">
        <v>300</v>
      </c>
      <c r="F43" s="726">
        <v>300</v>
      </c>
      <c r="G43" s="726">
        <v>300</v>
      </c>
      <c r="I43" s="374"/>
      <c r="M43" s="995"/>
      <c r="N43" s="1091">
        <f t="shared" si="2"/>
        <v>1200</v>
      </c>
      <c r="O43" s="1091">
        <f t="shared" si="3"/>
        <v>0</v>
      </c>
      <c r="P43" s="1091"/>
    </row>
    <row r="44" spans="1:16" s="998" customFormat="1" x14ac:dyDescent="0.25">
      <c r="A44" s="700" t="s">
        <v>789</v>
      </c>
      <c r="B44" s="196" t="s">
        <v>18</v>
      </c>
      <c r="C44" s="39">
        <v>800</v>
      </c>
      <c r="D44" s="726">
        <v>200</v>
      </c>
      <c r="E44" s="726">
        <v>200</v>
      </c>
      <c r="F44" s="726">
        <v>200</v>
      </c>
      <c r="G44" s="726">
        <v>200</v>
      </c>
      <c r="I44" s="374"/>
      <c r="M44" s="995"/>
      <c r="N44" s="1091">
        <f t="shared" si="2"/>
        <v>800</v>
      </c>
      <c r="O44" s="1091">
        <f t="shared" si="3"/>
        <v>0</v>
      </c>
      <c r="P44" s="1091"/>
    </row>
    <row r="45" spans="1:16" s="998" customFormat="1" x14ac:dyDescent="0.25">
      <c r="A45" s="698" t="s">
        <v>383</v>
      </c>
      <c r="B45" s="200" t="s">
        <v>18</v>
      </c>
      <c r="C45" s="39">
        <v>2000</v>
      </c>
      <c r="D45" s="726">
        <v>500</v>
      </c>
      <c r="E45" s="726">
        <v>500</v>
      </c>
      <c r="F45" s="726">
        <v>500</v>
      </c>
      <c r="G45" s="726">
        <v>500</v>
      </c>
      <c r="I45" s="374"/>
      <c r="M45" s="995"/>
      <c r="N45" s="1091">
        <f t="shared" si="2"/>
        <v>2000</v>
      </c>
      <c r="O45" s="1091">
        <f t="shared" si="3"/>
        <v>0</v>
      </c>
      <c r="P45" s="1091"/>
    </row>
    <row r="46" spans="1:16" s="998" customFormat="1" x14ac:dyDescent="0.25">
      <c r="A46" s="698"/>
      <c r="B46" s="200"/>
      <c r="C46" s="39"/>
      <c r="D46" s="726"/>
      <c r="E46" s="726"/>
      <c r="F46" s="726"/>
      <c r="G46" s="726"/>
      <c r="I46" s="374"/>
      <c r="M46" s="995"/>
      <c r="N46" s="1091">
        <f t="shared" si="2"/>
        <v>0</v>
      </c>
      <c r="O46" s="1091">
        <f t="shared" si="3"/>
        <v>0</v>
      </c>
      <c r="P46" s="1091"/>
    </row>
    <row r="47" spans="1:16" s="998" customFormat="1" x14ac:dyDescent="0.25">
      <c r="A47" s="696" t="s">
        <v>786</v>
      </c>
      <c r="B47" s="787" t="s">
        <v>287</v>
      </c>
      <c r="C47" s="39">
        <v>800</v>
      </c>
      <c r="D47" s="725">
        <v>200</v>
      </c>
      <c r="E47" s="725">
        <v>200</v>
      </c>
      <c r="F47" s="725">
        <v>200</v>
      </c>
      <c r="G47" s="725">
        <v>200</v>
      </c>
      <c r="I47" s="374"/>
      <c r="M47" s="995"/>
      <c r="N47" s="1091">
        <f t="shared" si="2"/>
        <v>800</v>
      </c>
      <c r="O47" s="1091">
        <f t="shared" si="3"/>
        <v>0</v>
      </c>
      <c r="P47" s="1091"/>
    </row>
    <row r="48" spans="1:16" s="998" customFormat="1" x14ac:dyDescent="0.25">
      <c r="A48" s="696" t="s">
        <v>787</v>
      </c>
      <c r="B48" s="787" t="s">
        <v>287</v>
      </c>
      <c r="C48" s="39">
        <v>2400</v>
      </c>
      <c r="D48" s="725">
        <v>600</v>
      </c>
      <c r="E48" s="725">
        <v>600</v>
      </c>
      <c r="F48" s="725">
        <v>600</v>
      </c>
      <c r="G48" s="725">
        <v>600</v>
      </c>
      <c r="I48" s="374"/>
      <c r="M48" s="995"/>
      <c r="N48" s="1091">
        <f t="shared" si="2"/>
        <v>2400</v>
      </c>
      <c r="O48" s="1091">
        <f t="shared" si="3"/>
        <v>0</v>
      </c>
      <c r="P48" s="1091"/>
    </row>
    <row r="49" spans="1:16" s="998" customFormat="1" x14ac:dyDescent="0.25">
      <c r="A49" s="697"/>
      <c r="B49" s="202"/>
      <c r="C49" s="39">
        <v>0</v>
      </c>
      <c r="D49" s="726"/>
      <c r="E49" s="726"/>
      <c r="F49" s="727">
        <v>0</v>
      </c>
      <c r="G49" s="727"/>
      <c r="I49" s="374"/>
      <c r="M49" s="995"/>
      <c r="N49" s="1091">
        <f t="shared" si="2"/>
        <v>0</v>
      </c>
      <c r="O49" s="1091">
        <f t="shared" si="3"/>
        <v>0</v>
      </c>
      <c r="P49" s="1091"/>
    </row>
    <row r="50" spans="1:16" s="998" customFormat="1" x14ac:dyDescent="0.25">
      <c r="A50" s="697" t="s">
        <v>725</v>
      </c>
      <c r="B50" s="202" t="s">
        <v>388</v>
      </c>
      <c r="C50" s="39">
        <v>9600</v>
      </c>
      <c r="D50" s="725">
        <v>2500</v>
      </c>
      <c r="E50" s="725">
        <v>2500</v>
      </c>
      <c r="F50" s="725">
        <v>2300</v>
      </c>
      <c r="G50" s="725">
        <v>2300</v>
      </c>
      <c r="I50" s="374"/>
      <c r="M50" s="995"/>
      <c r="N50" s="1091">
        <f t="shared" si="2"/>
        <v>9600</v>
      </c>
      <c r="O50" s="1091">
        <f t="shared" si="3"/>
        <v>0</v>
      </c>
      <c r="P50" s="1091"/>
    </row>
    <row r="51" spans="1:16" s="998" customFormat="1" x14ac:dyDescent="0.25">
      <c r="A51" s="697" t="s">
        <v>726</v>
      </c>
      <c r="B51" s="202" t="s">
        <v>388</v>
      </c>
      <c r="C51" s="39">
        <v>800</v>
      </c>
      <c r="D51" s="725">
        <v>200</v>
      </c>
      <c r="E51" s="725">
        <v>200</v>
      </c>
      <c r="F51" s="725">
        <v>200</v>
      </c>
      <c r="G51" s="725">
        <v>200</v>
      </c>
      <c r="I51" s="374"/>
      <c r="M51" s="995"/>
      <c r="N51" s="1091">
        <f t="shared" si="2"/>
        <v>800</v>
      </c>
      <c r="O51" s="1091">
        <f t="shared" si="3"/>
        <v>0</v>
      </c>
      <c r="P51" s="1091"/>
    </row>
    <row r="52" spans="1:16" s="998" customFormat="1" x14ac:dyDescent="0.25">
      <c r="A52" s="697"/>
      <c r="B52" s="202"/>
      <c r="C52" s="39"/>
      <c r="D52" s="726"/>
      <c r="E52" s="726"/>
      <c r="F52" s="726"/>
      <c r="G52" s="726"/>
      <c r="I52" s="374"/>
      <c r="M52" s="995"/>
      <c r="N52" s="1091">
        <f t="shared" si="2"/>
        <v>0</v>
      </c>
      <c r="O52" s="1091">
        <f t="shared" si="3"/>
        <v>0</v>
      </c>
      <c r="P52" s="1091"/>
    </row>
    <row r="53" spans="1:16" s="998" customFormat="1" x14ac:dyDescent="0.25">
      <c r="A53" s="697" t="s">
        <v>655</v>
      </c>
      <c r="B53" s="202" t="s">
        <v>648</v>
      </c>
      <c r="C53" s="39">
        <v>192</v>
      </c>
      <c r="D53" s="716">
        <v>48</v>
      </c>
      <c r="E53" s="716">
        <v>48</v>
      </c>
      <c r="F53" s="716">
        <v>48</v>
      </c>
      <c r="G53" s="716">
        <v>48</v>
      </c>
      <c r="I53" s="374"/>
      <c r="M53" s="995"/>
      <c r="N53" s="1091">
        <f t="shared" si="2"/>
        <v>192</v>
      </c>
      <c r="O53" s="1091">
        <f t="shared" si="3"/>
        <v>0</v>
      </c>
      <c r="P53" s="1091"/>
    </row>
    <row r="54" spans="1:16" s="998" customFormat="1" x14ac:dyDescent="0.25">
      <c r="A54" s="697" t="s">
        <v>656</v>
      </c>
      <c r="B54" s="202" t="s">
        <v>648</v>
      </c>
      <c r="C54" s="39">
        <v>96</v>
      </c>
      <c r="D54" s="716">
        <v>24</v>
      </c>
      <c r="E54" s="716">
        <v>24</v>
      </c>
      <c r="F54" s="716">
        <v>24</v>
      </c>
      <c r="G54" s="716">
        <v>24</v>
      </c>
      <c r="I54" s="374"/>
      <c r="M54" s="995"/>
      <c r="N54" s="1091">
        <f t="shared" si="2"/>
        <v>96</v>
      </c>
      <c r="O54" s="1091">
        <f t="shared" si="3"/>
        <v>0</v>
      </c>
      <c r="P54" s="1091"/>
    </row>
    <row r="55" spans="1:16" s="998" customFormat="1" x14ac:dyDescent="0.25">
      <c r="A55" s="697" t="s">
        <v>657</v>
      </c>
      <c r="B55" s="202" t="s">
        <v>648</v>
      </c>
      <c r="C55" s="39">
        <v>48</v>
      </c>
      <c r="D55" s="716">
        <v>12</v>
      </c>
      <c r="E55" s="716">
        <v>12</v>
      </c>
      <c r="F55" s="716">
        <v>12</v>
      </c>
      <c r="G55" s="716">
        <v>12</v>
      </c>
      <c r="I55" s="374"/>
      <c r="M55" s="995"/>
      <c r="N55" s="1091">
        <f t="shared" si="2"/>
        <v>48</v>
      </c>
      <c r="O55" s="1091">
        <f t="shared" si="3"/>
        <v>0</v>
      </c>
      <c r="P55" s="1091"/>
    </row>
    <row r="56" spans="1:16" s="998" customFormat="1" x14ac:dyDescent="0.25">
      <c r="A56" s="697"/>
      <c r="B56" s="202"/>
      <c r="C56" s="39"/>
      <c r="D56" s="726"/>
      <c r="E56" s="726"/>
      <c r="F56" s="726"/>
      <c r="G56" s="726"/>
      <c r="I56" s="374"/>
      <c r="M56" s="995"/>
      <c r="N56" s="1091">
        <f t="shared" si="2"/>
        <v>0</v>
      </c>
      <c r="O56" s="1091">
        <f t="shared" si="3"/>
        <v>0</v>
      </c>
      <c r="P56" s="1091"/>
    </row>
    <row r="57" spans="1:16" s="998" customFormat="1" x14ac:dyDescent="0.25">
      <c r="A57" s="697" t="s">
        <v>654</v>
      </c>
      <c r="B57" s="202" t="s">
        <v>388</v>
      </c>
      <c r="C57" s="39">
        <v>1200</v>
      </c>
      <c r="D57" s="726">
        <v>300</v>
      </c>
      <c r="E57" s="726">
        <v>300</v>
      </c>
      <c r="F57" s="726">
        <v>300</v>
      </c>
      <c r="G57" s="726">
        <v>300</v>
      </c>
      <c r="I57" s="374"/>
      <c r="M57" s="995"/>
      <c r="N57" s="1091">
        <f t="shared" si="2"/>
        <v>1200</v>
      </c>
      <c r="O57" s="1091">
        <f t="shared" si="3"/>
        <v>0</v>
      </c>
      <c r="P57" s="1091"/>
    </row>
    <row r="58" spans="1:16" s="998" customFormat="1" x14ac:dyDescent="0.25">
      <c r="A58" s="697"/>
      <c r="B58" s="202"/>
      <c r="C58" s="39"/>
      <c r="D58" s="725">
        <v>0</v>
      </c>
      <c r="E58" s="725">
        <v>0</v>
      </c>
      <c r="F58" s="725">
        <v>0</v>
      </c>
      <c r="G58" s="725">
        <v>0</v>
      </c>
      <c r="M58" s="995"/>
      <c r="N58" s="1091">
        <f t="shared" si="2"/>
        <v>0</v>
      </c>
      <c r="O58" s="1091">
        <f t="shared" si="3"/>
        <v>0</v>
      </c>
      <c r="P58" s="1091"/>
    </row>
    <row r="59" spans="1:16" x14ac:dyDescent="0.25">
      <c r="A59" s="695" t="s">
        <v>395</v>
      </c>
      <c r="B59" s="64" t="s">
        <v>396</v>
      </c>
      <c r="C59" s="39">
        <v>160</v>
      </c>
      <c r="D59" s="60">
        <v>40</v>
      </c>
      <c r="E59" s="60">
        <v>40</v>
      </c>
      <c r="F59" s="60">
        <v>40</v>
      </c>
      <c r="G59" s="60">
        <v>40</v>
      </c>
      <c r="N59" s="1091">
        <f t="shared" si="2"/>
        <v>160</v>
      </c>
      <c r="O59" s="1091">
        <f t="shared" si="3"/>
        <v>0</v>
      </c>
      <c r="P59" s="1091"/>
    </row>
    <row r="60" spans="1:16" x14ac:dyDescent="0.25">
      <c r="A60" s="695" t="s">
        <v>398</v>
      </c>
      <c r="B60" s="64" t="s">
        <v>396</v>
      </c>
      <c r="C60" s="39">
        <v>160</v>
      </c>
      <c r="D60" s="60">
        <v>40</v>
      </c>
      <c r="E60" s="60">
        <v>40</v>
      </c>
      <c r="F60" s="60">
        <v>40</v>
      </c>
      <c r="G60" s="60">
        <v>40</v>
      </c>
      <c r="N60" s="1091">
        <f t="shared" si="2"/>
        <v>160</v>
      </c>
      <c r="O60" s="1091">
        <f t="shared" si="3"/>
        <v>0</v>
      </c>
      <c r="P60" s="1091"/>
    </row>
    <row r="61" spans="1:16" x14ac:dyDescent="0.25">
      <c r="A61" s="695" t="s">
        <v>400</v>
      </c>
      <c r="B61" s="64" t="s">
        <v>396</v>
      </c>
      <c r="C61" s="39">
        <v>80</v>
      </c>
      <c r="D61" s="60">
        <v>20</v>
      </c>
      <c r="E61" s="60">
        <v>20</v>
      </c>
      <c r="F61" s="60">
        <v>20</v>
      </c>
      <c r="G61" s="60">
        <v>20</v>
      </c>
      <c r="N61" s="1091">
        <f t="shared" si="2"/>
        <v>80</v>
      </c>
      <c r="O61" s="1091">
        <f t="shared" si="3"/>
        <v>0</v>
      </c>
      <c r="P61" s="1091"/>
    </row>
    <row r="62" spans="1:16" x14ac:dyDescent="0.25">
      <c r="A62" s="694" t="s">
        <v>401</v>
      </c>
      <c r="B62" s="64" t="s">
        <v>396</v>
      </c>
      <c r="C62" s="39">
        <v>400</v>
      </c>
      <c r="D62" s="41">
        <v>100</v>
      </c>
      <c r="E62" s="41">
        <v>100</v>
      </c>
      <c r="F62" s="41">
        <v>100</v>
      </c>
      <c r="G62" s="41">
        <v>100</v>
      </c>
      <c r="N62" s="1091">
        <f t="shared" si="2"/>
        <v>400</v>
      </c>
      <c r="O62" s="1091">
        <f t="shared" si="3"/>
        <v>0</v>
      </c>
      <c r="P62" s="1091"/>
    </row>
    <row r="63" spans="1:16" x14ac:dyDescent="0.25">
      <c r="A63" s="697"/>
      <c r="B63" s="202"/>
      <c r="C63" s="39"/>
      <c r="D63" s="60"/>
      <c r="E63" s="60"/>
      <c r="F63" s="60"/>
      <c r="G63" s="60"/>
      <c r="N63" s="1091">
        <f t="shared" si="2"/>
        <v>0</v>
      </c>
      <c r="O63" s="1091">
        <f t="shared" si="3"/>
        <v>0</v>
      </c>
      <c r="P63" s="1091"/>
    </row>
    <row r="64" spans="1:16" s="194" customFormat="1" x14ac:dyDescent="0.25">
      <c r="A64" s="695" t="s">
        <v>403</v>
      </c>
      <c r="B64" s="88" t="s">
        <v>18</v>
      </c>
      <c r="C64" s="39">
        <v>250</v>
      </c>
      <c r="D64" s="60">
        <v>50</v>
      </c>
      <c r="E64" s="60">
        <v>75</v>
      </c>
      <c r="F64" s="41">
        <v>50</v>
      </c>
      <c r="G64" s="60">
        <v>75</v>
      </c>
      <c r="H64" s="995"/>
      <c r="I64" s="995"/>
      <c r="J64" s="995"/>
      <c r="K64" s="995"/>
      <c r="L64" s="995"/>
      <c r="M64" s="995"/>
      <c r="N64" s="1091">
        <f t="shared" si="2"/>
        <v>250</v>
      </c>
      <c r="O64" s="1091">
        <f t="shared" si="3"/>
        <v>0</v>
      </c>
      <c r="P64" s="1091"/>
    </row>
    <row r="65" spans="1:16" x14ac:dyDescent="0.25">
      <c r="A65" s="697"/>
      <c r="B65" s="202"/>
      <c r="C65" s="39">
        <v>0</v>
      </c>
      <c r="D65" s="60"/>
      <c r="E65" s="60"/>
      <c r="F65" s="60"/>
      <c r="G65" s="60"/>
      <c r="N65" s="1091">
        <f t="shared" si="2"/>
        <v>0</v>
      </c>
      <c r="O65" s="1091">
        <f t="shared" si="3"/>
        <v>0</v>
      </c>
      <c r="P65" s="1091"/>
    </row>
    <row r="66" spans="1:16" x14ac:dyDescent="0.25">
      <c r="A66" s="695" t="s">
        <v>790</v>
      </c>
      <c r="B66" s="88" t="s">
        <v>120</v>
      </c>
      <c r="C66" s="39">
        <v>118</v>
      </c>
      <c r="D66" s="60">
        <v>27</v>
      </c>
      <c r="E66" s="60">
        <v>38</v>
      </c>
      <c r="F66" s="60">
        <v>27</v>
      </c>
      <c r="G66" s="60">
        <v>26</v>
      </c>
      <c r="N66" s="1091">
        <f t="shared" si="2"/>
        <v>118</v>
      </c>
      <c r="O66" s="1091">
        <f t="shared" si="3"/>
        <v>0</v>
      </c>
      <c r="P66" s="1091"/>
    </row>
    <row r="67" spans="1:16" x14ac:dyDescent="0.25">
      <c r="A67" s="694" t="s">
        <v>408</v>
      </c>
      <c r="B67" s="64" t="s">
        <v>120</v>
      </c>
      <c r="C67" s="39">
        <v>118</v>
      </c>
      <c r="D67" s="41">
        <v>27</v>
      </c>
      <c r="E67" s="41">
        <v>38</v>
      </c>
      <c r="F67" s="41">
        <v>27</v>
      </c>
      <c r="G67" s="41">
        <v>26</v>
      </c>
      <c r="N67" s="1091">
        <f t="shared" si="2"/>
        <v>118</v>
      </c>
      <c r="O67" s="1091">
        <f t="shared" si="3"/>
        <v>0</v>
      </c>
      <c r="P67" s="1091"/>
    </row>
    <row r="68" spans="1:16" x14ac:dyDescent="0.25">
      <c r="A68" s="695"/>
      <c r="B68" s="88"/>
      <c r="C68" s="39">
        <v>0</v>
      </c>
      <c r="D68" s="60"/>
      <c r="E68" s="60"/>
      <c r="F68" s="60"/>
      <c r="G68" s="60"/>
      <c r="N68" s="1091">
        <f t="shared" ref="N68:N99" si="4">SUM(D68:M68)</f>
        <v>0</v>
      </c>
      <c r="O68" s="1091">
        <f t="shared" ref="O68:O99" si="5">N68-C68</f>
        <v>0</v>
      </c>
      <c r="P68" s="1091"/>
    </row>
    <row r="69" spans="1:16" s="194" customFormat="1" x14ac:dyDescent="0.25">
      <c r="A69" s="1189" t="s">
        <v>613</v>
      </c>
      <c r="B69" s="1190" t="s">
        <v>287</v>
      </c>
      <c r="C69" s="39">
        <v>290</v>
      </c>
      <c r="D69" s="60">
        <v>70</v>
      </c>
      <c r="E69" s="60">
        <v>75</v>
      </c>
      <c r="F69" s="60">
        <v>70</v>
      </c>
      <c r="G69" s="60">
        <v>75</v>
      </c>
      <c r="H69" s="995"/>
      <c r="I69" s="995"/>
      <c r="J69" s="995"/>
      <c r="K69" s="995"/>
      <c r="L69" s="995"/>
      <c r="M69" s="995"/>
      <c r="N69" s="1091">
        <f t="shared" si="4"/>
        <v>290</v>
      </c>
      <c r="O69" s="1091">
        <f t="shared" si="5"/>
        <v>0</v>
      </c>
      <c r="P69" s="1091"/>
    </row>
    <row r="70" spans="1:16" s="194" customFormat="1" x14ac:dyDescent="0.25">
      <c r="A70" s="1189" t="s">
        <v>615</v>
      </c>
      <c r="B70" s="1190" t="s">
        <v>287</v>
      </c>
      <c r="C70" s="39">
        <v>72</v>
      </c>
      <c r="D70" s="60">
        <v>12</v>
      </c>
      <c r="E70" s="60">
        <v>24</v>
      </c>
      <c r="F70" s="60">
        <v>12</v>
      </c>
      <c r="G70" s="60">
        <v>24</v>
      </c>
      <c r="H70" s="995"/>
      <c r="I70" s="995"/>
      <c r="J70" s="995"/>
      <c r="K70" s="995"/>
      <c r="L70" s="995"/>
      <c r="M70" s="995"/>
      <c r="N70" s="1091">
        <f t="shared" si="4"/>
        <v>72</v>
      </c>
      <c r="O70" s="1091">
        <f t="shared" si="5"/>
        <v>0</v>
      </c>
      <c r="P70" s="1091"/>
    </row>
    <row r="71" spans="1:16" x14ac:dyDescent="0.25">
      <c r="A71" s="697"/>
      <c r="B71" s="202"/>
      <c r="C71" s="39">
        <v>0</v>
      </c>
      <c r="D71" s="60">
        <v>0</v>
      </c>
      <c r="E71" s="60">
        <v>0</v>
      </c>
      <c r="F71" s="60"/>
      <c r="G71" s="60"/>
      <c r="N71" s="1091">
        <f t="shared" si="4"/>
        <v>0</v>
      </c>
      <c r="O71" s="1091">
        <f t="shared" si="5"/>
        <v>0</v>
      </c>
      <c r="P71" s="1091"/>
    </row>
    <row r="72" spans="1:16" s="194" customFormat="1" x14ac:dyDescent="0.25">
      <c r="A72" s="1191" t="s">
        <v>793</v>
      </c>
      <c r="B72" s="88" t="s">
        <v>120</v>
      </c>
      <c r="C72" s="39">
        <v>12</v>
      </c>
      <c r="D72" s="60">
        <v>3</v>
      </c>
      <c r="E72" s="60">
        <v>3</v>
      </c>
      <c r="F72" s="60">
        <v>3</v>
      </c>
      <c r="G72" s="60">
        <v>3</v>
      </c>
      <c r="H72" s="995"/>
      <c r="I72" s="995"/>
      <c r="J72" s="995"/>
      <c r="K72" s="995"/>
      <c r="L72" s="995"/>
      <c r="M72" s="995"/>
      <c r="N72" s="1091">
        <f t="shared" si="4"/>
        <v>12</v>
      </c>
      <c r="O72" s="1091">
        <f t="shared" si="5"/>
        <v>0</v>
      </c>
      <c r="P72" s="1091"/>
    </row>
    <row r="73" spans="1:16" s="194" customFormat="1" x14ac:dyDescent="0.25">
      <c r="A73" s="1191" t="s">
        <v>794</v>
      </c>
      <c r="B73" s="88" t="s">
        <v>120</v>
      </c>
      <c r="C73" s="39">
        <v>12</v>
      </c>
      <c r="D73" s="60">
        <v>3</v>
      </c>
      <c r="E73" s="60">
        <v>3</v>
      </c>
      <c r="F73" s="60">
        <v>3</v>
      </c>
      <c r="G73" s="60">
        <v>3</v>
      </c>
      <c r="H73" s="995"/>
      <c r="I73" s="995"/>
      <c r="J73" s="995"/>
      <c r="K73" s="995"/>
      <c r="L73" s="995"/>
      <c r="M73" s="995"/>
      <c r="N73" s="1091">
        <f t="shared" si="4"/>
        <v>12</v>
      </c>
      <c r="O73" s="1091">
        <f t="shared" si="5"/>
        <v>0</v>
      </c>
      <c r="P73" s="1091"/>
    </row>
    <row r="74" spans="1:16" x14ac:dyDescent="0.25">
      <c r="A74" s="695"/>
      <c r="B74" s="88"/>
      <c r="C74" s="39">
        <v>0</v>
      </c>
      <c r="D74" s="60">
        <v>0</v>
      </c>
      <c r="E74" s="60">
        <v>0</v>
      </c>
      <c r="F74" s="60"/>
      <c r="G74" s="60"/>
      <c r="N74" s="1091">
        <f t="shared" si="4"/>
        <v>0</v>
      </c>
      <c r="O74" s="1091">
        <f t="shared" si="5"/>
        <v>0</v>
      </c>
      <c r="P74" s="1091"/>
    </row>
    <row r="75" spans="1:16" x14ac:dyDescent="0.25">
      <c r="A75" s="695" t="s">
        <v>791</v>
      </c>
      <c r="B75" s="88" t="s">
        <v>120</v>
      </c>
      <c r="C75" s="39">
        <v>118</v>
      </c>
      <c r="D75" s="60">
        <v>27</v>
      </c>
      <c r="E75" s="60">
        <v>38</v>
      </c>
      <c r="F75" s="60">
        <v>27</v>
      </c>
      <c r="G75" s="60">
        <v>26</v>
      </c>
      <c r="N75" s="1091">
        <f t="shared" si="4"/>
        <v>118</v>
      </c>
      <c r="O75" s="1091">
        <f t="shared" si="5"/>
        <v>0</v>
      </c>
      <c r="P75" s="1091"/>
    </row>
    <row r="76" spans="1:16" x14ac:dyDescent="0.25">
      <c r="A76" s="695" t="s">
        <v>792</v>
      </c>
      <c r="B76" s="88" t="s">
        <v>120</v>
      </c>
      <c r="C76" s="39">
        <v>73</v>
      </c>
      <c r="D76" s="60">
        <v>17</v>
      </c>
      <c r="E76" s="60">
        <v>23</v>
      </c>
      <c r="F76" s="60">
        <v>17</v>
      </c>
      <c r="G76" s="60">
        <v>16</v>
      </c>
      <c r="N76" s="1091">
        <f t="shared" si="4"/>
        <v>73</v>
      </c>
      <c r="O76" s="1091">
        <f t="shared" si="5"/>
        <v>0</v>
      </c>
      <c r="P76" s="1091"/>
    </row>
    <row r="77" spans="1:16" x14ac:dyDescent="0.25">
      <c r="A77" s="694" t="s">
        <v>422</v>
      </c>
      <c r="B77" s="64" t="s">
        <v>120</v>
      </c>
      <c r="C77" s="39">
        <v>191</v>
      </c>
      <c r="D77" s="41">
        <v>44</v>
      </c>
      <c r="E77" s="41">
        <v>61</v>
      </c>
      <c r="F77" s="41">
        <v>44</v>
      </c>
      <c r="G77" s="41">
        <v>42</v>
      </c>
      <c r="N77" s="1091">
        <f t="shared" si="4"/>
        <v>191</v>
      </c>
      <c r="O77" s="1091">
        <f t="shared" si="5"/>
        <v>0</v>
      </c>
      <c r="P77" s="1091"/>
    </row>
    <row r="78" spans="1:16" x14ac:dyDescent="0.25">
      <c r="A78" s="697"/>
      <c r="B78" s="202"/>
      <c r="C78" s="39">
        <v>0</v>
      </c>
      <c r="D78" s="60"/>
      <c r="E78" s="60"/>
      <c r="F78" s="60"/>
      <c r="G78" s="60"/>
      <c r="N78" s="1091">
        <f t="shared" si="4"/>
        <v>0</v>
      </c>
      <c r="O78" s="1091">
        <f t="shared" si="5"/>
        <v>0</v>
      </c>
      <c r="P78" s="1091"/>
    </row>
    <row r="79" spans="1:16" s="998" customFormat="1" x14ac:dyDescent="0.25">
      <c r="A79" s="696" t="s">
        <v>424</v>
      </c>
      <c r="B79" s="88" t="s">
        <v>120</v>
      </c>
      <c r="C79" s="39">
        <v>20</v>
      </c>
      <c r="D79" s="60">
        <v>5</v>
      </c>
      <c r="E79" s="60">
        <v>5</v>
      </c>
      <c r="F79" s="60">
        <v>5</v>
      </c>
      <c r="G79" s="60">
        <v>5</v>
      </c>
      <c r="H79" s="995"/>
      <c r="I79" s="995"/>
      <c r="J79" s="995"/>
      <c r="K79" s="995"/>
      <c r="L79" s="995"/>
      <c r="M79" s="995"/>
      <c r="N79" s="1091">
        <f t="shared" si="4"/>
        <v>20</v>
      </c>
      <c r="O79" s="1091">
        <f t="shared" si="5"/>
        <v>0</v>
      </c>
      <c r="P79" s="1091"/>
    </row>
    <row r="80" spans="1:16" s="998" customFormat="1" x14ac:dyDescent="0.25">
      <c r="A80" s="696" t="s">
        <v>426</v>
      </c>
      <c r="B80" s="189" t="s">
        <v>120</v>
      </c>
      <c r="C80" s="39">
        <v>40</v>
      </c>
      <c r="D80" s="60">
        <v>10</v>
      </c>
      <c r="E80" s="60">
        <v>10</v>
      </c>
      <c r="F80" s="60">
        <v>10</v>
      </c>
      <c r="G80" s="60">
        <v>10</v>
      </c>
      <c r="H80" s="995"/>
      <c r="I80" s="995"/>
      <c r="J80" s="995"/>
      <c r="K80" s="995"/>
      <c r="L80" s="995"/>
      <c r="M80" s="995"/>
      <c r="N80" s="1091">
        <f t="shared" si="4"/>
        <v>40</v>
      </c>
      <c r="O80" s="1091">
        <f t="shared" si="5"/>
        <v>0</v>
      </c>
      <c r="P80" s="1091"/>
    </row>
    <row r="81" spans="1:16" s="998" customFormat="1" x14ac:dyDescent="0.25">
      <c r="A81" s="703" t="s">
        <v>427</v>
      </c>
      <c r="B81" s="88"/>
      <c r="C81" s="97">
        <v>25060</v>
      </c>
      <c r="D81" s="51">
        <v>6265</v>
      </c>
      <c r="E81" s="51">
        <v>6265</v>
      </c>
      <c r="F81" s="51">
        <v>6265</v>
      </c>
      <c r="G81" s="51">
        <v>6265</v>
      </c>
      <c r="H81" s="995"/>
      <c r="I81" s="995"/>
      <c r="J81" s="995"/>
      <c r="K81" s="995"/>
      <c r="L81" s="995"/>
      <c r="M81" s="995"/>
      <c r="N81" s="1091">
        <f t="shared" si="4"/>
        <v>25060</v>
      </c>
      <c r="O81" s="1091">
        <f t="shared" si="5"/>
        <v>0</v>
      </c>
      <c r="P81" s="1091"/>
    </row>
    <row r="82" spans="1:16" s="998" customFormat="1" x14ac:dyDescent="0.25">
      <c r="A82" s="697"/>
      <c r="B82" s="202"/>
      <c r="C82" s="39"/>
      <c r="D82" s="1078"/>
      <c r="E82" s="1078"/>
      <c r="F82" s="1078"/>
      <c r="G82" s="1078"/>
      <c r="H82" s="995"/>
      <c r="I82" s="995"/>
      <c r="J82" s="995"/>
      <c r="K82" s="995"/>
      <c r="L82" s="995"/>
      <c r="M82" s="995"/>
      <c r="N82" s="1091">
        <f t="shared" si="4"/>
        <v>0</v>
      </c>
      <c r="O82" s="1091">
        <f t="shared" si="5"/>
        <v>0</v>
      </c>
      <c r="P82" s="1091"/>
    </row>
    <row r="83" spans="1:16" s="998" customFormat="1" x14ac:dyDescent="0.25">
      <c r="A83" s="697" t="s">
        <v>795</v>
      </c>
      <c r="B83" s="88" t="s">
        <v>396</v>
      </c>
      <c r="C83" s="39">
        <v>150</v>
      </c>
      <c r="D83" s="60">
        <v>40</v>
      </c>
      <c r="E83" s="60">
        <v>40</v>
      </c>
      <c r="F83" s="60">
        <v>30</v>
      </c>
      <c r="G83" s="60">
        <v>40</v>
      </c>
      <c r="H83" s="995"/>
      <c r="I83" s="995"/>
      <c r="J83" s="995"/>
      <c r="K83" s="995"/>
      <c r="L83" s="995"/>
      <c r="M83" s="995"/>
      <c r="N83" s="1091">
        <f t="shared" si="4"/>
        <v>150</v>
      </c>
      <c r="O83" s="1091">
        <f t="shared" si="5"/>
        <v>0</v>
      </c>
      <c r="P83" s="1091"/>
    </row>
    <row r="84" spans="1:16" s="998" customFormat="1" x14ac:dyDescent="0.25">
      <c r="A84" s="697" t="s">
        <v>785</v>
      </c>
      <c r="B84" s="88" t="s">
        <v>396</v>
      </c>
      <c r="C84" s="39">
        <v>95</v>
      </c>
      <c r="D84" s="60">
        <v>25</v>
      </c>
      <c r="E84" s="60">
        <v>25</v>
      </c>
      <c r="F84" s="60">
        <v>20</v>
      </c>
      <c r="G84" s="60">
        <v>25</v>
      </c>
      <c r="H84" s="995"/>
      <c r="I84" s="995"/>
      <c r="J84" s="995"/>
      <c r="K84" s="995"/>
      <c r="L84" s="995"/>
      <c r="M84" s="995"/>
      <c r="N84" s="1091">
        <f t="shared" si="4"/>
        <v>95</v>
      </c>
      <c r="O84" s="1091">
        <f t="shared" si="5"/>
        <v>0</v>
      </c>
      <c r="P84" s="1091"/>
    </row>
    <row r="85" spans="1:16" x14ac:dyDescent="0.25">
      <c r="A85" s="697"/>
      <c r="B85" s="88"/>
      <c r="C85" s="39">
        <v>0</v>
      </c>
      <c r="D85" s="60"/>
      <c r="E85" s="60"/>
      <c r="F85" s="60"/>
      <c r="G85" s="60"/>
      <c r="N85" s="1091">
        <f t="shared" si="4"/>
        <v>0</v>
      </c>
      <c r="O85" s="1091">
        <f t="shared" si="5"/>
        <v>0</v>
      </c>
      <c r="P85" s="1091"/>
    </row>
    <row r="86" spans="1:16" x14ac:dyDescent="0.25">
      <c r="A86" s="943" t="s">
        <v>784</v>
      </c>
      <c r="B86" s="88"/>
      <c r="C86" s="39">
        <v>113950</v>
      </c>
      <c r="D86" s="51">
        <v>30200</v>
      </c>
      <c r="E86" s="51">
        <v>30200</v>
      </c>
      <c r="F86" s="51">
        <v>23350</v>
      </c>
      <c r="G86" s="51">
        <v>30200</v>
      </c>
      <c r="N86" s="1091">
        <f t="shared" si="4"/>
        <v>113950</v>
      </c>
      <c r="O86" s="1091">
        <f t="shared" si="5"/>
        <v>0</v>
      </c>
      <c r="P86" s="1091"/>
    </row>
    <row r="87" spans="1:16" x14ac:dyDescent="0.25">
      <c r="A87" s="697"/>
      <c r="B87" s="88"/>
      <c r="C87" s="39"/>
      <c r="D87" s="772"/>
      <c r="E87" s="772"/>
      <c r="F87" s="772"/>
      <c r="G87" s="772"/>
      <c r="N87" s="1091">
        <f t="shared" si="4"/>
        <v>0</v>
      </c>
      <c r="O87" s="1091">
        <f t="shared" si="5"/>
        <v>0</v>
      </c>
      <c r="P87" s="1091"/>
    </row>
    <row r="88" spans="1:16" s="998" customFormat="1" x14ac:dyDescent="0.25">
      <c r="A88" s="679" t="s">
        <v>782</v>
      </c>
      <c r="B88" s="88" t="s">
        <v>396</v>
      </c>
      <c r="C88" s="39">
        <v>80</v>
      </c>
      <c r="D88" s="60">
        <v>20</v>
      </c>
      <c r="E88" s="60">
        <v>20</v>
      </c>
      <c r="F88" s="60">
        <v>20</v>
      </c>
      <c r="G88" s="60">
        <v>20</v>
      </c>
      <c r="H88" s="995"/>
      <c r="I88" s="995"/>
      <c r="J88" s="995"/>
      <c r="K88" s="995"/>
      <c r="L88" s="995"/>
      <c r="M88" s="995"/>
      <c r="N88" s="1091">
        <f t="shared" si="4"/>
        <v>80</v>
      </c>
      <c r="O88" s="1091">
        <f t="shared" si="5"/>
        <v>0</v>
      </c>
      <c r="P88" s="1091"/>
    </row>
    <row r="89" spans="1:16" x14ac:dyDescent="0.25">
      <c r="A89" s="703" t="s">
        <v>783</v>
      </c>
      <c r="B89" s="88"/>
      <c r="C89" s="97">
        <v>44000</v>
      </c>
      <c r="D89" s="51">
        <v>11000</v>
      </c>
      <c r="E89" s="51">
        <v>11000</v>
      </c>
      <c r="F89" s="51">
        <v>11000</v>
      </c>
      <c r="G89" s="51">
        <v>11000</v>
      </c>
      <c r="N89" s="1091">
        <f t="shared" si="4"/>
        <v>44000</v>
      </c>
      <c r="O89" s="1091">
        <f t="shared" si="5"/>
        <v>0</v>
      </c>
      <c r="P89" s="1091"/>
    </row>
    <row r="90" spans="1:16" x14ac:dyDescent="0.25">
      <c r="A90" s="697"/>
      <c r="B90" s="88"/>
      <c r="C90" s="39"/>
      <c r="D90" s="1078"/>
      <c r="E90" s="1078"/>
      <c r="F90" s="1078"/>
      <c r="G90" s="1078"/>
      <c r="N90" s="1091">
        <f t="shared" si="4"/>
        <v>0</v>
      </c>
      <c r="O90" s="1091">
        <f t="shared" si="5"/>
        <v>0</v>
      </c>
      <c r="P90" s="1091"/>
    </row>
    <row r="91" spans="1:16" x14ac:dyDescent="0.25">
      <c r="A91" s="948" t="s">
        <v>440</v>
      </c>
      <c r="B91" s="196" t="s">
        <v>120</v>
      </c>
      <c r="C91" s="39">
        <v>9</v>
      </c>
      <c r="D91" s="60">
        <v>2</v>
      </c>
      <c r="E91" s="60">
        <v>3</v>
      </c>
      <c r="F91" s="60">
        <v>2</v>
      </c>
      <c r="G91" s="60">
        <v>2</v>
      </c>
      <c r="N91" s="1091">
        <f t="shared" si="4"/>
        <v>9</v>
      </c>
      <c r="O91" s="1091">
        <f t="shared" si="5"/>
        <v>0</v>
      </c>
      <c r="P91" s="1091"/>
    </row>
    <row r="92" spans="1:16" x14ac:dyDescent="0.25">
      <c r="A92" s="704" t="s">
        <v>448</v>
      </c>
      <c r="B92" s="211"/>
      <c r="C92" s="97">
        <v>186538</v>
      </c>
      <c r="D92" s="51">
        <v>48249</v>
      </c>
      <c r="E92" s="51">
        <v>48641</v>
      </c>
      <c r="F92" s="51">
        <v>41399</v>
      </c>
      <c r="G92" s="51">
        <v>48249</v>
      </c>
      <c r="N92" s="1091">
        <f t="shared" si="4"/>
        <v>186538</v>
      </c>
      <c r="O92" s="1091">
        <f t="shared" si="5"/>
        <v>0</v>
      </c>
      <c r="P92" s="1091"/>
    </row>
    <row r="93" spans="1:16" x14ac:dyDescent="0.25">
      <c r="A93" s="704"/>
      <c r="B93" s="211"/>
      <c r="C93" s="97"/>
      <c r="D93" s="51"/>
      <c r="E93" s="51"/>
      <c r="F93" s="51"/>
      <c r="G93" s="51"/>
      <c r="N93" s="1091">
        <f t="shared" si="4"/>
        <v>0</v>
      </c>
      <c r="O93" s="1091">
        <f t="shared" si="5"/>
        <v>0</v>
      </c>
      <c r="P93" s="1091"/>
    </row>
    <row r="94" spans="1:16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995"/>
      <c r="I94" s="995"/>
      <c r="J94" s="995"/>
      <c r="K94" s="995"/>
      <c r="L94" s="995"/>
      <c r="M94" s="995"/>
      <c r="N94" s="1091">
        <f t="shared" si="4"/>
        <v>0</v>
      </c>
      <c r="O94" s="1091">
        <f t="shared" si="5"/>
        <v>0</v>
      </c>
      <c r="P94" s="1091"/>
    </row>
    <row r="95" spans="1:16" s="998" customFormat="1" ht="15" customHeight="1" x14ac:dyDescent="0.25">
      <c r="A95" s="696" t="s">
        <v>759</v>
      </c>
      <c r="B95" s="196" t="s">
        <v>18</v>
      </c>
      <c r="C95" s="39">
        <v>60</v>
      </c>
      <c r="D95" s="41">
        <v>15</v>
      </c>
      <c r="E95" s="41">
        <v>15</v>
      </c>
      <c r="F95" s="41">
        <v>15</v>
      </c>
      <c r="G95" s="41">
        <v>15</v>
      </c>
      <c r="H95" s="995"/>
      <c r="I95" s="995"/>
      <c r="J95" s="995"/>
      <c r="K95" s="995"/>
      <c r="L95" s="995"/>
      <c r="M95" s="995"/>
      <c r="N95" s="1091">
        <f t="shared" si="4"/>
        <v>60</v>
      </c>
      <c r="O95" s="1091">
        <f t="shared" si="5"/>
        <v>0</v>
      </c>
      <c r="P95" s="1091"/>
    </row>
    <row r="96" spans="1:16" s="998" customFormat="1" ht="15" customHeight="1" x14ac:dyDescent="0.25">
      <c r="A96" s="696" t="s">
        <v>797</v>
      </c>
      <c r="B96" s="196" t="s">
        <v>18</v>
      </c>
      <c r="C96" s="39">
        <v>80</v>
      </c>
      <c r="D96" s="41">
        <v>20</v>
      </c>
      <c r="E96" s="41">
        <v>20</v>
      </c>
      <c r="F96" s="41">
        <v>20</v>
      </c>
      <c r="G96" s="41">
        <v>20</v>
      </c>
      <c r="H96" s="995"/>
      <c r="I96" s="995"/>
      <c r="J96" s="995"/>
      <c r="K96" s="995"/>
      <c r="L96" s="995"/>
      <c r="M96" s="995"/>
      <c r="N96" s="1091">
        <f t="shared" si="4"/>
        <v>80</v>
      </c>
      <c r="O96" s="1091">
        <f t="shared" si="5"/>
        <v>0</v>
      </c>
      <c r="P96" s="1091"/>
    </row>
    <row r="97" spans="1:16" s="998" customFormat="1" ht="15" customHeight="1" x14ac:dyDescent="0.25">
      <c r="A97" s="696" t="s">
        <v>796</v>
      </c>
      <c r="B97" s="196" t="s">
        <v>18</v>
      </c>
      <c r="C97" s="39">
        <v>80</v>
      </c>
      <c r="D97" s="41">
        <v>20</v>
      </c>
      <c r="E97" s="41">
        <v>20</v>
      </c>
      <c r="F97" s="41">
        <v>20</v>
      </c>
      <c r="G97" s="41">
        <v>20</v>
      </c>
      <c r="H97" s="995"/>
      <c r="I97" s="995"/>
      <c r="J97" s="995"/>
      <c r="K97" s="995"/>
      <c r="L97" s="995"/>
      <c r="M97" s="995"/>
      <c r="N97" s="1091">
        <f t="shared" si="4"/>
        <v>80</v>
      </c>
      <c r="O97" s="1091">
        <f t="shared" si="5"/>
        <v>0</v>
      </c>
      <c r="P97" s="1091"/>
    </row>
    <row r="98" spans="1:16" s="998" customFormat="1" ht="15" customHeight="1" x14ac:dyDescent="0.25">
      <c r="A98" s="696" t="s">
        <v>758</v>
      </c>
      <c r="B98" s="196" t="s">
        <v>18</v>
      </c>
      <c r="C98" s="39">
        <v>4000</v>
      </c>
      <c r="D98" s="41">
        <v>1000</v>
      </c>
      <c r="E98" s="41">
        <v>1000</v>
      </c>
      <c r="F98" s="41">
        <v>1000</v>
      </c>
      <c r="G98" s="41">
        <v>1000</v>
      </c>
      <c r="H98" s="995"/>
      <c r="I98" s="995"/>
      <c r="J98" s="995"/>
      <c r="K98" s="995"/>
      <c r="L98" s="995"/>
      <c r="M98" s="995"/>
      <c r="N98" s="1091">
        <f t="shared" si="4"/>
        <v>4000</v>
      </c>
      <c r="O98" s="1091">
        <f t="shared" si="5"/>
        <v>0</v>
      </c>
      <c r="P98" s="1091"/>
    </row>
    <row r="99" spans="1:16" s="194" customFormat="1" ht="15" customHeight="1" x14ac:dyDescent="0.25">
      <c r="A99" s="696" t="s">
        <v>778</v>
      </c>
      <c r="B99" s="196" t="s">
        <v>18</v>
      </c>
      <c r="C99" s="39">
        <v>8000</v>
      </c>
      <c r="D99" s="41">
        <v>2000</v>
      </c>
      <c r="E99" s="41">
        <v>2000</v>
      </c>
      <c r="F99" s="41">
        <v>2000</v>
      </c>
      <c r="G99" s="41">
        <v>2000</v>
      </c>
      <c r="H99" s="995"/>
      <c r="I99" s="995"/>
      <c r="J99" s="995"/>
      <c r="K99" s="995"/>
      <c r="L99" s="995"/>
      <c r="M99" s="995"/>
      <c r="N99" s="1091">
        <f t="shared" si="4"/>
        <v>8000</v>
      </c>
      <c r="O99" s="1091">
        <f t="shared" si="5"/>
        <v>0</v>
      </c>
      <c r="P99" s="1091"/>
    </row>
    <row r="100" spans="1:16" s="986" customFormat="1" ht="15" customHeight="1" x14ac:dyDescent="0.25">
      <c r="A100" s="939" t="s">
        <v>760</v>
      </c>
      <c r="B100" s="200"/>
      <c r="C100" s="97">
        <v>279860</v>
      </c>
      <c r="D100" s="51">
        <v>69965</v>
      </c>
      <c r="E100" s="51">
        <v>69965</v>
      </c>
      <c r="F100" s="51">
        <v>69965</v>
      </c>
      <c r="G100" s="51">
        <v>69965</v>
      </c>
      <c r="H100" s="233"/>
      <c r="I100" s="233"/>
      <c r="J100" s="233"/>
      <c r="K100" s="233"/>
      <c r="L100" s="233"/>
      <c r="M100" s="233"/>
      <c r="N100" s="1091">
        <f t="shared" ref="N100:N115" si="6">SUM(D100:M100)</f>
        <v>279860</v>
      </c>
      <c r="O100" s="1091">
        <f t="shared" ref="O100:O115" si="7">N100-C100</f>
        <v>0</v>
      </c>
      <c r="P100" s="1091"/>
    </row>
    <row r="101" spans="1:16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233"/>
      <c r="I101" s="233"/>
      <c r="J101" s="233"/>
      <c r="K101" s="233"/>
      <c r="L101" s="233"/>
      <c r="M101" s="233"/>
      <c r="N101" s="1091">
        <f t="shared" si="6"/>
        <v>0</v>
      </c>
      <c r="O101" s="1091">
        <f t="shared" si="7"/>
        <v>0</v>
      </c>
      <c r="P101" s="1091"/>
    </row>
    <row r="102" spans="1:16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233"/>
      <c r="I102" s="233"/>
      <c r="J102" s="233"/>
      <c r="K102" s="233"/>
      <c r="L102" s="233"/>
      <c r="M102" s="233"/>
      <c r="N102" s="1091">
        <f t="shared" si="6"/>
        <v>0</v>
      </c>
      <c r="O102" s="1091">
        <f t="shared" si="7"/>
        <v>0</v>
      </c>
      <c r="P102" s="1091"/>
    </row>
    <row r="103" spans="1:16" ht="15" customHeight="1" x14ac:dyDescent="0.25">
      <c r="A103" s="706" t="s">
        <v>826</v>
      </c>
      <c r="B103" s="196" t="s">
        <v>120</v>
      </c>
      <c r="C103" s="39">
        <v>48</v>
      </c>
      <c r="D103" s="41">
        <v>12</v>
      </c>
      <c r="E103" s="41">
        <v>12</v>
      </c>
      <c r="F103" s="41">
        <v>12</v>
      </c>
      <c r="G103" s="41">
        <v>12</v>
      </c>
      <c r="N103" s="1091">
        <f t="shared" si="6"/>
        <v>48</v>
      </c>
      <c r="O103" s="1091">
        <f t="shared" si="7"/>
        <v>0</v>
      </c>
      <c r="P103" s="1091"/>
    </row>
    <row r="104" spans="1:16" ht="15" customHeight="1" x14ac:dyDescent="0.25">
      <c r="A104" s="706" t="s">
        <v>827</v>
      </c>
      <c r="B104" s="196" t="s">
        <v>120</v>
      </c>
      <c r="C104" s="39">
        <v>48</v>
      </c>
      <c r="D104" s="41">
        <v>12</v>
      </c>
      <c r="E104" s="41">
        <v>12</v>
      </c>
      <c r="F104" s="41">
        <v>12</v>
      </c>
      <c r="G104" s="41">
        <v>12</v>
      </c>
      <c r="N104" s="1091">
        <f t="shared" si="6"/>
        <v>48</v>
      </c>
      <c r="O104" s="1091">
        <f t="shared" si="7"/>
        <v>0</v>
      </c>
      <c r="P104" s="1091"/>
    </row>
    <row r="105" spans="1:16" ht="15" customHeight="1" x14ac:dyDescent="0.25">
      <c r="A105" s="706" t="s">
        <v>828</v>
      </c>
      <c r="B105" s="196" t="s">
        <v>120</v>
      </c>
      <c r="C105" s="39">
        <v>48</v>
      </c>
      <c r="D105" s="41">
        <v>12</v>
      </c>
      <c r="E105" s="41">
        <v>12</v>
      </c>
      <c r="F105" s="41">
        <v>12</v>
      </c>
      <c r="G105" s="41">
        <v>12</v>
      </c>
      <c r="N105" s="1091">
        <f t="shared" si="6"/>
        <v>48</v>
      </c>
      <c r="O105" s="1091">
        <f t="shared" si="7"/>
        <v>0</v>
      </c>
      <c r="P105" s="1091"/>
    </row>
    <row r="106" spans="1:16" ht="15" customHeight="1" x14ac:dyDescent="0.25">
      <c r="A106" s="706" t="s">
        <v>829</v>
      </c>
      <c r="B106" s="196" t="s">
        <v>120</v>
      </c>
      <c r="C106" s="39">
        <v>48</v>
      </c>
      <c r="D106" s="41">
        <v>12</v>
      </c>
      <c r="E106" s="41">
        <v>12</v>
      </c>
      <c r="F106" s="41">
        <v>12</v>
      </c>
      <c r="G106" s="41">
        <v>12</v>
      </c>
      <c r="N106" s="1091">
        <f t="shared" si="6"/>
        <v>48</v>
      </c>
      <c r="O106" s="1091">
        <f t="shared" si="7"/>
        <v>0</v>
      </c>
      <c r="P106" s="1091"/>
    </row>
    <row r="107" spans="1:16" ht="15" customHeight="1" x14ac:dyDescent="0.25">
      <c r="A107" s="706"/>
      <c r="B107" s="196"/>
      <c r="C107" s="39"/>
      <c r="D107" s="41"/>
      <c r="E107" s="41"/>
      <c r="F107" s="41"/>
      <c r="G107" s="41"/>
      <c r="N107" s="1091">
        <f t="shared" si="6"/>
        <v>0</v>
      </c>
      <c r="O107" s="1091">
        <f t="shared" si="7"/>
        <v>0</v>
      </c>
      <c r="P107" s="1091"/>
    </row>
    <row r="108" spans="1:16" ht="15" customHeight="1" x14ac:dyDescent="0.25">
      <c r="A108" s="939" t="s">
        <v>830</v>
      </c>
      <c r="B108" s="196"/>
      <c r="C108" s="39"/>
      <c r="D108" s="41"/>
      <c r="E108" s="41"/>
      <c r="F108" s="41"/>
      <c r="G108" s="41"/>
      <c r="N108" s="1091">
        <f t="shared" si="6"/>
        <v>0</v>
      </c>
      <c r="O108" s="1091">
        <f t="shared" si="7"/>
        <v>0</v>
      </c>
      <c r="P108" s="1091"/>
    </row>
    <row r="109" spans="1:16" ht="15" customHeight="1" x14ac:dyDescent="0.25">
      <c r="A109" s="706" t="s">
        <v>834</v>
      </c>
      <c r="B109" s="196"/>
      <c r="C109" s="39">
        <v>48</v>
      </c>
      <c r="D109" s="41">
        <v>12</v>
      </c>
      <c r="E109" s="41">
        <v>12</v>
      </c>
      <c r="F109" s="41">
        <v>12</v>
      </c>
      <c r="G109" s="41">
        <v>12</v>
      </c>
      <c r="N109" s="1091">
        <f t="shared" si="6"/>
        <v>48</v>
      </c>
      <c r="O109" s="1091">
        <f t="shared" si="7"/>
        <v>0</v>
      </c>
      <c r="P109" s="1091"/>
    </row>
    <row r="110" spans="1:16" ht="15" customHeight="1" x14ac:dyDescent="0.25">
      <c r="A110" s="706" t="s">
        <v>833</v>
      </c>
      <c r="B110" s="196"/>
      <c r="C110" s="39">
        <v>48</v>
      </c>
      <c r="D110" s="41">
        <v>12</v>
      </c>
      <c r="E110" s="41">
        <v>12</v>
      </c>
      <c r="F110" s="41">
        <v>12</v>
      </c>
      <c r="G110" s="41">
        <v>12</v>
      </c>
      <c r="N110" s="1091">
        <f t="shared" si="6"/>
        <v>48</v>
      </c>
      <c r="O110" s="1091">
        <f t="shared" si="7"/>
        <v>0</v>
      </c>
      <c r="P110" s="1091"/>
    </row>
    <row r="111" spans="1:16" ht="15" customHeight="1" x14ac:dyDescent="0.25">
      <c r="A111" s="706" t="s">
        <v>832</v>
      </c>
      <c r="B111" s="196"/>
      <c r="C111" s="39">
        <v>48</v>
      </c>
      <c r="D111" s="41">
        <v>12</v>
      </c>
      <c r="E111" s="41">
        <v>12</v>
      </c>
      <c r="F111" s="41">
        <v>12</v>
      </c>
      <c r="G111" s="41">
        <v>12</v>
      </c>
      <c r="N111" s="1091">
        <f t="shared" si="6"/>
        <v>48</v>
      </c>
      <c r="O111" s="1091">
        <f t="shared" si="7"/>
        <v>0</v>
      </c>
      <c r="P111" s="1091"/>
    </row>
    <row r="112" spans="1:16" ht="15" customHeight="1" x14ac:dyDescent="0.25">
      <c r="A112" s="706" t="s">
        <v>831</v>
      </c>
      <c r="B112" s="196"/>
      <c r="C112" s="39">
        <v>48</v>
      </c>
      <c r="D112" s="41">
        <v>12</v>
      </c>
      <c r="E112" s="41">
        <v>12</v>
      </c>
      <c r="F112" s="41">
        <v>12</v>
      </c>
      <c r="G112" s="41">
        <v>12</v>
      </c>
      <c r="N112" s="1091">
        <f t="shared" si="6"/>
        <v>48</v>
      </c>
      <c r="O112" s="1091">
        <f t="shared" si="7"/>
        <v>0</v>
      </c>
      <c r="P112" s="1091"/>
    </row>
    <row r="113" spans="1:16" ht="15" customHeight="1" thickBot="1" x14ac:dyDescent="0.3">
      <c r="A113" s="706"/>
      <c r="B113" s="196"/>
      <c r="C113" s="39"/>
      <c r="D113" s="41"/>
      <c r="E113" s="41"/>
      <c r="F113" s="41"/>
      <c r="G113" s="41"/>
      <c r="N113" s="1091">
        <f t="shared" si="6"/>
        <v>0</v>
      </c>
      <c r="O113" s="1091">
        <f t="shared" si="7"/>
        <v>0</v>
      </c>
      <c r="P113" s="1091"/>
    </row>
    <row r="114" spans="1:16" s="355" customFormat="1" ht="15.75" thickBot="1" x14ac:dyDescent="0.3">
      <c r="A114" s="221" t="s">
        <v>807</v>
      </c>
      <c r="B114" s="856"/>
      <c r="C114" s="251">
        <v>5300000</v>
      </c>
      <c r="D114" s="280">
        <v>1200000</v>
      </c>
      <c r="E114" s="280">
        <v>1500000</v>
      </c>
      <c r="F114" s="280">
        <v>1400000</v>
      </c>
      <c r="G114" s="280">
        <v>1200000</v>
      </c>
      <c r="H114" s="1091"/>
      <c r="I114" s="1091"/>
      <c r="J114" s="1091"/>
      <c r="K114" s="1086"/>
      <c r="L114" s="1086"/>
      <c r="M114" s="1086"/>
      <c r="N114" s="1091">
        <f t="shared" si="6"/>
        <v>5300000</v>
      </c>
      <c r="O114" s="1091">
        <f t="shared" si="7"/>
        <v>0</v>
      </c>
      <c r="P114" s="1091"/>
    </row>
    <row r="115" spans="1:16" ht="15.75" thickBot="1" x14ac:dyDescent="0.3">
      <c r="A115" s="226" t="s">
        <v>466</v>
      </c>
      <c r="B115" s="856"/>
      <c r="C115" s="651">
        <v>1820</v>
      </c>
      <c r="D115" s="221">
        <v>416</v>
      </c>
      <c r="E115" s="221">
        <v>520</v>
      </c>
      <c r="F115" s="221">
        <v>442</v>
      </c>
      <c r="G115" s="221">
        <v>442</v>
      </c>
      <c r="N115" s="1091">
        <f t="shared" si="6"/>
        <v>1820</v>
      </c>
      <c r="O115" s="1091">
        <f t="shared" si="7"/>
        <v>0</v>
      </c>
      <c r="P115" s="1091"/>
    </row>
    <row r="116" spans="1:16" x14ac:dyDescent="0.25">
      <c r="A116" s="1"/>
      <c r="B116" s="845"/>
      <c r="C116" s="2"/>
      <c r="D116" s="57"/>
      <c r="E116" s="57"/>
      <c r="F116" s="13"/>
      <c r="G116" s="335"/>
    </row>
  </sheetData>
  <mergeCells count="2">
    <mergeCell ref="A4:A5"/>
    <mergeCell ref="B4:B5"/>
  </mergeCells>
  <conditionalFormatting sqref="B1:G1">
    <cfRule type="cellIs" dxfId="130" priority="2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17"/>
  <sheetViews>
    <sheetView zoomScale="85" zoomScaleNormal="85" workbookViewId="0">
      <pane xSplit="2" ySplit="5" topLeftCell="C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8" width="16.42578125" style="995" customWidth="1"/>
    <col min="19" max="20" width="12.85546875" style="995" customWidth="1"/>
    <col min="21" max="21" width="12" style="995" customWidth="1"/>
    <col min="22" max="22" width="9.140625" style="995"/>
  </cols>
  <sheetData>
    <row r="1" spans="1:26" x14ac:dyDescent="0.25">
      <c r="A1" s="900" t="s">
        <v>0</v>
      </c>
      <c r="B1" s="864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6" x14ac:dyDescent="0.25">
      <c r="A2" s="1075" t="s">
        <v>822</v>
      </c>
      <c r="B2" s="865"/>
      <c r="C2" s="2"/>
      <c r="D2" s="13"/>
      <c r="E2" s="13"/>
      <c r="F2" s="13"/>
      <c r="G2" s="13"/>
      <c r="H2" s="13"/>
      <c r="I2" s="13"/>
      <c r="J2" s="13"/>
      <c r="K2" s="13"/>
      <c r="L2" s="13"/>
    </row>
    <row r="3" spans="1:26" ht="15.75" thickBot="1" x14ac:dyDescent="0.3">
      <c r="A3" s="896" t="s">
        <v>745</v>
      </c>
      <c r="B3" s="866"/>
      <c r="C3" s="8"/>
      <c r="D3" s="13"/>
      <c r="E3" s="13"/>
      <c r="F3" s="13"/>
      <c r="G3" s="13"/>
      <c r="H3" s="13"/>
      <c r="I3" s="13"/>
      <c r="J3" s="13"/>
      <c r="K3" s="13"/>
      <c r="L3" s="13"/>
    </row>
    <row r="4" spans="1:26" ht="15.75" thickBot="1" x14ac:dyDescent="0.3">
      <c r="A4" s="1212" t="s">
        <v>3</v>
      </c>
      <c r="B4" s="1212" t="s">
        <v>4</v>
      </c>
      <c r="C4" s="1140" t="s">
        <v>6</v>
      </c>
      <c r="D4" s="1142" t="s">
        <v>521</v>
      </c>
      <c r="E4" s="1142" t="s">
        <v>522</v>
      </c>
      <c r="F4" s="1142" t="s">
        <v>523</v>
      </c>
      <c r="G4" s="1142" t="s">
        <v>524</v>
      </c>
      <c r="H4" s="1142" t="s">
        <v>525</v>
      </c>
      <c r="I4" s="1142" t="s">
        <v>526</v>
      </c>
      <c r="J4" s="1142" t="s">
        <v>489</v>
      </c>
      <c r="K4" s="1142" t="s">
        <v>527</v>
      </c>
      <c r="L4" s="1142" t="s">
        <v>490</v>
      </c>
    </row>
    <row r="5" spans="1:26" x14ac:dyDescent="0.25">
      <c r="A5" s="1213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</row>
    <row r="6" spans="1:26" s="194" customFormat="1" ht="27" customHeight="1" x14ac:dyDescent="0.25">
      <c r="A6" s="1188" t="s">
        <v>727</v>
      </c>
      <c r="B6" s="64"/>
      <c r="C6" s="97">
        <v>630153</v>
      </c>
      <c r="D6" s="51">
        <v>76430</v>
      </c>
      <c r="E6" s="51">
        <v>76430</v>
      </c>
      <c r="F6" s="51">
        <v>57191</v>
      </c>
      <c r="G6" s="51">
        <v>76430</v>
      </c>
      <c r="H6" s="51">
        <v>57191</v>
      </c>
      <c r="I6" s="51">
        <v>95669</v>
      </c>
      <c r="J6" s="51">
        <v>76430</v>
      </c>
      <c r="K6" s="51">
        <v>57191</v>
      </c>
      <c r="L6" s="51">
        <v>57191</v>
      </c>
      <c r="M6" s="995"/>
      <c r="N6" s="995"/>
      <c r="O6" s="995"/>
      <c r="P6" s="995"/>
      <c r="Q6" s="995"/>
      <c r="R6" s="995"/>
      <c r="S6" s="1091">
        <f t="shared" ref="S6:S37" si="0">SUM(D6:R6)</f>
        <v>630153</v>
      </c>
      <c r="T6" s="1091">
        <f t="shared" ref="T6:T37" si="1">S6-C6</f>
        <v>0</v>
      </c>
      <c r="U6" s="1091"/>
      <c r="V6" s="995"/>
    </row>
    <row r="7" spans="1:26" s="998" customFormat="1" x14ac:dyDescent="0.25">
      <c r="A7" s="698"/>
      <c r="B7" s="64"/>
      <c r="C7" s="101"/>
      <c r="D7" s="41"/>
      <c r="E7" s="41"/>
      <c r="F7" s="41"/>
      <c r="G7" s="41"/>
      <c r="H7" s="41"/>
      <c r="I7" s="41"/>
      <c r="J7" s="41"/>
      <c r="K7" s="41"/>
      <c r="L7" s="41"/>
      <c r="M7" s="995"/>
      <c r="N7" s="995"/>
      <c r="O7" s="995"/>
      <c r="P7" s="995"/>
      <c r="Q7" s="995"/>
      <c r="R7" s="995"/>
      <c r="S7" s="1091">
        <f t="shared" si="0"/>
        <v>0</v>
      </c>
      <c r="T7" s="1091">
        <f t="shared" si="1"/>
        <v>0</v>
      </c>
      <c r="U7" s="1091"/>
      <c r="V7" s="995"/>
    </row>
    <row r="8" spans="1:26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60"/>
      <c r="M8" s="687"/>
      <c r="N8" s="220"/>
      <c r="O8" s="56"/>
      <c r="P8" s="220"/>
      <c r="Q8" s="56"/>
      <c r="R8" s="220"/>
      <c r="S8" s="1091">
        <f t="shared" si="0"/>
        <v>0</v>
      </c>
      <c r="T8" s="1091">
        <f t="shared" si="1"/>
        <v>0</v>
      </c>
      <c r="U8" s="1091"/>
      <c r="V8" s="220"/>
      <c r="X8" s="876"/>
      <c r="Z8" s="876"/>
    </row>
    <row r="9" spans="1:26" s="998" customFormat="1" ht="15" customHeight="1" x14ac:dyDescent="0.25">
      <c r="A9" s="694" t="s">
        <v>728</v>
      </c>
      <c r="B9" s="88" t="s">
        <v>171</v>
      </c>
      <c r="C9" s="39">
        <v>155</v>
      </c>
      <c r="D9" s="60">
        <v>15</v>
      </c>
      <c r="E9" s="60">
        <v>35</v>
      </c>
      <c r="F9" s="60">
        <v>15</v>
      </c>
      <c r="G9" s="60">
        <v>15</v>
      </c>
      <c r="H9" s="60">
        <v>15</v>
      </c>
      <c r="I9" s="60">
        <v>15</v>
      </c>
      <c r="J9" s="60">
        <v>15</v>
      </c>
      <c r="K9" s="60">
        <v>15</v>
      </c>
      <c r="L9" s="60">
        <v>15</v>
      </c>
      <c r="M9" s="56"/>
      <c r="N9" s="220"/>
      <c r="O9" s="56"/>
      <c r="P9" s="220"/>
      <c r="Q9" s="56"/>
      <c r="R9" s="220"/>
      <c r="S9" s="1091">
        <f t="shared" si="0"/>
        <v>155</v>
      </c>
      <c r="T9" s="1091">
        <f t="shared" si="1"/>
        <v>0</v>
      </c>
      <c r="U9" s="1091"/>
      <c r="V9" s="220"/>
      <c r="X9" s="220"/>
      <c r="Z9" s="220"/>
    </row>
    <row r="10" spans="1:26" s="998" customFormat="1" ht="15" customHeight="1" x14ac:dyDescent="0.25">
      <c r="A10" s="694" t="s">
        <v>823</v>
      </c>
      <c r="B10" s="88" t="s">
        <v>281</v>
      </c>
      <c r="C10" s="39">
        <v>180</v>
      </c>
      <c r="D10" s="60">
        <v>20</v>
      </c>
      <c r="E10" s="60">
        <v>20</v>
      </c>
      <c r="F10" s="60">
        <v>20</v>
      </c>
      <c r="G10" s="60">
        <v>20</v>
      </c>
      <c r="H10" s="60">
        <v>20</v>
      </c>
      <c r="I10" s="60">
        <v>20</v>
      </c>
      <c r="J10" s="60">
        <v>20</v>
      </c>
      <c r="K10" s="60">
        <v>20</v>
      </c>
      <c r="L10" s="60">
        <v>20</v>
      </c>
      <c r="M10" s="56"/>
      <c r="N10" s="220"/>
      <c r="O10" s="56"/>
      <c r="P10" s="220"/>
      <c r="Q10" s="56"/>
      <c r="R10" s="220"/>
      <c r="S10" s="1091">
        <f t="shared" si="0"/>
        <v>180</v>
      </c>
      <c r="T10" s="1091">
        <f t="shared" si="1"/>
        <v>0</v>
      </c>
      <c r="U10" s="1091"/>
      <c r="V10" s="220"/>
      <c r="X10" s="220"/>
      <c r="Z10" s="220"/>
    </row>
    <row r="11" spans="1:26" s="998" customFormat="1" ht="15" customHeight="1" x14ac:dyDescent="0.25">
      <c r="A11" s="694" t="s">
        <v>824</v>
      </c>
      <c r="B11" s="88" t="s">
        <v>281</v>
      </c>
      <c r="C11" s="39">
        <v>18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60">
        <v>2</v>
      </c>
      <c r="K11" s="60">
        <v>2</v>
      </c>
      <c r="L11" s="60">
        <v>2</v>
      </c>
      <c r="M11" s="56"/>
      <c r="N11" s="220"/>
      <c r="O11" s="56"/>
      <c r="P11" s="220"/>
      <c r="Q11" s="56"/>
      <c r="R11" s="220"/>
      <c r="S11" s="1091">
        <f t="shared" si="0"/>
        <v>18</v>
      </c>
      <c r="T11" s="1091">
        <f t="shared" si="1"/>
        <v>0</v>
      </c>
      <c r="U11" s="1091"/>
      <c r="V11" s="220"/>
      <c r="X11" s="220"/>
      <c r="Z11" s="220"/>
    </row>
    <row r="12" spans="1:26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60"/>
      <c r="M12" s="56"/>
      <c r="N12" s="220"/>
      <c r="O12" s="56"/>
      <c r="P12" s="220"/>
      <c r="Q12" s="56"/>
      <c r="R12" s="220"/>
      <c r="S12" s="1091">
        <f t="shared" si="0"/>
        <v>0</v>
      </c>
      <c r="T12" s="1091">
        <f t="shared" si="1"/>
        <v>0</v>
      </c>
      <c r="U12" s="1091"/>
      <c r="V12" s="220"/>
      <c r="X12" s="220"/>
      <c r="Z12" s="220"/>
    </row>
    <row r="13" spans="1:26" s="998" customFormat="1" x14ac:dyDescent="0.25">
      <c r="A13" s="698" t="s">
        <v>286</v>
      </c>
      <c r="B13" s="64" t="s">
        <v>287</v>
      </c>
      <c r="C13" s="39">
        <v>2430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270</v>
      </c>
      <c r="J13" s="60">
        <v>270</v>
      </c>
      <c r="K13" s="60">
        <v>270</v>
      </c>
      <c r="L13" s="60">
        <v>270</v>
      </c>
      <c r="M13" s="995"/>
      <c r="N13" s="995"/>
      <c r="O13" s="995"/>
      <c r="P13" s="995"/>
      <c r="Q13" s="995"/>
      <c r="R13" s="995"/>
      <c r="S13" s="1091">
        <f t="shared" si="0"/>
        <v>2430</v>
      </c>
      <c r="T13" s="1091">
        <f t="shared" si="1"/>
        <v>0</v>
      </c>
      <c r="U13" s="1091"/>
      <c r="V13" s="995"/>
    </row>
    <row r="14" spans="1:26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J14" s="60"/>
      <c r="K14" s="60">
        <v>0</v>
      </c>
      <c r="L14" s="60"/>
      <c r="S14" s="1091">
        <f t="shared" si="0"/>
        <v>0</v>
      </c>
      <c r="T14" s="1091">
        <f t="shared" si="1"/>
        <v>0</v>
      </c>
      <c r="U14" s="1091"/>
    </row>
    <row r="15" spans="1:26" s="998" customFormat="1" x14ac:dyDescent="0.25">
      <c r="A15" s="63" t="s">
        <v>803</v>
      </c>
      <c r="B15" s="88" t="s">
        <v>299</v>
      </c>
      <c r="C15" s="39">
        <v>63000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60">
        <v>7000</v>
      </c>
      <c r="M15" s="995"/>
      <c r="N15" s="995"/>
      <c r="O15" s="995"/>
      <c r="P15" s="995"/>
      <c r="Q15" s="995"/>
      <c r="R15" s="995"/>
      <c r="S15" s="1091">
        <f t="shared" si="0"/>
        <v>63000</v>
      </c>
      <c r="T15" s="1091">
        <f t="shared" si="1"/>
        <v>0</v>
      </c>
      <c r="U15" s="1091"/>
      <c r="V15" s="995"/>
    </row>
    <row r="16" spans="1:26" s="998" customFormat="1" x14ac:dyDescent="0.25">
      <c r="A16" s="63" t="s">
        <v>802</v>
      </c>
      <c r="B16" s="88" t="s">
        <v>299</v>
      </c>
      <c r="C16" s="39">
        <v>41000</v>
      </c>
      <c r="D16" s="60">
        <v>6000</v>
      </c>
      <c r="E16" s="60">
        <v>6000</v>
      </c>
      <c r="F16" s="60">
        <v>4000</v>
      </c>
      <c r="G16" s="60">
        <v>4000</v>
      </c>
      <c r="H16" s="60">
        <v>4000</v>
      </c>
      <c r="I16" s="60">
        <v>6000</v>
      </c>
      <c r="J16" s="60">
        <v>5000</v>
      </c>
      <c r="K16" s="60">
        <v>3000</v>
      </c>
      <c r="L16" s="60">
        <v>3000</v>
      </c>
      <c r="M16" s="995"/>
      <c r="N16" s="995"/>
      <c r="O16" s="995"/>
      <c r="P16" s="995"/>
      <c r="Q16" s="995"/>
      <c r="R16" s="995"/>
      <c r="S16" s="1091">
        <f t="shared" si="0"/>
        <v>41000</v>
      </c>
      <c r="T16" s="1091">
        <f t="shared" si="1"/>
        <v>0</v>
      </c>
      <c r="U16" s="1091"/>
      <c r="V16" s="995"/>
    </row>
    <row r="17" spans="1:21" x14ac:dyDescent="0.25">
      <c r="A17" s="694"/>
      <c r="B17" s="64"/>
      <c r="C17" s="39"/>
      <c r="D17" s="41"/>
      <c r="E17" s="41"/>
      <c r="F17" s="41"/>
      <c r="G17" s="41"/>
      <c r="H17" s="41"/>
      <c r="I17" s="41"/>
      <c r="J17" s="41"/>
      <c r="K17" s="41"/>
      <c r="L17" s="41"/>
      <c r="S17" s="1091">
        <f t="shared" si="0"/>
        <v>0</v>
      </c>
      <c r="T17" s="1091">
        <f t="shared" si="1"/>
        <v>0</v>
      </c>
      <c r="U17" s="1091"/>
    </row>
    <row r="18" spans="1:21" x14ac:dyDescent="0.25">
      <c r="A18" s="690" t="s">
        <v>707</v>
      </c>
      <c r="B18" s="64" t="s">
        <v>333</v>
      </c>
      <c r="C18" s="39">
        <v>4644</v>
      </c>
      <c r="D18" s="41">
        <v>490</v>
      </c>
      <c r="E18" s="41">
        <v>526</v>
      </c>
      <c r="F18" s="41">
        <v>363</v>
      </c>
      <c r="G18" s="41">
        <v>635</v>
      </c>
      <c r="H18" s="41">
        <v>417</v>
      </c>
      <c r="I18" s="41">
        <v>544</v>
      </c>
      <c r="J18" s="41">
        <v>653</v>
      </c>
      <c r="K18" s="41">
        <v>526</v>
      </c>
      <c r="L18" s="41">
        <v>490</v>
      </c>
      <c r="S18" s="1091">
        <f t="shared" si="0"/>
        <v>4644</v>
      </c>
      <c r="T18" s="1091">
        <f t="shared" si="1"/>
        <v>0</v>
      </c>
      <c r="U18" s="1091"/>
    </row>
    <row r="19" spans="1:21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L19" s="41"/>
      <c r="S19" s="1091">
        <f t="shared" si="0"/>
        <v>0</v>
      </c>
      <c r="T19" s="1091">
        <f t="shared" si="1"/>
        <v>0</v>
      </c>
      <c r="U19" s="1091"/>
    </row>
    <row r="20" spans="1:21" ht="15" customHeight="1" x14ac:dyDescent="0.25">
      <c r="A20" s="63" t="s">
        <v>737</v>
      </c>
      <c r="B20" s="88" t="s">
        <v>120</v>
      </c>
      <c r="C20" s="39">
        <v>223</v>
      </c>
      <c r="D20" s="60">
        <v>24</v>
      </c>
      <c r="E20" s="60">
        <v>25</v>
      </c>
      <c r="F20" s="60">
        <v>18</v>
      </c>
      <c r="G20" s="60">
        <v>30</v>
      </c>
      <c r="H20" s="716">
        <v>20</v>
      </c>
      <c r="I20" s="41">
        <v>26</v>
      </c>
      <c r="J20" s="60">
        <v>31</v>
      </c>
      <c r="K20" s="60">
        <v>25</v>
      </c>
      <c r="L20" s="60">
        <v>24</v>
      </c>
      <c r="S20" s="1091">
        <f t="shared" si="0"/>
        <v>223</v>
      </c>
      <c r="T20" s="1091">
        <f t="shared" si="1"/>
        <v>0</v>
      </c>
      <c r="U20" s="1091"/>
    </row>
    <row r="21" spans="1:21" ht="15" customHeight="1" x14ac:dyDescent="0.25">
      <c r="A21" s="63" t="s">
        <v>738</v>
      </c>
      <c r="B21" s="88" t="s">
        <v>120</v>
      </c>
      <c r="C21" s="39">
        <v>223</v>
      </c>
      <c r="D21" s="60">
        <v>24</v>
      </c>
      <c r="E21" s="60">
        <v>25</v>
      </c>
      <c r="F21" s="60">
        <v>18</v>
      </c>
      <c r="G21" s="60">
        <v>30</v>
      </c>
      <c r="H21" s="716">
        <v>20</v>
      </c>
      <c r="I21" s="41">
        <v>26</v>
      </c>
      <c r="J21" s="60">
        <v>31</v>
      </c>
      <c r="K21" s="60">
        <v>25</v>
      </c>
      <c r="L21" s="60">
        <v>24</v>
      </c>
      <c r="S21" s="1091">
        <f t="shared" si="0"/>
        <v>223</v>
      </c>
      <c r="T21" s="1091">
        <f t="shared" si="1"/>
        <v>0</v>
      </c>
      <c r="U21" s="1091"/>
    </row>
    <row r="22" spans="1:21" ht="15" customHeight="1" x14ac:dyDescent="0.25">
      <c r="A22" s="63" t="s">
        <v>739</v>
      </c>
      <c r="B22" s="88" t="s">
        <v>120</v>
      </c>
      <c r="C22" s="39">
        <v>174</v>
      </c>
      <c r="D22" s="60">
        <v>18</v>
      </c>
      <c r="E22" s="60">
        <v>20</v>
      </c>
      <c r="F22" s="60">
        <v>14</v>
      </c>
      <c r="G22" s="60">
        <v>24</v>
      </c>
      <c r="H22" s="716">
        <v>16</v>
      </c>
      <c r="I22" s="41">
        <v>20</v>
      </c>
      <c r="J22" s="60">
        <v>24</v>
      </c>
      <c r="K22" s="60">
        <v>20</v>
      </c>
      <c r="L22" s="60">
        <v>18</v>
      </c>
      <c r="S22" s="1091">
        <f t="shared" si="0"/>
        <v>174</v>
      </c>
      <c r="T22" s="1091">
        <f t="shared" si="1"/>
        <v>0</v>
      </c>
      <c r="U22" s="1091"/>
    </row>
    <row r="23" spans="1:21" ht="15" customHeight="1" x14ac:dyDescent="0.25">
      <c r="A23" s="699"/>
      <c r="B23" s="88"/>
      <c r="C23" s="39">
        <v>0</v>
      </c>
      <c r="D23" s="60"/>
      <c r="E23" s="60"/>
      <c r="F23" s="60"/>
      <c r="G23" s="60"/>
      <c r="H23" s="716"/>
      <c r="I23" s="41"/>
      <c r="J23" s="60"/>
      <c r="K23" s="60"/>
      <c r="L23" s="60"/>
      <c r="S23" s="1091">
        <f t="shared" si="0"/>
        <v>0</v>
      </c>
      <c r="T23" s="1091">
        <f t="shared" si="1"/>
        <v>0</v>
      </c>
      <c r="U23" s="1091"/>
    </row>
    <row r="24" spans="1:21" x14ac:dyDescent="0.25">
      <c r="A24" s="702" t="s">
        <v>342</v>
      </c>
      <c r="B24" s="189"/>
      <c r="C24" s="97">
        <v>596658</v>
      </c>
      <c r="D24" s="51">
        <v>62929</v>
      </c>
      <c r="E24" s="51">
        <v>67590</v>
      </c>
      <c r="F24" s="51">
        <v>46614</v>
      </c>
      <c r="G24" s="51">
        <v>81574</v>
      </c>
      <c r="H24" s="51">
        <v>53606</v>
      </c>
      <c r="I24" s="51">
        <v>69921</v>
      </c>
      <c r="J24" s="51">
        <v>83905</v>
      </c>
      <c r="K24" s="51">
        <v>67590</v>
      </c>
      <c r="L24" s="51">
        <v>62929</v>
      </c>
      <c r="S24" s="1091">
        <f t="shared" si="0"/>
        <v>596658</v>
      </c>
      <c r="T24" s="1091">
        <f t="shared" si="1"/>
        <v>0</v>
      </c>
      <c r="U24" s="1091"/>
    </row>
    <row r="25" spans="1:21" x14ac:dyDescent="0.25">
      <c r="A25" s="697"/>
      <c r="B25" s="202"/>
      <c r="C25" s="39"/>
      <c r="D25" s="60"/>
      <c r="E25" s="60"/>
      <c r="F25" s="60"/>
      <c r="G25" s="60"/>
      <c r="H25" s="60"/>
      <c r="I25" s="60"/>
      <c r="J25" s="60"/>
      <c r="K25" s="60">
        <v>0</v>
      </c>
      <c r="L25" s="78"/>
      <c r="S25" s="1091">
        <f t="shared" si="0"/>
        <v>0</v>
      </c>
      <c r="T25" s="1091">
        <f t="shared" si="1"/>
        <v>0</v>
      </c>
      <c r="U25" s="1091"/>
    </row>
    <row r="26" spans="1:21" x14ac:dyDescent="0.25">
      <c r="A26" s="695" t="s">
        <v>344</v>
      </c>
      <c r="B26" s="88" t="s">
        <v>287</v>
      </c>
      <c r="C26" s="39">
        <v>174</v>
      </c>
      <c r="D26" s="60">
        <v>18</v>
      </c>
      <c r="E26" s="60">
        <v>20</v>
      </c>
      <c r="F26" s="60">
        <v>14</v>
      </c>
      <c r="G26" s="1092">
        <v>24</v>
      </c>
      <c r="H26" s="60">
        <v>16</v>
      </c>
      <c r="I26" s="41">
        <v>20</v>
      </c>
      <c r="J26" s="60">
        <v>24</v>
      </c>
      <c r="K26" s="60">
        <v>20</v>
      </c>
      <c r="L26" s="60">
        <v>18</v>
      </c>
      <c r="S26" s="1091">
        <f t="shared" si="0"/>
        <v>174</v>
      </c>
      <c r="T26" s="1091">
        <f t="shared" si="1"/>
        <v>0</v>
      </c>
      <c r="U26" s="1091"/>
    </row>
    <row r="27" spans="1:21" x14ac:dyDescent="0.25">
      <c r="A27" s="695"/>
      <c r="B27" s="88"/>
      <c r="C27" s="39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S27" s="1091">
        <f t="shared" si="0"/>
        <v>0</v>
      </c>
      <c r="T27" s="1091">
        <f t="shared" si="1"/>
        <v>0</v>
      </c>
      <c r="U27" s="1091"/>
    </row>
    <row r="28" spans="1:21" x14ac:dyDescent="0.25">
      <c r="A28" s="695" t="s">
        <v>346</v>
      </c>
      <c r="B28" s="88" t="s">
        <v>120</v>
      </c>
      <c r="C28" s="39">
        <v>131</v>
      </c>
      <c r="D28" s="60">
        <v>14</v>
      </c>
      <c r="E28" s="60">
        <v>15</v>
      </c>
      <c r="F28" s="60">
        <v>10</v>
      </c>
      <c r="G28" s="60">
        <v>18</v>
      </c>
      <c r="H28" s="60">
        <v>12</v>
      </c>
      <c r="I28" s="41">
        <v>15</v>
      </c>
      <c r="J28" s="60">
        <v>18</v>
      </c>
      <c r="K28" s="60">
        <v>15</v>
      </c>
      <c r="L28" s="60">
        <v>14</v>
      </c>
      <c r="S28" s="1091">
        <f t="shared" si="0"/>
        <v>131</v>
      </c>
      <c r="T28" s="1091">
        <f t="shared" si="1"/>
        <v>0</v>
      </c>
      <c r="U28" s="1091"/>
    </row>
    <row r="29" spans="1:21" x14ac:dyDescent="0.25">
      <c r="A29" s="695" t="s">
        <v>348</v>
      </c>
      <c r="B29" s="88" t="s">
        <v>120</v>
      </c>
      <c r="C29" s="39">
        <v>44</v>
      </c>
      <c r="D29" s="60">
        <v>5</v>
      </c>
      <c r="E29" s="60">
        <v>5</v>
      </c>
      <c r="F29" s="60">
        <v>3</v>
      </c>
      <c r="G29" s="60">
        <v>6</v>
      </c>
      <c r="H29" s="60">
        <v>4</v>
      </c>
      <c r="I29" s="41">
        <v>5</v>
      </c>
      <c r="J29" s="60">
        <v>6</v>
      </c>
      <c r="K29" s="60">
        <v>5</v>
      </c>
      <c r="L29" s="60">
        <v>5</v>
      </c>
      <c r="S29" s="1091">
        <f t="shared" si="0"/>
        <v>44</v>
      </c>
      <c r="T29" s="1091">
        <f t="shared" si="1"/>
        <v>0</v>
      </c>
      <c r="U29" s="1091"/>
    </row>
    <row r="30" spans="1:21" x14ac:dyDescent="0.25">
      <c r="A30" s="699" t="s">
        <v>350</v>
      </c>
      <c r="B30" s="88" t="s">
        <v>120</v>
      </c>
      <c r="C30" s="39">
        <v>11</v>
      </c>
      <c r="D30" s="60">
        <v>1</v>
      </c>
      <c r="E30" s="60">
        <v>1</v>
      </c>
      <c r="F30" s="60">
        <v>1</v>
      </c>
      <c r="G30" s="60">
        <v>2</v>
      </c>
      <c r="H30" s="60">
        <v>1</v>
      </c>
      <c r="I30" s="41">
        <v>1</v>
      </c>
      <c r="J30" s="60">
        <v>2</v>
      </c>
      <c r="K30" s="60">
        <v>1</v>
      </c>
      <c r="L30" s="60">
        <v>1</v>
      </c>
      <c r="S30" s="1091">
        <f t="shared" si="0"/>
        <v>11</v>
      </c>
      <c r="T30" s="1091">
        <f t="shared" si="1"/>
        <v>0</v>
      </c>
      <c r="U30" s="1091"/>
    </row>
    <row r="31" spans="1:21" x14ac:dyDescent="0.25">
      <c r="A31" s="695" t="s">
        <v>352</v>
      </c>
      <c r="B31" s="88" t="s">
        <v>18</v>
      </c>
      <c r="C31" s="39">
        <v>1550</v>
      </c>
      <c r="D31" s="60">
        <v>250</v>
      </c>
      <c r="E31" s="60">
        <v>300</v>
      </c>
      <c r="F31" s="60">
        <v>150</v>
      </c>
      <c r="G31" s="60">
        <v>200</v>
      </c>
      <c r="H31" s="60">
        <v>250</v>
      </c>
      <c r="I31" s="41">
        <v>100</v>
      </c>
      <c r="J31" s="60">
        <v>100</v>
      </c>
      <c r="K31" s="60">
        <v>100</v>
      </c>
      <c r="L31" s="60">
        <v>100</v>
      </c>
      <c r="S31" s="1091">
        <f t="shared" si="0"/>
        <v>1550</v>
      </c>
      <c r="T31" s="1091">
        <f t="shared" si="1"/>
        <v>0</v>
      </c>
      <c r="U31" s="1091"/>
    </row>
    <row r="32" spans="1:21" x14ac:dyDescent="0.25">
      <c r="A32" s="695"/>
      <c r="B32" s="88"/>
      <c r="C32" s="39">
        <v>0</v>
      </c>
      <c r="D32" s="60">
        <v>0</v>
      </c>
      <c r="E32" s="60"/>
      <c r="F32" s="60">
        <v>0</v>
      </c>
      <c r="G32" s="60"/>
      <c r="H32" s="60">
        <v>0</v>
      </c>
      <c r="I32" s="60"/>
      <c r="J32" s="60"/>
      <c r="K32" s="60"/>
      <c r="L32" s="60">
        <v>0</v>
      </c>
      <c r="S32" s="1091">
        <f t="shared" si="0"/>
        <v>0</v>
      </c>
      <c r="T32" s="1091">
        <f t="shared" si="1"/>
        <v>0</v>
      </c>
      <c r="U32" s="1091"/>
    </row>
    <row r="33" spans="1:22" x14ac:dyDescent="0.25">
      <c r="A33" s="695" t="s">
        <v>354</v>
      </c>
      <c r="B33" s="88" t="s">
        <v>120</v>
      </c>
      <c r="C33" s="39">
        <v>54</v>
      </c>
      <c r="D33" s="60">
        <v>6</v>
      </c>
      <c r="E33" s="60">
        <v>6</v>
      </c>
      <c r="F33" s="60">
        <v>4</v>
      </c>
      <c r="G33" s="60">
        <v>7</v>
      </c>
      <c r="H33" s="60">
        <v>5</v>
      </c>
      <c r="I33" s="41">
        <v>6</v>
      </c>
      <c r="J33" s="60">
        <v>8</v>
      </c>
      <c r="K33" s="60">
        <v>6</v>
      </c>
      <c r="L33" s="60">
        <v>6</v>
      </c>
      <c r="S33" s="1091">
        <f t="shared" si="0"/>
        <v>54</v>
      </c>
      <c r="T33" s="1091">
        <f t="shared" si="1"/>
        <v>0</v>
      </c>
      <c r="U33" s="1091"/>
    </row>
    <row r="34" spans="1:22" x14ac:dyDescent="0.25">
      <c r="A34" s="695" t="s">
        <v>356</v>
      </c>
      <c r="B34" s="88" t="s">
        <v>120</v>
      </c>
      <c r="C34" s="39">
        <v>11</v>
      </c>
      <c r="D34" s="60">
        <v>1</v>
      </c>
      <c r="E34" s="60">
        <v>1</v>
      </c>
      <c r="F34" s="60">
        <v>1</v>
      </c>
      <c r="G34" s="60">
        <v>2</v>
      </c>
      <c r="H34" s="60">
        <v>1</v>
      </c>
      <c r="I34" s="41">
        <v>1</v>
      </c>
      <c r="J34" s="60">
        <v>2</v>
      </c>
      <c r="K34" s="60">
        <v>1</v>
      </c>
      <c r="L34" s="60">
        <v>1</v>
      </c>
      <c r="S34" s="1091">
        <f t="shared" si="0"/>
        <v>11</v>
      </c>
      <c r="T34" s="1091">
        <f t="shared" si="1"/>
        <v>0</v>
      </c>
      <c r="U34" s="1091"/>
    </row>
    <row r="35" spans="1:22" x14ac:dyDescent="0.25">
      <c r="A35" s="697"/>
      <c r="B35" s="202"/>
      <c r="C35" s="39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0">
        <v>0</v>
      </c>
      <c r="S35" s="1091">
        <f t="shared" si="0"/>
        <v>0</v>
      </c>
      <c r="T35" s="1091">
        <f t="shared" si="1"/>
        <v>0</v>
      </c>
      <c r="U35" s="1091"/>
    </row>
    <row r="36" spans="1:22" x14ac:dyDescent="0.25">
      <c r="A36" s="695" t="s">
        <v>358</v>
      </c>
      <c r="B36" s="88" t="s">
        <v>120</v>
      </c>
      <c r="C36" s="39">
        <v>44</v>
      </c>
      <c r="D36" s="60">
        <v>5</v>
      </c>
      <c r="E36" s="60">
        <v>5</v>
      </c>
      <c r="F36" s="60">
        <v>3</v>
      </c>
      <c r="G36" s="60">
        <v>6</v>
      </c>
      <c r="H36" s="60">
        <v>4</v>
      </c>
      <c r="I36" s="41">
        <v>5</v>
      </c>
      <c r="J36" s="60">
        <v>6</v>
      </c>
      <c r="K36" s="60">
        <v>5</v>
      </c>
      <c r="L36" s="60">
        <v>5</v>
      </c>
      <c r="S36" s="1091">
        <f t="shared" si="0"/>
        <v>44</v>
      </c>
      <c r="T36" s="1091">
        <f t="shared" si="1"/>
        <v>0</v>
      </c>
      <c r="U36" s="1091"/>
    </row>
    <row r="37" spans="1:22" x14ac:dyDescent="0.25">
      <c r="A37" s="695" t="s">
        <v>360</v>
      </c>
      <c r="B37" s="88" t="s">
        <v>120</v>
      </c>
      <c r="C37" s="39">
        <v>44</v>
      </c>
      <c r="D37" s="60">
        <v>5</v>
      </c>
      <c r="E37" s="60">
        <v>5</v>
      </c>
      <c r="F37" s="60">
        <v>3</v>
      </c>
      <c r="G37" s="60">
        <v>6</v>
      </c>
      <c r="H37" s="60">
        <v>4</v>
      </c>
      <c r="I37" s="41">
        <v>5</v>
      </c>
      <c r="J37" s="60">
        <v>6</v>
      </c>
      <c r="K37" s="977">
        <v>5</v>
      </c>
      <c r="L37" s="60">
        <v>5</v>
      </c>
      <c r="S37" s="1091">
        <f t="shared" si="0"/>
        <v>44</v>
      </c>
      <c r="T37" s="1091">
        <f t="shared" si="1"/>
        <v>0</v>
      </c>
      <c r="U37" s="1091"/>
    </row>
    <row r="38" spans="1:22" x14ac:dyDescent="0.25">
      <c r="A38" s="694" t="s">
        <v>361</v>
      </c>
      <c r="B38" s="64"/>
      <c r="C38" s="97">
        <v>416826</v>
      </c>
      <c r="D38" s="51">
        <v>45541</v>
      </c>
      <c r="E38" s="51">
        <v>48596</v>
      </c>
      <c r="F38" s="51">
        <v>33093</v>
      </c>
      <c r="G38" s="51">
        <v>57214</v>
      </c>
      <c r="H38" s="51">
        <v>39319</v>
      </c>
      <c r="I38" s="51">
        <v>46644</v>
      </c>
      <c r="J38" s="51">
        <v>56832</v>
      </c>
      <c r="K38" s="51">
        <v>45996</v>
      </c>
      <c r="L38" s="51">
        <v>43591</v>
      </c>
      <c r="S38" s="1091">
        <f t="shared" ref="S38:S67" si="2">SUM(D38:R38)</f>
        <v>416826</v>
      </c>
      <c r="T38" s="1091">
        <f t="shared" ref="T38:T67" si="3">S38-C38</f>
        <v>0</v>
      </c>
      <c r="U38" s="1091"/>
    </row>
    <row r="39" spans="1:22" x14ac:dyDescent="0.25">
      <c r="A39" s="694" t="s">
        <v>362</v>
      </c>
      <c r="B39" s="88"/>
      <c r="C39" s="97">
        <v>1013484</v>
      </c>
      <c r="D39" s="51">
        <v>108470</v>
      </c>
      <c r="E39" s="51">
        <v>116186</v>
      </c>
      <c r="F39" s="51">
        <v>79707</v>
      </c>
      <c r="G39" s="51">
        <v>138788</v>
      </c>
      <c r="H39" s="51">
        <v>92925</v>
      </c>
      <c r="I39" s="51">
        <v>116565</v>
      </c>
      <c r="J39" s="51">
        <v>140737</v>
      </c>
      <c r="K39" s="51">
        <v>113586</v>
      </c>
      <c r="L39" s="51">
        <v>106520</v>
      </c>
      <c r="S39" s="1091">
        <f t="shared" si="2"/>
        <v>1013484</v>
      </c>
      <c r="T39" s="1091">
        <f t="shared" si="3"/>
        <v>0</v>
      </c>
      <c r="U39" s="1091"/>
    </row>
    <row r="40" spans="1:22" ht="14.25" customHeight="1" x14ac:dyDescent="0.25">
      <c r="A40" s="695"/>
      <c r="B40" s="88"/>
      <c r="C40" s="101"/>
      <c r="D40" s="60"/>
      <c r="E40" s="41"/>
      <c r="F40" s="41"/>
      <c r="G40" s="41"/>
      <c r="H40" s="41"/>
      <c r="I40" s="41"/>
      <c r="J40" s="60"/>
      <c r="K40" s="60"/>
      <c r="L40" s="60"/>
      <c r="S40" s="1091">
        <f t="shared" si="2"/>
        <v>0</v>
      </c>
      <c r="T40" s="1091">
        <f t="shared" si="3"/>
        <v>0</v>
      </c>
      <c r="U40" s="1091"/>
    </row>
    <row r="41" spans="1:22" s="1005" customFormat="1" ht="16.5" customHeight="1" x14ac:dyDescent="0.25">
      <c r="A41" s="698" t="s">
        <v>374</v>
      </c>
      <c r="B41" s="189" t="s">
        <v>18</v>
      </c>
      <c r="C41" s="647">
        <v>1530</v>
      </c>
      <c r="D41" s="722">
        <v>170</v>
      </c>
      <c r="E41" s="722">
        <v>170</v>
      </c>
      <c r="F41" s="722">
        <v>170</v>
      </c>
      <c r="G41" s="722">
        <v>170</v>
      </c>
      <c r="H41" s="722">
        <v>170</v>
      </c>
      <c r="I41" s="722">
        <v>170</v>
      </c>
      <c r="J41" s="722">
        <v>170</v>
      </c>
      <c r="K41" s="722">
        <v>170</v>
      </c>
      <c r="L41" s="722">
        <v>170</v>
      </c>
      <c r="N41" s="753"/>
      <c r="R41" s="1090"/>
      <c r="S41" s="1091">
        <f t="shared" si="2"/>
        <v>1530</v>
      </c>
      <c r="T41" s="1091">
        <f t="shared" si="3"/>
        <v>0</v>
      </c>
      <c r="U41" s="1091"/>
      <c r="V41" s="1090"/>
    </row>
    <row r="42" spans="1:22" s="998" customFormat="1" ht="16.5" customHeight="1" x14ac:dyDescent="0.25">
      <c r="A42" s="697"/>
      <c r="B42" s="202"/>
      <c r="C42" s="101"/>
      <c r="D42" s="716"/>
      <c r="E42" s="716"/>
      <c r="F42" s="716"/>
      <c r="G42" s="716"/>
      <c r="H42" s="716"/>
      <c r="I42" s="716"/>
      <c r="J42" s="716"/>
      <c r="K42" s="716"/>
      <c r="L42" s="716"/>
      <c r="N42" s="374"/>
      <c r="R42" s="995"/>
      <c r="S42" s="1091">
        <f t="shared" si="2"/>
        <v>0</v>
      </c>
      <c r="T42" s="1091">
        <f t="shared" si="3"/>
        <v>0</v>
      </c>
      <c r="U42" s="1091"/>
      <c r="V42" s="995"/>
    </row>
    <row r="43" spans="1:22" s="998" customFormat="1" x14ac:dyDescent="0.25">
      <c r="A43" s="700" t="s">
        <v>788</v>
      </c>
      <c r="B43" s="196" t="s">
        <v>18</v>
      </c>
      <c r="C43" s="39">
        <v>3600</v>
      </c>
      <c r="D43" s="726">
        <v>400</v>
      </c>
      <c r="E43" s="726">
        <v>400</v>
      </c>
      <c r="F43" s="726">
        <v>400</v>
      </c>
      <c r="G43" s="726">
        <v>400</v>
      </c>
      <c r="H43" s="726">
        <v>400</v>
      </c>
      <c r="I43" s="726">
        <v>400</v>
      </c>
      <c r="J43" s="726">
        <v>400</v>
      </c>
      <c r="K43" s="726">
        <v>400</v>
      </c>
      <c r="L43" s="726">
        <v>400</v>
      </c>
      <c r="N43" s="374"/>
      <c r="R43" s="995"/>
      <c r="S43" s="1091">
        <f t="shared" si="2"/>
        <v>3600</v>
      </c>
      <c r="T43" s="1091">
        <f t="shared" si="3"/>
        <v>0</v>
      </c>
      <c r="U43" s="1091"/>
      <c r="V43" s="995"/>
    </row>
    <row r="44" spans="1:22" s="998" customFormat="1" x14ac:dyDescent="0.25">
      <c r="A44" s="700" t="s">
        <v>789</v>
      </c>
      <c r="B44" s="196" t="s">
        <v>18</v>
      </c>
      <c r="C44" s="39">
        <v>3600</v>
      </c>
      <c r="D44" s="726">
        <v>400</v>
      </c>
      <c r="E44" s="726">
        <v>400</v>
      </c>
      <c r="F44" s="726">
        <v>400</v>
      </c>
      <c r="G44" s="726">
        <v>400</v>
      </c>
      <c r="H44" s="726">
        <v>400</v>
      </c>
      <c r="I44" s="726">
        <v>400</v>
      </c>
      <c r="J44" s="726">
        <v>400</v>
      </c>
      <c r="K44" s="726">
        <v>400</v>
      </c>
      <c r="L44" s="726">
        <v>400</v>
      </c>
      <c r="N44" s="374"/>
      <c r="R44" s="995"/>
      <c r="S44" s="1091">
        <f t="shared" si="2"/>
        <v>3600</v>
      </c>
      <c r="T44" s="1091">
        <f t="shared" si="3"/>
        <v>0</v>
      </c>
      <c r="U44" s="1091"/>
      <c r="V44" s="995"/>
    </row>
    <row r="45" spans="1:22" s="998" customFormat="1" x14ac:dyDescent="0.25">
      <c r="A45" s="698" t="s">
        <v>383</v>
      </c>
      <c r="B45" s="200" t="s">
        <v>18</v>
      </c>
      <c r="C45" s="39">
        <v>7200</v>
      </c>
      <c r="D45" s="726">
        <v>800</v>
      </c>
      <c r="E45" s="726">
        <v>800</v>
      </c>
      <c r="F45" s="726">
        <v>800</v>
      </c>
      <c r="G45" s="726">
        <v>800</v>
      </c>
      <c r="H45" s="726">
        <v>800</v>
      </c>
      <c r="I45" s="726">
        <v>800</v>
      </c>
      <c r="J45" s="726">
        <v>800</v>
      </c>
      <c r="K45" s="726">
        <v>800</v>
      </c>
      <c r="L45" s="726">
        <v>800</v>
      </c>
      <c r="N45" s="374"/>
      <c r="R45" s="995"/>
      <c r="S45" s="1091">
        <f t="shared" si="2"/>
        <v>7200</v>
      </c>
      <c r="T45" s="1091">
        <f t="shared" si="3"/>
        <v>0</v>
      </c>
      <c r="U45" s="1091"/>
      <c r="V45" s="995"/>
    </row>
    <row r="46" spans="1:22" s="998" customFormat="1" x14ac:dyDescent="0.25">
      <c r="A46" s="698"/>
      <c r="B46" s="200"/>
      <c r="C46" s="39"/>
      <c r="D46" s="726"/>
      <c r="E46" s="726"/>
      <c r="F46" s="726"/>
      <c r="G46" s="726"/>
      <c r="H46" s="726"/>
      <c r="I46" s="726"/>
      <c r="J46" s="726"/>
      <c r="K46" s="727">
        <v>0</v>
      </c>
      <c r="L46" s="726"/>
      <c r="N46" s="374"/>
      <c r="R46" s="995"/>
      <c r="S46" s="1091">
        <f t="shared" si="2"/>
        <v>0</v>
      </c>
      <c r="T46" s="1091">
        <f t="shared" si="3"/>
        <v>0</v>
      </c>
      <c r="U46" s="1091"/>
      <c r="V46" s="995"/>
    </row>
    <row r="47" spans="1:22" s="998" customFormat="1" x14ac:dyDescent="0.25">
      <c r="A47" s="696" t="s">
        <v>786</v>
      </c>
      <c r="B47" s="787" t="s">
        <v>287</v>
      </c>
      <c r="C47" s="39">
        <v>1800</v>
      </c>
      <c r="D47" s="725">
        <v>200</v>
      </c>
      <c r="E47" s="725">
        <v>200</v>
      </c>
      <c r="F47" s="725">
        <v>200</v>
      </c>
      <c r="G47" s="725">
        <v>200</v>
      </c>
      <c r="H47" s="725">
        <v>200</v>
      </c>
      <c r="I47" s="725">
        <v>200</v>
      </c>
      <c r="J47" s="725">
        <v>200</v>
      </c>
      <c r="K47" s="725">
        <v>200</v>
      </c>
      <c r="L47" s="725">
        <v>200</v>
      </c>
      <c r="N47" s="374"/>
      <c r="R47" s="995"/>
      <c r="S47" s="1091">
        <f t="shared" si="2"/>
        <v>1800</v>
      </c>
      <c r="T47" s="1091">
        <f t="shared" si="3"/>
        <v>0</v>
      </c>
      <c r="U47" s="1091"/>
      <c r="V47" s="995"/>
    </row>
    <row r="48" spans="1:22" s="998" customFormat="1" x14ac:dyDescent="0.25">
      <c r="A48" s="696" t="s">
        <v>787</v>
      </c>
      <c r="B48" s="787" t="s">
        <v>287</v>
      </c>
      <c r="C48" s="39">
        <v>3600</v>
      </c>
      <c r="D48" s="725">
        <v>400</v>
      </c>
      <c r="E48" s="725">
        <v>400</v>
      </c>
      <c r="F48" s="725">
        <v>400</v>
      </c>
      <c r="G48" s="725">
        <v>400</v>
      </c>
      <c r="H48" s="725">
        <v>400</v>
      </c>
      <c r="I48" s="725">
        <v>400</v>
      </c>
      <c r="J48" s="725">
        <v>400</v>
      </c>
      <c r="K48" s="725">
        <v>400</v>
      </c>
      <c r="L48" s="725">
        <v>400</v>
      </c>
      <c r="N48" s="374"/>
      <c r="R48" s="995"/>
      <c r="S48" s="1091">
        <f t="shared" si="2"/>
        <v>3600</v>
      </c>
      <c r="T48" s="1091">
        <f t="shared" si="3"/>
        <v>0</v>
      </c>
      <c r="U48" s="1091"/>
      <c r="V48" s="995"/>
    </row>
    <row r="49" spans="1:22" s="998" customFormat="1" x14ac:dyDescent="0.25">
      <c r="A49" s="697"/>
      <c r="B49" s="202"/>
      <c r="C49" s="39">
        <v>0</v>
      </c>
      <c r="D49" s="726"/>
      <c r="E49" s="726"/>
      <c r="F49" s="727">
        <v>0</v>
      </c>
      <c r="G49" s="726"/>
      <c r="H49" s="726"/>
      <c r="I49" s="726"/>
      <c r="J49" s="726"/>
      <c r="K49" s="726"/>
      <c r="L49" s="727">
        <v>0</v>
      </c>
      <c r="N49" s="374"/>
      <c r="R49" s="995"/>
      <c r="S49" s="1091">
        <f t="shared" si="2"/>
        <v>0</v>
      </c>
      <c r="T49" s="1091">
        <f t="shared" si="3"/>
        <v>0</v>
      </c>
      <c r="U49" s="1091"/>
      <c r="V49" s="995"/>
    </row>
    <row r="50" spans="1:22" s="998" customFormat="1" x14ac:dyDescent="0.25">
      <c r="A50" s="697" t="s">
        <v>725</v>
      </c>
      <c r="B50" s="202" t="s">
        <v>388</v>
      </c>
      <c r="C50" s="39">
        <v>27500</v>
      </c>
      <c r="D50" s="725">
        <v>3100</v>
      </c>
      <c r="E50" s="725">
        <v>3100</v>
      </c>
      <c r="F50" s="725">
        <v>3100</v>
      </c>
      <c r="G50" s="725">
        <v>3100</v>
      </c>
      <c r="H50" s="725">
        <v>3100</v>
      </c>
      <c r="I50" s="725">
        <v>3100</v>
      </c>
      <c r="J50" s="725">
        <v>3100</v>
      </c>
      <c r="K50" s="725">
        <v>3100</v>
      </c>
      <c r="L50" s="725">
        <v>2700</v>
      </c>
      <c r="N50" s="374"/>
      <c r="R50" s="995"/>
      <c r="S50" s="1091">
        <f t="shared" si="2"/>
        <v>27500</v>
      </c>
      <c r="T50" s="1091">
        <f t="shared" si="3"/>
        <v>0</v>
      </c>
      <c r="U50" s="1091"/>
      <c r="V50" s="995"/>
    </row>
    <row r="51" spans="1:22" s="998" customFormat="1" x14ac:dyDescent="0.25">
      <c r="A51" s="697" t="s">
        <v>726</v>
      </c>
      <c r="B51" s="202" t="s">
        <v>388</v>
      </c>
      <c r="C51" s="39">
        <v>2100</v>
      </c>
      <c r="D51" s="725">
        <v>300</v>
      </c>
      <c r="E51" s="725">
        <v>300</v>
      </c>
      <c r="F51" s="725">
        <v>150</v>
      </c>
      <c r="G51" s="725">
        <v>300</v>
      </c>
      <c r="H51" s="725">
        <v>150</v>
      </c>
      <c r="I51" s="725">
        <v>300</v>
      </c>
      <c r="J51" s="725">
        <v>300</v>
      </c>
      <c r="K51" s="725">
        <v>150</v>
      </c>
      <c r="L51" s="725">
        <v>150</v>
      </c>
      <c r="N51" s="374"/>
      <c r="R51" s="995"/>
      <c r="S51" s="1091">
        <f t="shared" si="2"/>
        <v>2100</v>
      </c>
      <c r="T51" s="1091">
        <f t="shared" si="3"/>
        <v>0</v>
      </c>
      <c r="U51" s="1091"/>
      <c r="V51" s="995"/>
    </row>
    <row r="52" spans="1:22" s="998" customFormat="1" x14ac:dyDescent="0.25">
      <c r="A52" s="697"/>
      <c r="B52" s="202"/>
      <c r="C52" s="39"/>
      <c r="D52" s="725"/>
      <c r="E52" s="725"/>
      <c r="F52" s="725"/>
      <c r="G52" s="725"/>
      <c r="H52" s="725"/>
      <c r="I52" s="725"/>
      <c r="J52" s="725"/>
      <c r="K52" s="725"/>
      <c r="L52" s="725"/>
      <c r="N52" s="374"/>
      <c r="R52" s="995"/>
      <c r="S52" s="1091">
        <f t="shared" si="2"/>
        <v>0</v>
      </c>
      <c r="T52" s="1091">
        <f t="shared" si="3"/>
        <v>0</v>
      </c>
      <c r="U52" s="1091"/>
      <c r="V52" s="995"/>
    </row>
    <row r="53" spans="1:22" s="998" customFormat="1" x14ac:dyDescent="0.25">
      <c r="A53" s="697" t="s">
        <v>655</v>
      </c>
      <c r="B53" s="202" t="s">
        <v>648</v>
      </c>
      <c r="C53" s="39">
        <v>432</v>
      </c>
      <c r="D53" s="716">
        <v>48</v>
      </c>
      <c r="E53" s="716">
        <v>48</v>
      </c>
      <c r="F53" s="716">
        <v>48</v>
      </c>
      <c r="G53" s="716">
        <v>48</v>
      </c>
      <c r="H53" s="716">
        <v>48</v>
      </c>
      <c r="I53" s="716">
        <v>48</v>
      </c>
      <c r="J53" s="716">
        <v>48</v>
      </c>
      <c r="K53" s="716">
        <v>48</v>
      </c>
      <c r="L53" s="716">
        <v>48</v>
      </c>
      <c r="N53" s="374"/>
      <c r="R53" s="995"/>
      <c r="S53" s="1091">
        <f t="shared" si="2"/>
        <v>432</v>
      </c>
      <c r="T53" s="1091">
        <f t="shared" si="3"/>
        <v>0</v>
      </c>
      <c r="U53" s="1091"/>
      <c r="V53" s="995"/>
    </row>
    <row r="54" spans="1:22" s="998" customFormat="1" x14ac:dyDescent="0.25">
      <c r="A54" s="697" t="s">
        <v>656</v>
      </c>
      <c r="B54" s="202" t="s">
        <v>648</v>
      </c>
      <c r="C54" s="39">
        <v>216</v>
      </c>
      <c r="D54" s="716">
        <v>24</v>
      </c>
      <c r="E54" s="716">
        <v>24</v>
      </c>
      <c r="F54" s="716">
        <v>24</v>
      </c>
      <c r="G54" s="716">
        <v>24</v>
      </c>
      <c r="H54" s="716">
        <v>24</v>
      </c>
      <c r="I54" s="716">
        <v>24</v>
      </c>
      <c r="J54" s="716">
        <v>24</v>
      </c>
      <c r="K54" s="716">
        <v>24</v>
      </c>
      <c r="L54" s="716">
        <v>24</v>
      </c>
      <c r="N54" s="374"/>
      <c r="R54" s="995"/>
      <c r="S54" s="1091">
        <f t="shared" si="2"/>
        <v>216</v>
      </c>
      <c r="T54" s="1091">
        <f t="shared" si="3"/>
        <v>0</v>
      </c>
      <c r="U54" s="1091"/>
      <c r="V54" s="995"/>
    </row>
    <row r="55" spans="1:22" s="998" customFormat="1" x14ac:dyDescent="0.25">
      <c r="A55" s="697" t="s">
        <v>657</v>
      </c>
      <c r="B55" s="202" t="s">
        <v>648</v>
      </c>
      <c r="C55" s="39">
        <v>108</v>
      </c>
      <c r="D55" s="716">
        <v>12</v>
      </c>
      <c r="E55" s="716">
        <v>12</v>
      </c>
      <c r="F55" s="716">
        <v>12</v>
      </c>
      <c r="G55" s="716">
        <v>12</v>
      </c>
      <c r="H55" s="716">
        <v>12</v>
      </c>
      <c r="I55" s="716">
        <v>12</v>
      </c>
      <c r="J55" s="716">
        <v>12</v>
      </c>
      <c r="K55" s="716">
        <v>12</v>
      </c>
      <c r="L55" s="716">
        <v>12</v>
      </c>
      <c r="N55" s="374"/>
      <c r="R55" s="995"/>
      <c r="S55" s="1091">
        <f t="shared" si="2"/>
        <v>108</v>
      </c>
      <c r="T55" s="1091">
        <f t="shared" si="3"/>
        <v>0</v>
      </c>
      <c r="U55" s="1091"/>
      <c r="V55" s="995"/>
    </row>
    <row r="56" spans="1:22" s="998" customFormat="1" x14ac:dyDescent="0.25">
      <c r="A56" s="697"/>
      <c r="B56" s="202"/>
      <c r="C56" s="39"/>
      <c r="D56" s="726"/>
      <c r="E56" s="726"/>
      <c r="F56" s="726"/>
      <c r="G56" s="726"/>
      <c r="H56" s="726"/>
      <c r="I56" s="726"/>
      <c r="J56" s="726"/>
      <c r="K56" s="726"/>
      <c r="L56" s="726"/>
      <c r="N56" s="374"/>
      <c r="R56" s="995"/>
      <c r="S56" s="1091">
        <f t="shared" si="2"/>
        <v>0</v>
      </c>
      <c r="T56" s="1091">
        <f t="shared" si="3"/>
        <v>0</v>
      </c>
      <c r="U56" s="1091"/>
      <c r="V56" s="995"/>
    </row>
    <row r="57" spans="1:22" s="998" customFormat="1" x14ac:dyDescent="0.25">
      <c r="A57" s="697" t="s">
        <v>654</v>
      </c>
      <c r="B57" s="202" t="s">
        <v>388</v>
      </c>
      <c r="C57" s="39">
        <v>2700</v>
      </c>
      <c r="D57" s="726">
        <v>300</v>
      </c>
      <c r="E57" s="726">
        <v>300</v>
      </c>
      <c r="F57" s="726">
        <v>300</v>
      </c>
      <c r="G57" s="726">
        <v>300</v>
      </c>
      <c r="H57" s="726">
        <v>300</v>
      </c>
      <c r="I57" s="726">
        <v>300</v>
      </c>
      <c r="J57" s="726">
        <v>300</v>
      </c>
      <c r="K57" s="726">
        <v>300</v>
      </c>
      <c r="L57" s="726">
        <v>300</v>
      </c>
      <c r="N57" s="374"/>
      <c r="R57" s="995"/>
      <c r="S57" s="1091">
        <f t="shared" si="2"/>
        <v>2700</v>
      </c>
      <c r="T57" s="1091">
        <f t="shared" si="3"/>
        <v>0</v>
      </c>
      <c r="U57" s="1091"/>
      <c r="V57" s="995"/>
    </row>
    <row r="58" spans="1:22" s="998" customFormat="1" x14ac:dyDescent="0.25">
      <c r="A58" s="697"/>
      <c r="B58" s="202"/>
      <c r="C58" s="39"/>
      <c r="D58" s="725">
        <v>0</v>
      </c>
      <c r="E58" s="725">
        <v>0</v>
      </c>
      <c r="F58" s="725">
        <v>0</v>
      </c>
      <c r="G58" s="725">
        <v>0</v>
      </c>
      <c r="H58" s="725">
        <v>0</v>
      </c>
      <c r="I58" s="725">
        <v>0</v>
      </c>
      <c r="J58" s="725">
        <v>0</v>
      </c>
      <c r="K58" s="725">
        <v>0</v>
      </c>
      <c r="L58" s="725">
        <v>0</v>
      </c>
      <c r="R58" s="995"/>
      <c r="S58" s="1091">
        <f t="shared" si="2"/>
        <v>0</v>
      </c>
      <c r="T58" s="1091">
        <f t="shared" si="3"/>
        <v>0</v>
      </c>
      <c r="U58" s="1091"/>
      <c r="V58" s="995"/>
    </row>
    <row r="59" spans="1:22" x14ac:dyDescent="0.25">
      <c r="A59" s="695" t="s">
        <v>395</v>
      </c>
      <c r="B59" s="64" t="s">
        <v>396</v>
      </c>
      <c r="C59" s="39">
        <v>360</v>
      </c>
      <c r="D59" s="60">
        <v>40</v>
      </c>
      <c r="E59" s="60">
        <v>40</v>
      </c>
      <c r="F59" s="60">
        <v>40</v>
      </c>
      <c r="G59" s="60">
        <v>40</v>
      </c>
      <c r="H59" s="60">
        <v>40</v>
      </c>
      <c r="I59" s="60">
        <v>40</v>
      </c>
      <c r="J59" s="60">
        <v>40</v>
      </c>
      <c r="K59" s="60">
        <v>40</v>
      </c>
      <c r="L59" s="60">
        <v>40</v>
      </c>
      <c r="S59" s="1091">
        <f t="shared" si="2"/>
        <v>360</v>
      </c>
      <c r="T59" s="1091">
        <f t="shared" si="3"/>
        <v>0</v>
      </c>
      <c r="U59" s="1091"/>
    </row>
    <row r="60" spans="1:22" x14ac:dyDescent="0.25">
      <c r="A60" s="695" t="s">
        <v>398</v>
      </c>
      <c r="B60" s="64" t="s">
        <v>396</v>
      </c>
      <c r="C60" s="39">
        <v>360</v>
      </c>
      <c r="D60" s="60">
        <v>40</v>
      </c>
      <c r="E60" s="60">
        <v>40</v>
      </c>
      <c r="F60" s="60">
        <v>40</v>
      </c>
      <c r="G60" s="60">
        <v>40</v>
      </c>
      <c r="H60" s="60">
        <v>40</v>
      </c>
      <c r="I60" s="60">
        <v>40</v>
      </c>
      <c r="J60" s="60">
        <v>40</v>
      </c>
      <c r="K60" s="60">
        <v>40</v>
      </c>
      <c r="L60" s="60">
        <v>40</v>
      </c>
      <c r="S60" s="1091">
        <f t="shared" si="2"/>
        <v>360</v>
      </c>
      <c r="T60" s="1091">
        <f t="shared" si="3"/>
        <v>0</v>
      </c>
      <c r="U60" s="1091"/>
    </row>
    <row r="61" spans="1:22" x14ac:dyDescent="0.25">
      <c r="A61" s="695" t="s">
        <v>400</v>
      </c>
      <c r="B61" s="64" t="s">
        <v>396</v>
      </c>
      <c r="C61" s="39">
        <v>180</v>
      </c>
      <c r="D61" s="60">
        <v>20</v>
      </c>
      <c r="E61" s="60">
        <v>20</v>
      </c>
      <c r="F61" s="60">
        <v>20</v>
      </c>
      <c r="G61" s="60">
        <v>20</v>
      </c>
      <c r="H61" s="60">
        <v>20</v>
      </c>
      <c r="I61" s="60">
        <v>20</v>
      </c>
      <c r="J61" s="60">
        <v>20</v>
      </c>
      <c r="K61" s="60">
        <v>20</v>
      </c>
      <c r="L61" s="60">
        <v>20</v>
      </c>
      <c r="S61" s="1091">
        <f t="shared" si="2"/>
        <v>180</v>
      </c>
      <c r="T61" s="1091">
        <f t="shared" si="3"/>
        <v>0</v>
      </c>
      <c r="U61" s="1091"/>
    </row>
    <row r="62" spans="1:22" x14ac:dyDescent="0.25">
      <c r="A62" s="694" t="s">
        <v>401</v>
      </c>
      <c r="B62" s="64" t="s">
        <v>396</v>
      </c>
      <c r="C62" s="39">
        <v>900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S62" s="1091">
        <f t="shared" si="2"/>
        <v>900</v>
      </c>
      <c r="T62" s="1091">
        <f t="shared" si="3"/>
        <v>0</v>
      </c>
      <c r="U62" s="1091"/>
    </row>
    <row r="63" spans="1:22" x14ac:dyDescent="0.25">
      <c r="A63" s="697"/>
      <c r="B63" s="202"/>
      <c r="C63" s="39"/>
      <c r="D63" s="60"/>
      <c r="E63" s="60"/>
      <c r="F63" s="60"/>
      <c r="G63" s="60"/>
      <c r="H63" s="60"/>
      <c r="I63" s="60"/>
      <c r="J63" s="60"/>
      <c r="K63" s="60"/>
      <c r="L63" s="60"/>
      <c r="S63" s="1091">
        <f t="shared" si="2"/>
        <v>0</v>
      </c>
      <c r="T63" s="1091">
        <f t="shared" si="3"/>
        <v>0</v>
      </c>
      <c r="U63" s="1091"/>
    </row>
    <row r="64" spans="1:22" s="194" customFormat="1" x14ac:dyDescent="0.25">
      <c r="A64" s="695" t="s">
        <v>403</v>
      </c>
      <c r="B64" s="88" t="s">
        <v>18</v>
      </c>
      <c r="C64" s="39">
        <v>750</v>
      </c>
      <c r="D64" s="60">
        <v>100</v>
      </c>
      <c r="E64" s="60">
        <v>150</v>
      </c>
      <c r="F64" s="41">
        <v>75</v>
      </c>
      <c r="G64" s="60">
        <v>75</v>
      </c>
      <c r="H64" s="60">
        <v>75</v>
      </c>
      <c r="I64" s="41">
        <v>75</v>
      </c>
      <c r="J64" s="60">
        <v>75</v>
      </c>
      <c r="K64" s="60">
        <v>75</v>
      </c>
      <c r="L64" s="41">
        <v>50</v>
      </c>
      <c r="M64" s="995"/>
      <c r="N64" s="995"/>
      <c r="O64" s="995"/>
      <c r="P64" s="995"/>
      <c r="Q64" s="995"/>
      <c r="R64" s="995"/>
      <c r="S64" s="1091">
        <f t="shared" si="2"/>
        <v>750</v>
      </c>
      <c r="T64" s="1091">
        <f t="shared" si="3"/>
        <v>0</v>
      </c>
      <c r="U64" s="1091"/>
      <c r="V64" s="995"/>
    </row>
    <row r="65" spans="1:22" x14ac:dyDescent="0.25">
      <c r="A65" s="697"/>
      <c r="B65" s="202"/>
      <c r="C65" s="39">
        <v>0</v>
      </c>
      <c r="D65" s="60"/>
      <c r="E65" s="60">
        <v>0</v>
      </c>
      <c r="F65" s="60"/>
      <c r="G65" s="60"/>
      <c r="H65" s="60">
        <v>0</v>
      </c>
      <c r="I65" s="60"/>
      <c r="J65" s="60">
        <v>0</v>
      </c>
      <c r="K65" s="60">
        <v>0</v>
      </c>
      <c r="L65" s="60"/>
      <c r="S65" s="1091">
        <f t="shared" si="2"/>
        <v>0</v>
      </c>
      <c r="T65" s="1091">
        <f t="shared" si="3"/>
        <v>0</v>
      </c>
      <c r="U65" s="1091"/>
    </row>
    <row r="66" spans="1:22" x14ac:dyDescent="0.25">
      <c r="A66" s="695" t="s">
        <v>790</v>
      </c>
      <c r="B66" s="88" t="s">
        <v>120</v>
      </c>
      <c r="C66" s="39">
        <v>256</v>
      </c>
      <c r="D66" s="60">
        <v>27</v>
      </c>
      <c r="E66" s="60">
        <v>29</v>
      </c>
      <c r="F66" s="60">
        <v>20</v>
      </c>
      <c r="G66" s="60">
        <v>35</v>
      </c>
      <c r="H66" s="60">
        <v>23</v>
      </c>
      <c r="I66" s="60">
        <v>30</v>
      </c>
      <c r="J66" s="60">
        <v>36</v>
      </c>
      <c r="K66" s="60">
        <v>29</v>
      </c>
      <c r="L66" s="60">
        <v>27</v>
      </c>
      <c r="S66" s="1091">
        <f t="shared" si="2"/>
        <v>256</v>
      </c>
      <c r="T66" s="1091">
        <f t="shared" si="3"/>
        <v>0</v>
      </c>
      <c r="U66" s="1091"/>
    </row>
    <row r="67" spans="1:22" x14ac:dyDescent="0.25">
      <c r="A67" s="694" t="s">
        <v>408</v>
      </c>
      <c r="B67" s="64" t="s">
        <v>120</v>
      </c>
      <c r="C67" s="39">
        <v>256</v>
      </c>
      <c r="D67" s="41">
        <v>27</v>
      </c>
      <c r="E67" s="41">
        <v>29</v>
      </c>
      <c r="F67" s="41">
        <v>20</v>
      </c>
      <c r="G67" s="41">
        <v>35</v>
      </c>
      <c r="H67" s="41">
        <v>23</v>
      </c>
      <c r="I67" s="41">
        <v>30</v>
      </c>
      <c r="J67" s="41">
        <v>36</v>
      </c>
      <c r="K67" s="41">
        <v>29</v>
      </c>
      <c r="L67" s="41">
        <v>27</v>
      </c>
      <c r="S67" s="1091">
        <f t="shared" si="2"/>
        <v>256</v>
      </c>
      <c r="T67" s="1091">
        <f t="shared" si="3"/>
        <v>0</v>
      </c>
      <c r="U67" s="1091"/>
    </row>
    <row r="68" spans="1:22" x14ac:dyDescent="0.25">
      <c r="A68" s="695"/>
      <c r="B68" s="88"/>
      <c r="C68" s="39">
        <v>0</v>
      </c>
      <c r="D68" s="60"/>
      <c r="E68" s="60">
        <v>0</v>
      </c>
      <c r="F68" s="60"/>
      <c r="G68" s="60"/>
      <c r="H68" s="60"/>
      <c r="I68" s="60"/>
      <c r="J68" s="60">
        <v>0</v>
      </c>
      <c r="K68" s="60"/>
      <c r="L68" s="60"/>
      <c r="S68" s="1091">
        <f t="shared" ref="S68:S99" si="4">SUM(D68:R68)</f>
        <v>0</v>
      </c>
      <c r="T68" s="1091">
        <f t="shared" ref="T68:T99" si="5">S68-C68</f>
        <v>0</v>
      </c>
      <c r="U68" s="1091"/>
    </row>
    <row r="69" spans="1:22" s="194" customFormat="1" x14ac:dyDescent="0.25">
      <c r="A69" s="1189" t="s">
        <v>613</v>
      </c>
      <c r="B69" s="1190" t="s">
        <v>287</v>
      </c>
      <c r="C69" s="39">
        <v>660</v>
      </c>
      <c r="D69" s="60">
        <v>70</v>
      </c>
      <c r="E69" s="60">
        <v>75</v>
      </c>
      <c r="F69" s="60">
        <v>75</v>
      </c>
      <c r="G69" s="60">
        <v>75</v>
      </c>
      <c r="H69" s="60">
        <v>75</v>
      </c>
      <c r="I69" s="60">
        <v>75</v>
      </c>
      <c r="J69" s="60">
        <v>75</v>
      </c>
      <c r="K69" s="60">
        <v>70</v>
      </c>
      <c r="L69" s="60">
        <v>70</v>
      </c>
      <c r="M69" s="995"/>
      <c r="N69" s="995"/>
      <c r="O69" s="995"/>
      <c r="P69" s="995"/>
      <c r="Q69" s="995"/>
      <c r="R69" s="995"/>
      <c r="S69" s="1091">
        <f t="shared" si="4"/>
        <v>660</v>
      </c>
      <c r="T69" s="1091">
        <f t="shared" si="5"/>
        <v>0</v>
      </c>
      <c r="U69" s="1091"/>
      <c r="V69" s="995"/>
    </row>
    <row r="70" spans="1:22" s="194" customFormat="1" x14ac:dyDescent="0.25">
      <c r="A70" s="1189" t="s">
        <v>615</v>
      </c>
      <c r="B70" s="1190" t="s">
        <v>287</v>
      </c>
      <c r="C70" s="39">
        <v>132</v>
      </c>
      <c r="D70" s="60">
        <v>12</v>
      </c>
      <c r="E70" s="60">
        <v>24</v>
      </c>
      <c r="F70" s="60">
        <v>12</v>
      </c>
      <c r="G70" s="60">
        <v>12</v>
      </c>
      <c r="H70" s="60">
        <v>24</v>
      </c>
      <c r="I70" s="60">
        <v>12</v>
      </c>
      <c r="J70" s="60">
        <v>12</v>
      </c>
      <c r="K70" s="60">
        <v>12</v>
      </c>
      <c r="L70" s="60">
        <v>12</v>
      </c>
      <c r="M70" s="995"/>
      <c r="N70" s="995"/>
      <c r="O70" s="995"/>
      <c r="P70" s="995"/>
      <c r="Q70" s="995"/>
      <c r="R70" s="995"/>
      <c r="S70" s="1091">
        <f t="shared" si="4"/>
        <v>132</v>
      </c>
      <c r="T70" s="1091">
        <f t="shared" si="5"/>
        <v>0</v>
      </c>
      <c r="U70" s="1091"/>
      <c r="V70" s="995"/>
    </row>
    <row r="71" spans="1:22" x14ac:dyDescent="0.25">
      <c r="A71" s="697"/>
      <c r="B71" s="202"/>
      <c r="C71" s="39">
        <v>0</v>
      </c>
      <c r="D71" s="60">
        <v>0</v>
      </c>
      <c r="E71" s="60"/>
      <c r="F71" s="60"/>
      <c r="G71" s="60"/>
      <c r="H71" s="60">
        <v>0</v>
      </c>
      <c r="I71" s="60"/>
      <c r="J71" s="60"/>
      <c r="K71" s="60">
        <v>0</v>
      </c>
      <c r="L71" s="60"/>
      <c r="S71" s="1091">
        <f t="shared" si="4"/>
        <v>0</v>
      </c>
      <c r="T71" s="1091">
        <f t="shared" si="5"/>
        <v>0</v>
      </c>
      <c r="U71" s="1091"/>
    </row>
    <row r="72" spans="1:22" s="194" customFormat="1" x14ac:dyDescent="0.25">
      <c r="A72" s="1191" t="s">
        <v>793</v>
      </c>
      <c r="B72" s="88" t="s">
        <v>120</v>
      </c>
      <c r="C72" s="39">
        <v>53</v>
      </c>
      <c r="D72" s="60">
        <v>6</v>
      </c>
      <c r="E72" s="60">
        <v>6</v>
      </c>
      <c r="F72" s="60">
        <v>6</v>
      </c>
      <c r="G72" s="60">
        <v>6</v>
      </c>
      <c r="H72" s="60">
        <v>6</v>
      </c>
      <c r="I72" s="41">
        <v>6</v>
      </c>
      <c r="J72" s="60">
        <v>6</v>
      </c>
      <c r="K72" s="60">
        <v>6</v>
      </c>
      <c r="L72" s="60">
        <v>5</v>
      </c>
      <c r="M72" s="995"/>
      <c r="N72" s="995"/>
      <c r="O72" s="995"/>
      <c r="P72" s="995"/>
      <c r="Q72" s="995"/>
      <c r="R72" s="995"/>
      <c r="S72" s="1091">
        <f t="shared" si="4"/>
        <v>53</v>
      </c>
      <c r="T72" s="1091">
        <f t="shared" si="5"/>
        <v>0</v>
      </c>
      <c r="U72" s="1091"/>
      <c r="V72" s="995"/>
    </row>
    <row r="73" spans="1:22" s="194" customFormat="1" x14ac:dyDescent="0.25">
      <c r="A73" s="1191" t="s">
        <v>794</v>
      </c>
      <c r="B73" s="88" t="s">
        <v>120</v>
      </c>
      <c r="C73" s="39">
        <v>44</v>
      </c>
      <c r="D73" s="60">
        <v>5</v>
      </c>
      <c r="E73" s="60">
        <v>5</v>
      </c>
      <c r="F73" s="60">
        <v>5</v>
      </c>
      <c r="G73" s="60">
        <v>5</v>
      </c>
      <c r="H73" s="60">
        <v>5</v>
      </c>
      <c r="I73" s="41">
        <v>5</v>
      </c>
      <c r="J73" s="60">
        <v>5</v>
      </c>
      <c r="K73" s="60">
        <v>5</v>
      </c>
      <c r="L73" s="60">
        <v>4</v>
      </c>
      <c r="M73" s="995"/>
      <c r="N73" s="995"/>
      <c r="O73" s="995"/>
      <c r="P73" s="995"/>
      <c r="Q73" s="995"/>
      <c r="R73" s="995"/>
      <c r="S73" s="1091">
        <f t="shared" si="4"/>
        <v>44</v>
      </c>
      <c r="T73" s="1091">
        <f t="shared" si="5"/>
        <v>0</v>
      </c>
      <c r="U73" s="1091"/>
      <c r="V73" s="995"/>
    </row>
    <row r="74" spans="1:22" x14ac:dyDescent="0.25">
      <c r="A74" s="695"/>
      <c r="B74" s="88"/>
      <c r="C74" s="39">
        <v>0</v>
      </c>
      <c r="D74" s="60">
        <v>0</v>
      </c>
      <c r="E74" s="60"/>
      <c r="F74" s="60"/>
      <c r="G74" s="60"/>
      <c r="H74" s="60">
        <v>0</v>
      </c>
      <c r="I74" s="60"/>
      <c r="J74" s="60"/>
      <c r="K74" s="60">
        <v>0</v>
      </c>
      <c r="L74" s="60"/>
      <c r="S74" s="1091">
        <f t="shared" si="4"/>
        <v>0</v>
      </c>
      <c r="T74" s="1091">
        <f t="shared" si="5"/>
        <v>0</v>
      </c>
      <c r="U74" s="1091"/>
    </row>
    <row r="75" spans="1:22" x14ac:dyDescent="0.25">
      <c r="A75" s="695" t="s">
        <v>791</v>
      </c>
      <c r="B75" s="88" t="s">
        <v>120</v>
      </c>
      <c r="C75" s="39">
        <v>256</v>
      </c>
      <c r="D75" s="41">
        <v>27</v>
      </c>
      <c r="E75" s="41">
        <v>29</v>
      </c>
      <c r="F75" s="41">
        <v>20</v>
      </c>
      <c r="G75" s="41">
        <v>35</v>
      </c>
      <c r="H75" s="41">
        <v>23</v>
      </c>
      <c r="I75" s="41">
        <v>30</v>
      </c>
      <c r="J75" s="41">
        <v>36</v>
      </c>
      <c r="K75" s="41">
        <v>29</v>
      </c>
      <c r="L75" s="41">
        <v>27</v>
      </c>
      <c r="S75" s="1091">
        <f t="shared" si="4"/>
        <v>256</v>
      </c>
      <c r="T75" s="1091">
        <f t="shared" si="5"/>
        <v>0</v>
      </c>
      <c r="U75" s="1091"/>
    </row>
    <row r="76" spans="1:22" x14ac:dyDescent="0.25">
      <c r="A76" s="695" t="s">
        <v>792</v>
      </c>
      <c r="B76" s="88" t="s">
        <v>120</v>
      </c>
      <c r="C76" s="39">
        <v>157</v>
      </c>
      <c r="D76" s="41">
        <v>17</v>
      </c>
      <c r="E76" s="41">
        <v>18</v>
      </c>
      <c r="F76" s="41">
        <v>12</v>
      </c>
      <c r="G76" s="41">
        <v>21</v>
      </c>
      <c r="H76" s="41">
        <v>14</v>
      </c>
      <c r="I76" s="41">
        <v>18</v>
      </c>
      <c r="J76" s="41">
        <v>22</v>
      </c>
      <c r="K76" s="41">
        <v>18</v>
      </c>
      <c r="L76" s="41">
        <v>17</v>
      </c>
      <c r="S76" s="1091">
        <f t="shared" si="4"/>
        <v>157</v>
      </c>
      <c r="T76" s="1091">
        <f t="shared" si="5"/>
        <v>0</v>
      </c>
      <c r="U76" s="1091"/>
    </row>
    <row r="77" spans="1:22" s="339" customFormat="1" x14ac:dyDescent="0.25">
      <c r="A77" s="897" t="s">
        <v>422</v>
      </c>
      <c r="B77" s="200" t="s">
        <v>120</v>
      </c>
      <c r="C77" s="41">
        <v>413</v>
      </c>
      <c r="D77" s="41">
        <v>44</v>
      </c>
      <c r="E77" s="41">
        <v>47</v>
      </c>
      <c r="F77" s="41">
        <v>32</v>
      </c>
      <c r="G77" s="41">
        <v>56</v>
      </c>
      <c r="H77" s="41">
        <v>37</v>
      </c>
      <c r="I77" s="41">
        <v>48</v>
      </c>
      <c r="J77" s="41">
        <v>58</v>
      </c>
      <c r="K77" s="41">
        <v>47</v>
      </c>
      <c r="L77" s="41">
        <v>44</v>
      </c>
      <c r="M77" s="1089"/>
      <c r="N77" s="1089"/>
      <c r="O77" s="1089"/>
      <c r="P77" s="1089"/>
      <c r="Q77" s="1089"/>
      <c r="R77" s="1089"/>
      <c r="S77" s="1091">
        <f t="shared" si="4"/>
        <v>413</v>
      </c>
      <c r="T77" s="1091">
        <f t="shared" si="5"/>
        <v>0</v>
      </c>
      <c r="U77" s="1088"/>
      <c r="V77" s="1089"/>
    </row>
    <row r="78" spans="1:22" x14ac:dyDescent="0.25">
      <c r="A78" s="697"/>
      <c r="B78" s="202"/>
      <c r="C78" s="39">
        <v>0</v>
      </c>
      <c r="D78" s="60"/>
      <c r="E78" s="60"/>
      <c r="F78" s="60"/>
      <c r="G78" s="60"/>
      <c r="H78" s="60"/>
      <c r="I78" s="60"/>
      <c r="J78" s="60"/>
      <c r="K78" s="60"/>
      <c r="L78" s="60"/>
      <c r="S78" s="1091">
        <f t="shared" si="4"/>
        <v>0</v>
      </c>
      <c r="T78" s="1091">
        <f t="shared" si="5"/>
        <v>0</v>
      </c>
      <c r="U78" s="1091"/>
    </row>
    <row r="79" spans="1:22" s="998" customFormat="1" x14ac:dyDescent="0.25">
      <c r="A79" s="696" t="s">
        <v>424</v>
      </c>
      <c r="B79" s="88" t="s">
        <v>120</v>
      </c>
      <c r="C79" s="39">
        <v>45</v>
      </c>
      <c r="D79" s="60">
        <v>5</v>
      </c>
      <c r="E79" s="60">
        <v>5</v>
      </c>
      <c r="F79" s="60">
        <v>5</v>
      </c>
      <c r="G79" s="60">
        <v>5</v>
      </c>
      <c r="H79" s="60">
        <v>5</v>
      </c>
      <c r="I79" s="41">
        <v>5</v>
      </c>
      <c r="J79" s="60">
        <v>5</v>
      </c>
      <c r="K79" s="60">
        <v>5</v>
      </c>
      <c r="L79" s="60">
        <v>5</v>
      </c>
      <c r="M79" s="995"/>
      <c r="N79" s="995"/>
      <c r="O79" s="995"/>
      <c r="P79" s="995"/>
      <c r="Q79" s="995"/>
      <c r="R79" s="995"/>
      <c r="S79" s="1091">
        <f t="shared" si="4"/>
        <v>45</v>
      </c>
      <c r="T79" s="1091">
        <f t="shared" si="5"/>
        <v>0</v>
      </c>
      <c r="U79" s="1091"/>
      <c r="V79" s="995"/>
    </row>
    <row r="80" spans="1:22" s="998" customFormat="1" x14ac:dyDescent="0.25">
      <c r="A80" s="696" t="s">
        <v>426</v>
      </c>
      <c r="B80" s="189" t="s">
        <v>120</v>
      </c>
      <c r="C80" s="39">
        <v>90</v>
      </c>
      <c r="D80" s="60">
        <v>10</v>
      </c>
      <c r="E80" s="60">
        <v>10</v>
      </c>
      <c r="F80" s="60">
        <v>10</v>
      </c>
      <c r="G80" s="60">
        <v>10</v>
      </c>
      <c r="H80" s="60">
        <v>10</v>
      </c>
      <c r="I80" s="41">
        <v>10</v>
      </c>
      <c r="J80" s="60">
        <v>10</v>
      </c>
      <c r="K80" s="60">
        <v>10</v>
      </c>
      <c r="L80" s="60">
        <v>10</v>
      </c>
      <c r="M80" s="995"/>
      <c r="N80" s="995"/>
      <c r="O80" s="995"/>
      <c r="P80" s="995"/>
      <c r="Q80" s="995"/>
      <c r="R80" s="995"/>
      <c r="S80" s="1091">
        <f t="shared" si="4"/>
        <v>90</v>
      </c>
      <c r="T80" s="1091">
        <f t="shared" si="5"/>
        <v>0</v>
      </c>
      <c r="U80" s="1091"/>
      <c r="V80" s="995"/>
    </row>
    <row r="81" spans="1:22" s="998" customFormat="1" x14ac:dyDescent="0.25">
      <c r="A81" s="703" t="s">
        <v>427</v>
      </c>
      <c r="B81" s="88"/>
      <c r="C81" s="97">
        <v>56385</v>
      </c>
      <c r="D81" s="51">
        <v>6265</v>
      </c>
      <c r="E81" s="51">
        <v>6265</v>
      </c>
      <c r="F81" s="51">
        <v>6265</v>
      </c>
      <c r="G81" s="51">
        <v>6265</v>
      </c>
      <c r="H81" s="51">
        <v>6265</v>
      </c>
      <c r="I81" s="51">
        <v>6265</v>
      </c>
      <c r="J81" s="51">
        <v>6265</v>
      </c>
      <c r="K81" s="51">
        <v>6265</v>
      </c>
      <c r="L81" s="51">
        <v>6265</v>
      </c>
      <c r="M81" s="995"/>
      <c r="N81" s="995"/>
      <c r="O81" s="995"/>
      <c r="P81" s="995"/>
      <c r="Q81" s="995"/>
      <c r="R81" s="995"/>
      <c r="S81" s="1091">
        <f t="shared" si="4"/>
        <v>56385</v>
      </c>
      <c r="T81" s="1091">
        <f t="shared" si="5"/>
        <v>0</v>
      </c>
      <c r="U81" s="1091"/>
      <c r="V81" s="995"/>
    </row>
    <row r="82" spans="1:22" x14ac:dyDescent="0.25">
      <c r="A82" s="697"/>
      <c r="B82" s="202"/>
      <c r="C82" s="101"/>
      <c r="D82" s="1078"/>
      <c r="E82" s="1078"/>
      <c r="F82" s="1078"/>
      <c r="G82" s="1078"/>
      <c r="H82" s="1078"/>
      <c r="I82" s="1078"/>
      <c r="J82" s="1078"/>
      <c r="K82" s="1078"/>
      <c r="L82" s="1078"/>
      <c r="S82" s="1091">
        <f t="shared" si="4"/>
        <v>0</v>
      </c>
      <c r="T82" s="1091">
        <f t="shared" si="5"/>
        <v>0</v>
      </c>
      <c r="U82" s="1091"/>
    </row>
    <row r="83" spans="1:22" s="998" customFormat="1" x14ac:dyDescent="0.25">
      <c r="A83" s="697" t="s">
        <v>795</v>
      </c>
      <c r="B83" s="88" t="s">
        <v>396</v>
      </c>
      <c r="C83" s="39">
        <v>350</v>
      </c>
      <c r="D83" s="60">
        <v>40</v>
      </c>
      <c r="E83" s="60">
        <v>40</v>
      </c>
      <c r="F83" s="60">
        <v>40</v>
      </c>
      <c r="G83" s="60">
        <v>40</v>
      </c>
      <c r="H83" s="60">
        <v>40</v>
      </c>
      <c r="I83" s="60">
        <v>30</v>
      </c>
      <c r="J83" s="60">
        <v>40</v>
      </c>
      <c r="K83" s="60">
        <v>40</v>
      </c>
      <c r="L83" s="60">
        <v>40</v>
      </c>
      <c r="M83" s="995"/>
      <c r="N83" s="995"/>
      <c r="O83" s="995"/>
      <c r="P83" s="995"/>
      <c r="Q83" s="995"/>
      <c r="R83" s="995"/>
      <c r="S83" s="1091">
        <f t="shared" si="4"/>
        <v>350</v>
      </c>
      <c r="T83" s="1091">
        <f t="shared" si="5"/>
        <v>0</v>
      </c>
      <c r="U83" s="1091"/>
      <c r="V83" s="995"/>
    </row>
    <row r="84" spans="1:22" s="998" customFormat="1" x14ac:dyDescent="0.25">
      <c r="A84" s="697" t="s">
        <v>785</v>
      </c>
      <c r="B84" s="88" t="s">
        <v>396</v>
      </c>
      <c r="C84" s="39">
        <v>180</v>
      </c>
      <c r="D84" s="60">
        <v>20</v>
      </c>
      <c r="E84" s="60">
        <v>20</v>
      </c>
      <c r="F84" s="60">
        <v>20</v>
      </c>
      <c r="G84" s="60">
        <v>20</v>
      </c>
      <c r="H84" s="60">
        <v>20</v>
      </c>
      <c r="I84" s="60">
        <v>15</v>
      </c>
      <c r="J84" s="60">
        <v>20</v>
      </c>
      <c r="K84" s="60">
        <v>20</v>
      </c>
      <c r="L84" s="60">
        <v>25</v>
      </c>
      <c r="M84" s="995"/>
      <c r="N84" s="995"/>
      <c r="O84" s="995"/>
      <c r="P84" s="995"/>
      <c r="Q84" s="995"/>
      <c r="R84" s="995"/>
      <c r="S84" s="1091">
        <f t="shared" si="4"/>
        <v>180</v>
      </c>
      <c r="T84" s="1091">
        <f t="shared" si="5"/>
        <v>0</v>
      </c>
      <c r="U84" s="1091"/>
      <c r="V84" s="995"/>
    </row>
    <row r="85" spans="1:22" s="998" customFormat="1" ht="15" customHeigh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60"/>
      <c r="K85" s="60"/>
      <c r="L85" s="60"/>
      <c r="M85" s="995"/>
      <c r="N85" s="995"/>
      <c r="O85" s="995"/>
      <c r="P85" s="995"/>
      <c r="Q85" s="995"/>
      <c r="R85" s="995"/>
      <c r="S85" s="1091">
        <f t="shared" si="4"/>
        <v>0</v>
      </c>
      <c r="T85" s="1091">
        <f t="shared" si="5"/>
        <v>0</v>
      </c>
      <c r="U85" s="1091"/>
      <c r="V85" s="995"/>
    </row>
    <row r="86" spans="1:22" s="998" customFormat="1" x14ac:dyDescent="0.25">
      <c r="A86" s="943" t="s">
        <v>784</v>
      </c>
      <c r="B86" s="88"/>
      <c r="C86" s="39">
        <v>242550</v>
      </c>
      <c r="D86" s="51">
        <v>27400</v>
      </c>
      <c r="E86" s="51">
        <v>27400</v>
      </c>
      <c r="F86" s="51">
        <v>27400</v>
      </c>
      <c r="G86" s="51">
        <v>27400</v>
      </c>
      <c r="H86" s="51">
        <v>27400</v>
      </c>
      <c r="I86" s="51">
        <v>20550</v>
      </c>
      <c r="J86" s="51">
        <v>27400</v>
      </c>
      <c r="K86" s="51">
        <v>27400</v>
      </c>
      <c r="L86" s="51">
        <v>30200</v>
      </c>
      <c r="M86" s="995"/>
      <c r="N86" s="995"/>
      <c r="O86" s="995"/>
      <c r="P86" s="995"/>
      <c r="Q86" s="995"/>
      <c r="R86" s="995"/>
      <c r="S86" s="1091">
        <f t="shared" si="4"/>
        <v>242550</v>
      </c>
      <c r="T86" s="1091">
        <f t="shared" si="5"/>
        <v>0</v>
      </c>
      <c r="U86" s="1091"/>
      <c r="V86" s="995"/>
    </row>
    <row r="87" spans="1:22" x14ac:dyDescent="0.25">
      <c r="A87" s="697"/>
      <c r="B87" s="88"/>
      <c r="C87" s="39"/>
      <c r="D87" s="772"/>
      <c r="E87" s="772"/>
      <c r="F87" s="772"/>
      <c r="G87" s="772"/>
      <c r="H87" s="772"/>
      <c r="I87" s="773"/>
      <c r="J87" s="772"/>
      <c r="K87" s="772"/>
      <c r="L87" s="772"/>
      <c r="S87" s="1091">
        <f t="shared" si="4"/>
        <v>0</v>
      </c>
      <c r="T87" s="1091">
        <f t="shared" si="5"/>
        <v>0</v>
      </c>
      <c r="U87" s="1091"/>
    </row>
    <row r="88" spans="1:22" s="998" customFormat="1" x14ac:dyDescent="0.25">
      <c r="A88" s="679" t="s">
        <v>782</v>
      </c>
      <c r="B88" s="88" t="s">
        <v>396</v>
      </c>
      <c r="C88" s="39">
        <v>166</v>
      </c>
      <c r="D88" s="1079">
        <v>18</v>
      </c>
      <c r="E88" s="1079">
        <v>20</v>
      </c>
      <c r="F88" s="1079">
        <v>14</v>
      </c>
      <c r="G88" s="1079">
        <v>20</v>
      </c>
      <c r="H88" s="1079">
        <v>16</v>
      </c>
      <c r="I88" s="1079">
        <v>20</v>
      </c>
      <c r="J88" s="1079">
        <v>20</v>
      </c>
      <c r="K88" s="1079">
        <v>20</v>
      </c>
      <c r="L88" s="1079">
        <v>18</v>
      </c>
      <c r="M88" s="995"/>
      <c r="N88" s="995"/>
      <c r="O88" s="995"/>
      <c r="P88" s="995"/>
      <c r="Q88" s="995"/>
      <c r="R88" s="995"/>
      <c r="S88" s="1091">
        <f t="shared" si="4"/>
        <v>166</v>
      </c>
      <c r="T88" s="1091">
        <f t="shared" si="5"/>
        <v>0</v>
      </c>
      <c r="U88" s="1091"/>
      <c r="V88" s="995"/>
    </row>
    <row r="89" spans="1:22" x14ac:dyDescent="0.25">
      <c r="A89" s="703" t="s">
        <v>783</v>
      </c>
      <c r="B89" s="88"/>
      <c r="C89" s="97">
        <v>91300</v>
      </c>
      <c r="D89" s="51">
        <v>9900</v>
      </c>
      <c r="E89" s="51">
        <v>11000</v>
      </c>
      <c r="F89" s="51">
        <v>7700</v>
      </c>
      <c r="G89" s="51">
        <v>11000</v>
      </c>
      <c r="H89" s="51">
        <v>8800</v>
      </c>
      <c r="I89" s="51">
        <v>11000</v>
      </c>
      <c r="J89" s="51">
        <v>11000</v>
      </c>
      <c r="K89" s="51">
        <v>11000</v>
      </c>
      <c r="L89" s="51">
        <v>9900</v>
      </c>
      <c r="S89" s="1091">
        <f t="shared" si="4"/>
        <v>91300</v>
      </c>
      <c r="T89" s="1091">
        <f t="shared" si="5"/>
        <v>0</v>
      </c>
      <c r="U89" s="1091"/>
    </row>
    <row r="90" spans="1:22" x14ac:dyDescent="0.25">
      <c r="A90" s="697"/>
      <c r="B90" s="88"/>
      <c r="C90" s="101"/>
      <c r="D90" s="1078"/>
      <c r="E90" s="1078"/>
      <c r="F90" s="1078"/>
      <c r="G90" s="1078"/>
      <c r="H90" s="1078"/>
      <c r="I90" s="1078"/>
      <c r="J90" s="1078"/>
      <c r="K90" s="1078"/>
      <c r="L90" s="1078"/>
      <c r="S90" s="1091">
        <f t="shared" si="4"/>
        <v>0</v>
      </c>
      <c r="T90" s="1091">
        <f t="shared" si="5"/>
        <v>0</v>
      </c>
      <c r="U90" s="1091"/>
    </row>
    <row r="91" spans="1:22" s="998" customFormat="1" x14ac:dyDescent="0.25">
      <c r="A91" s="948" t="s">
        <v>440</v>
      </c>
      <c r="B91" s="196" t="s">
        <v>120</v>
      </c>
      <c r="C91" s="39">
        <v>20</v>
      </c>
      <c r="D91" s="60">
        <v>2</v>
      </c>
      <c r="E91" s="60">
        <v>2</v>
      </c>
      <c r="F91" s="60">
        <v>2</v>
      </c>
      <c r="G91" s="60">
        <v>3</v>
      </c>
      <c r="H91" s="60">
        <v>2</v>
      </c>
      <c r="I91" s="41">
        <v>2</v>
      </c>
      <c r="J91" s="60">
        <v>3</v>
      </c>
      <c r="K91" s="60">
        <v>2</v>
      </c>
      <c r="L91" s="60">
        <v>2</v>
      </c>
      <c r="M91" s="995"/>
      <c r="N91" s="995"/>
      <c r="O91" s="995"/>
      <c r="P91" s="995"/>
      <c r="Q91" s="995"/>
      <c r="R91" s="995"/>
      <c r="S91" s="1091">
        <f t="shared" si="4"/>
        <v>20</v>
      </c>
      <c r="T91" s="1091">
        <f t="shared" si="5"/>
        <v>0</v>
      </c>
      <c r="U91" s="1091"/>
      <c r="V91" s="995"/>
    </row>
    <row r="92" spans="1:22" x14ac:dyDescent="0.25">
      <c r="A92" s="704" t="s">
        <v>448</v>
      </c>
      <c r="B92" s="211"/>
      <c r="C92" s="97">
        <v>398075</v>
      </c>
      <c r="D92" s="51">
        <v>44349</v>
      </c>
      <c r="E92" s="51">
        <v>45449</v>
      </c>
      <c r="F92" s="51">
        <v>42149</v>
      </c>
      <c r="G92" s="51">
        <v>45841</v>
      </c>
      <c r="H92" s="51">
        <v>43249</v>
      </c>
      <c r="I92" s="51">
        <v>38599</v>
      </c>
      <c r="J92" s="51">
        <v>45841</v>
      </c>
      <c r="K92" s="51">
        <v>45449</v>
      </c>
      <c r="L92" s="51">
        <v>47149</v>
      </c>
      <c r="S92" s="1091">
        <f t="shared" si="4"/>
        <v>398075</v>
      </c>
      <c r="T92" s="1091">
        <f t="shared" si="5"/>
        <v>0</v>
      </c>
      <c r="U92" s="1091"/>
    </row>
    <row r="93" spans="1:22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L93" s="51"/>
      <c r="S93" s="1091">
        <f t="shared" si="4"/>
        <v>0</v>
      </c>
      <c r="T93" s="1091">
        <f t="shared" si="5"/>
        <v>0</v>
      </c>
      <c r="U93" s="1091"/>
    </row>
    <row r="94" spans="1:22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41"/>
      <c r="K94" s="41"/>
      <c r="L94" s="41"/>
      <c r="M94" s="995"/>
      <c r="N94" s="995"/>
      <c r="O94" s="995"/>
      <c r="P94" s="995"/>
      <c r="Q94" s="995"/>
      <c r="R94" s="995"/>
      <c r="S94" s="1091">
        <f t="shared" si="4"/>
        <v>0</v>
      </c>
      <c r="T94" s="1091">
        <f t="shared" si="5"/>
        <v>0</v>
      </c>
      <c r="U94" s="1091"/>
      <c r="V94" s="995"/>
    </row>
    <row r="95" spans="1:22" s="998" customFormat="1" ht="15" customHeight="1" x14ac:dyDescent="0.25">
      <c r="A95" s="696" t="s">
        <v>759</v>
      </c>
      <c r="B95" s="196" t="s">
        <v>18</v>
      </c>
      <c r="C95" s="39">
        <v>135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41">
        <v>15</v>
      </c>
      <c r="M95" s="995"/>
      <c r="N95" s="995"/>
      <c r="O95" s="995"/>
      <c r="P95" s="995"/>
      <c r="Q95" s="995"/>
      <c r="R95" s="995"/>
      <c r="S95" s="1091">
        <f t="shared" si="4"/>
        <v>135</v>
      </c>
      <c r="T95" s="1091">
        <f t="shared" si="5"/>
        <v>0</v>
      </c>
      <c r="U95" s="1091"/>
      <c r="V95" s="995"/>
    </row>
    <row r="96" spans="1:22" s="998" customFormat="1" ht="15" customHeight="1" x14ac:dyDescent="0.25">
      <c r="A96" s="696" t="s">
        <v>797</v>
      </c>
      <c r="B96" s="196" t="s">
        <v>18</v>
      </c>
      <c r="C96" s="39">
        <v>180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41">
        <v>20</v>
      </c>
      <c r="M96" s="995"/>
      <c r="N96" s="995"/>
      <c r="O96" s="995"/>
      <c r="P96" s="995"/>
      <c r="Q96" s="995"/>
      <c r="R96" s="995"/>
      <c r="S96" s="1091">
        <f t="shared" si="4"/>
        <v>180</v>
      </c>
      <c r="T96" s="1091">
        <f t="shared" si="5"/>
        <v>0</v>
      </c>
      <c r="U96" s="1091"/>
      <c r="V96" s="995"/>
    </row>
    <row r="97" spans="1:22" s="998" customFormat="1" ht="15" customHeight="1" x14ac:dyDescent="0.25">
      <c r="A97" s="696" t="s">
        <v>796</v>
      </c>
      <c r="B97" s="196" t="s">
        <v>18</v>
      </c>
      <c r="C97" s="39">
        <v>180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41">
        <v>20</v>
      </c>
      <c r="M97" s="995"/>
      <c r="N97" s="995"/>
      <c r="O97" s="995"/>
      <c r="P97" s="995"/>
      <c r="Q97" s="995"/>
      <c r="R97" s="995"/>
      <c r="S97" s="1091">
        <f t="shared" si="4"/>
        <v>180</v>
      </c>
      <c r="T97" s="1091">
        <f t="shared" si="5"/>
        <v>0</v>
      </c>
      <c r="U97" s="1091"/>
      <c r="V97" s="995"/>
    </row>
    <row r="98" spans="1:22" s="998" customFormat="1" ht="15" customHeight="1" x14ac:dyDescent="0.25">
      <c r="A98" s="696" t="s">
        <v>758</v>
      </c>
      <c r="B98" s="196" t="s">
        <v>18</v>
      </c>
      <c r="C98" s="39">
        <v>9000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41">
        <v>1000</v>
      </c>
      <c r="M98" s="995"/>
      <c r="N98" s="995"/>
      <c r="O98" s="995"/>
      <c r="P98" s="995"/>
      <c r="Q98" s="995"/>
      <c r="R98" s="995"/>
      <c r="S98" s="1091">
        <f t="shared" si="4"/>
        <v>9000</v>
      </c>
      <c r="T98" s="1091">
        <f t="shared" si="5"/>
        <v>0</v>
      </c>
      <c r="U98" s="1091"/>
      <c r="V98" s="995"/>
    </row>
    <row r="99" spans="1:22" s="194" customFormat="1" ht="15" customHeight="1" x14ac:dyDescent="0.25">
      <c r="A99" s="696" t="s">
        <v>778</v>
      </c>
      <c r="B99" s="196" t="s">
        <v>18</v>
      </c>
      <c r="C99" s="39">
        <v>18000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41">
        <v>2000</v>
      </c>
      <c r="M99" s="995"/>
      <c r="N99" s="995"/>
      <c r="O99" s="995"/>
      <c r="P99" s="995"/>
      <c r="Q99" s="995"/>
      <c r="R99" s="995"/>
      <c r="S99" s="1091">
        <f t="shared" si="4"/>
        <v>18000</v>
      </c>
      <c r="T99" s="1091">
        <f t="shared" si="5"/>
        <v>0</v>
      </c>
      <c r="U99" s="1091"/>
      <c r="V99" s="995"/>
    </row>
    <row r="100" spans="1:22" s="986" customFormat="1" ht="15" customHeight="1" x14ac:dyDescent="0.25">
      <c r="A100" s="939" t="s">
        <v>760</v>
      </c>
      <c r="B100" s="200"/>
      <c r="C100" s="97">
        <v>629685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51">
        <v>69965</v>
      </c>
      <c r="M100" s="233"/>
      <c r="N100" s="233"/>
      <c r="O100" s="233"/>
      <c r="P100" s="233"/>
      <c r="Q100" s="233"/>
      <c r="R100" s="233"/>
      <c r="S100" s="1091">
        <f t="shared" ref="S100:S115" si="6">SUM(D100:R100)</f>
        <v>629685</v>
      </c>
      <c r="T100" s="1091">
        <f t="shared" ref="T100:T115" si="7">S100-C100</f>
        <v>0</v>
      </c>
      <c r="U100" s="233"/>
      <c r="V100" s="233"/>
    </row>
    <row r="101" spans="1:22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51"/>
      <c r="M101" s="233"/>
      <c r="N101" s="233"/>
      <c r="O101" s="233"/>
      <c r="P101" s="233"/>
      <c r="Q101" s="233"/>
      <c r="R101" s="233"/>
      <c r="S101" s="1091">
        <f t="shared" si="6"/>
        <v>0</v>
      </c>
      <c r="T101" s="1091">
        <f t="shared" si="7"/>
        <v>0</v>
      </c>
      <c r="U101" s="233"/>
      <c r="V101" s="233"/>
    </row>
    <row r="102" spans="1:22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51"/>
      <c r="M102" s="233"/>
      <c r="N102" s="233"/>
      <c r="O102" s="233"/>
      <c r="P102" s="233"/>
      <c r="Q102" s="233"/>
      <c r="R102" s="233"/>
      <c r="S102" s="1091">
        <f t="shared" si="6"/>
        <v>0</v>
      </c>
      <c r="T102" s="1091">
        <f t="shared" si="7"/>
        <v>0</v>
      </c>
      <c r="U102" s="233"/>
      <c r="V102" s="233"/>
    </row>
    <row r="103" spans="1:22" ht="15" customHeight="1" x14ac:dyDescent="0.25">
      <c r="A103" s="706" t="s">
        <v>826</v>
      </c>
      <c r="B103" s="196" t="s">
        <v>120</v>
      </c>
      <c r="C103" s="39">
        <v>108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L103" s="41">
        <v>12</v>
      </c>
      <c r="S103" s="1091">
        <f t="shared" si="6"/>
        <v>108</v>
      </c>
      <c r="T103" s="1091">
        <f t="shared" si="7"/>
        <v>0</v>
      </c>
      <c r="U103" s="1091"/>
    </row>
    <row r="104" spans="1:22" ht="15" customHeight="1" x14ac:dyDescent="0.25">
      <c r="A104" s="706" t="s">
        <v>827</v>
      </c>
      <c r="B104" s="196" t="s">
        <v>120</v>
      </c>
      <c r="C104" s="39">
        <v>108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L104" s="41">
        <v>12</v>
      </c>
      <c r="S104" s="1091">
        <f t="shared" si="6"/>
        <v>108</v>
      </c>
      <c r="T104" s="1091">
        <f t="shared" si="7"/>
        <v>0</v>
      </c>
      <c r="U104" s="1091"/>
    </row>
    <row r="105" spans="1:22" ht="15" customHeight="1" x14ac:dyDescent="0.25">
      <c r="A105" s="706" t="s">
        <v>828</v>
      </c>
      <c r="B105" s="196" t="s">
        <v>120</v>
      </c>
      <c r="C105" s="39">
        <v>108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L105" s="41">
        <v>12</v>
      </c>
      <c r="S105" s="1091">
        <f t="shared" si="6"/>
        <v>108</v>
      </c>
      <c r="T105" s="1091">
        <f t="shared" si="7"/>
        <v>0</v>
      </c>
      <c r="U105" s="1091"/>
    </row>
    <row r="106" spans="1:22" ht="15" customHeight="1" x14ac:dyDescent="0.25">
      <c r="A106" s="706" t="s">
        <v>829</v>
      </c>
      <c r="B106" s="196" t="s">
        <v>120</v>
      </c>
      <c r="C106" s="39">
        <v>108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L106" s="41">
        <v>12</v>
      </c>
      <c r="S106" s="1091">
        <f t="shared" si="6"/>
        <v>108</v>
      </c>
      <c r="T106" s="1091">
        <f t="shared" si="7"/>
        <v>0</v>
      </c>
      <c r="U106" s="1091"/>
    </row>
    <row r="107" spans="1:22" ht="15" customHeight="1" x14ac:dyDescent="0.25">
      <c r="A107" s="706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L107" s="41"/>
      <c r="S107" s="1091">
        <f t="shared" si="6"/>
        <v>0</v>
      </c>
      <c r="T107" s="1091">
        <f t="shared" si="7"/>
        <v>0</v>
      </c>
      <c r="U107" s="1091"/>
    </row>
    <row r="108" spans="1:22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S108" s="1091">
        <f t="shared" si="6"/>
        <v>0</v>
      </c>
      <c r="T108" s="1091">
        <f t="shared" si="7"/>
        <v>0</v>
      </c>
      <c r="U108" s="1091"/>
    </row>
    <row r="109" spans="1:22" ht="15" customHeight="1" x14ac:dyDescent="0.25">
      <c r="A109" s="706" t="s">
        <v>834</v>
      </c>
      <c r="B109" s="196"/>
      <c r="C109" s="39">
        <v>108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L109" s="41">
        <v>12</v>
      </c>
      <c r="S109" s="1091">
        <f t="shared" si="6"/>
        <v>108</v>
      </c>
      <c r="T109" s="1091">
        <f t="shared" si="7"/>
        <v>0</v>
      </c>
      <c r="U109" s="1091"/>
    </row>
    <row r="110" spans="1:22" ht="15" customHeight="1" x14ac:dyDescent="0.25">
      <c r="A110" s="706" t="s">
        <v>833</v>
      </c>
      <c r="B110" s="196"/>
      <c r="C110" s="39">
        <v>108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L110" s="41">
        <v>12</v>
      </c>
      <c r="S110" s="1091">
        <f t="shared" si="6"/>
        <v>108</v>
      </c>
      <c r="T110" s="1091">
        <f t="shared" si="7"/>
        <v>0</v>
      </c>
      <c r="U110" s="1091"/>
    </row>
    <row r="111" spans="1:22" ht="15" customHeight="1" x14ac:dyDescent="0.25">
      <c r="A111" s="706" t="s">
        <v>832</v>
      </c>
      <c r="B111" s="196"/>
      <c r="C111" s="39">
        <v>108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L111" s="41">
        <v>12</v>
      </c>
      <c r="S111" s="1091">
        <f t="shared" si="6"/>
        <v>108</v>
      </c>
      <c r="T111" s="1091">
        <f t="shared" si="7"/>
        <v>0</v>
      </c>
      <c r="U111" s="1091"/>
    </row>
    <row r="112" spans="1:22" ht="15" customHeight="1" x14ac:dyDescent="0.25">
      <c r="A112" s="706" t="s">
        <v>831</v>
      </c>
      <c r="B112" s="196"/>
      <c r="C112" s="39">
        <v>108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L112" s="41">
        <v>12</v>
      </c>
      <c r="S112" s="1091">
        <f t="shared" si="6"/>
        <v>108</v>
      </c>
      <c r="T112" s="1091">
        <f t="shared" si="7"/>
        <v>0</v>
      </c>
      <c r="U112" s="1091"/>
    </row>
    <row r="113" spans="1:22" ht="15" customHeight="1" thickBot="1" x14ac:dyDescent="0.3">
      <c r="A113" s="706"/>
      <c r="B113" s="196"/>
      <c r="C113" s="39"/>
      <c r="D113" s="41"/>
      <c r="E113" s="41"/>
      <c r="F113" s="41"/>
      <c r="G113" s="41"/>
      <c r="H113" s="41"/>
      <c r="I113" s="41"/>
      <c r="J113" s="41"/>
      <c r="K113" s="41"/>
      <c r="L113" s="41"/>
      <c r="S113" s="1091">
        <f t="shared" si="6"/>
        <v>0</v>
      </c>
      <c r="T113" s="1091">
        <f t="shared" si="7"/>
        <v>0</v>
      </c>
      <c r="U113" s="1091"/>
    </row>
    <row r="114" spans="1:22" s="355" customFormat="1" ht="15.75" thickBot="1" x14ac:dyDescent="0.3">
      <c r="A114" s="221" t="s">
        <v>807</v>
      </c>
      <c r="B114" s="856"/>
      <c r="C114" s="251">
        <v>12100000</v>
      </c>
      <c r="D114" s="280">
        <v>1200000</v>
      </c>
      <c r="E114" s="280">
        <v>1200000</v>
      </c>
      <c r="F114" s="280">
        <v>1300000</v>
      </c>
      <c r="G114" s="280">
        <v>1600000</v>
      </c>
      <c r="H114" s="280">
        <v>1000000</v>
      </c>
      <c r="I114" s="280">
        <v>1700000</v>
      </c>
      <c r="J114" s="280">
        <v>1600000</v>
      </c>
      <c r="K114" s="280">
        <v>1200000</v>
      </c>
      <c r="L114" s="280">
        <v>1300000</v>
      </c>
      <c r="M114" s="1091"/>
      <c r="N114" s="1091"/>
      <c r="O114" s="1091"/>
      <c r="P114" s="1086"/>
      <c r="Q114" s="1086"/>
      <c r="R114" s="1086"/>
      <c r="S114" s="1091">
        <f t="shared" si="6"/>
        <v>12100000</v>
      </c>
      <c r="T114" s="1091">
        <f t="shared" si="7"/>
        <v>0</v>
      </c>
      <c r="U114" s="1091"/>
      <c r="V114" s="1086"/>
    </row>
    <row r="115" spans="1:22" ht="15.75" thickBot="1" x14ac:dyDescent="0.3">
      <c r="A115" s="226" t="s">
        <v>466</v>
      </c>
      <c r="B115" s="856"/>
      <c r="C115" s="651">
        <v>5200</v>
      </c>
      <c r="D115" s="221">
        <v>572</v>
      </c>
      <c r="E115" s="221">
        <v>572</v>
      </c>
      <c r="F115" s="221">
        <v>468</v>
      </c>
      <c r="G115" s="221">
        <v>624</v>
      </c>
      <c r="H115" s="221">
        <v>520</v>
      </c>
      <c r="I115" s="221">
        <v>624</v>
      </c>
      <c r="J115" s="221">
        <v>624</v>
      </c>
      <c r="K115" s="221">
        <v>624</v>
      </c>
      <c r="L115" s="221">
        <v>572</v>
      </c>
      <c r="S115" s="1091">
        <f t="shared" si="6"/>
        <v>5200</v>
      </c>
      <c r="T115" s="1091">
        <f t="shared" si="7"/>
        <v>0</v>
      </c>
      <c r="U115" s="1091"/>
    </row>
    <row r="116" spans="1:22" ht="15.75" thickBot="1" x14ac:dyDescent="0.3">
      <c r="A116" s="1"/>
      <c r="B116" s="845"/>
      <c r="C116" s="2"/>
      <c r="D116" s="57"/>
      <c r="E116" s="17"/>
      <c r="F116" s="13"/>
      <c r="G116" s="13"/>
      <c r="H116" s="13"/>
      <c r="I116" s="13"/>
      <c r="J116" s="17"/>
      <c r="K116" s="13"/>
      <c r="L116" s="13"/>
    </row>
    <row r="117" spans="1:22" ht="15.75" thickBot="1" x14ac:dyDescent="0.3">
      <c r="A117" s="1072" t="s">
        <v>805</v>
      </c>
      <c r="C117" s="754">
        <v>1200000</v>
      </c>
    </row>
  </sheetData>
  <mergeCells count="2">
    <mergeCell ref="A4:A5"/>
    <mergeCell ref="B4:B5"/>
  </mergeCells>
  <conditionalFormatting sqref="B1:L1">
    <cfRule type="cellIs" dxfId="129" priority="15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6"/>
  <sheetViews>
    <sheetView zoomScale="85" zoomScaleNormal="85" workbookViewId="0">
      <pane xSplit="2" ySplit="5" topLeftCell="C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2" width="16.42578125" style="1092" customWidth="1"/>
    <col min="13" max="13" width="16.42578125" style="995" customWidth="1"/>
    <col min="14" max="18" width="16.42578125" style="1111" customWidth="1"/>
    <col min="19" max="20" width="11.5703125" style="995" bestFit="1" customWidth="1"/>
    <col min="21" max="21" width="11.5703125" style="995" customWidth="1"/>
    <col min="22" max="22" width="9.140625" style="1111"/>
    <col min="23" max="82" width="9.140625" style="1112"/>
  </cols>
  <sheetData>
    <row r="1" spans="1:82" x14ac:dyDescent="0.25">
      <c r="A1" s="898" t="s">
        <v>0</v>
      </c>
      <c r="B1" s="849"/>
      <c r="C1" s="2"/>
      <c r="D1" s="13"/>
      <c r="E1" s="13"/>
      <c r="F1" s="13"/>
      <c r="G1" s="13"/>
      <c r="H1" s="13"/>
      <c r="I1" s="13"/>
      <c r="J1" s="13"/>
      <c r="K1" s="13"/>
      <c r="L1" s="13"/>
    </row>
    <row r="2" spans="1:82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  <c r="K2" s="13"/>
      <c r="L2" s="13"/>
    </row>
    <row r="3" spans="1:82" ht="15.75" thickBot="1" x14ac:dyDescent="0.3">
      <c r="A3" s="894" t="s">
        <v>743</v>
      </c>
      <c r="B3" s="845"/>
      <c r="C3" s="2"/>
      <c r="D3" s="13"/>
      <c r="E3" s="13"/>
      <c r="F3" s="13"/>
      <c r="G3" s="13"/>
      <c r="H3" s="13"/>
      <c r="I3" s="13"/>
      <c r="J3" s="13"/>
      <c r="K3" s="13"/>
      <c r="L3" s="13"/>
    </row>
    <row r="4" spans="1:82" ht="15.75" thickBot="1" x14ac:dyDescent="0.3">
      <c r="A4" s="1210" t="s">
        <v>3</v>
      </c>
      <c r="B4" s="1212" t="s">
        <v>4</v>
      </c>
      <c r="C4" s="1140" t="s">
        <v>6</v>
      </c>
      <c r="D4" s="1143" t="s">
        <v>488</v>
      </c>
      <c r="E4" s="1143" t="s">
        <v>578</v>
      </c>
      <c r="F4" s="1143" t="s">
        <v>579</v>
      </c>
      <c r="G4" s="1143" t="s">
        <v>577</v>
      </c>
      <c r="H4" s="1143" t="s">
        <v>491</v>
      </c>
      <c r="I4" s="1143" t="s">
        <v>492</v>
      </c>
      <c r="J4" s="1143" t="s">
        <v>493</v>
      </c>
      <c r="K4" s="1143" t="s">
        <v>494</v>
      </c>
      <c r="L4" s="1143" t="s">
        <v>757</v>
      </c>
    </row>
    <row r="5" spans="1:82" x14ac:dyDescent="0.25">
      <c r="A5" s="1211"/>
      <c r="B5" s="1213"/>
      <c r="C5" s="1171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</row>
    <row r="6" spans="1:82" s="55" customFormat="1" ht="27" customHeight="1" x14ac:dyDescent="0.25">
      <c r="A6" s="1188" t="s">
        <v>727</v>
      </c>
      <c r="B6" s="64"/>
      <c r="C6" s="818">
        <v>602039</v>
      </c>
      <c r="D6" s="51">
        <v>86794</v>
      </c>
      <c r="E6" s="51">
        <v>57191</v>
      </c>
      <c r="F6" s="51">
        <v>76430</v>
      </c>
      <c r="G6" s="51">
        <v>57191</v>
      </c>
      <c r="H6" s="51">
        <v>57191</v>
      </c>
      <c r="I6" s="51">
        <v>76430</v>
      </c>
      <c r="J6" s="51">
        <v>63604</v>
      </c>
      <c r="K6" s="51">
        <v>57191</v>
      </c>
      <c r="L6" s="51">
        <v>70017</v>
      </c>
      <c r="M6" s="995"/>
      <c r="N6" s="1111"/>
      <c r="O6" s="1111"/>
      <c r="P6" s="1111"/>
      <c r="Q6" s="1111"/>
      <c r="R6" s="1111"/>
      <c r="S6" s="1091">
        <f t="shared" ref="S6:S37" si="0">SUM(D6:R6)</f>
        <v>602039</v>
      </c>
      <c r="T6" s="1091">
        <f t="shared" ref="T6:T37" si="1">S6-C6</f>
        <v>0</v>
      </c>
      <c r="U6" s="1091"/>
      <c r="V6" s="1111"/>
      <c r="W6" s="1120"/>
      <c r="X6" s="1120"/>
      <c r="Y6" s="1120"/>
      <c r="Z6" s="1120"/>
      <c r="AA6" s="1120"/>
      <c r="AB6" s="1120"/>
      <c r="AC6" s="1120"/>
      <c r="AD6" s="1120"/>
      <c r="AE6" s="1120"/>
      <c r="AF6" s="1120"/>
      <c r="AG6" s="1120"/>
      <c r="AH6" s="1120"/>
      <c r="AI6" s="1120"/>
      <c r="AJ6" s="1120"/>
      <c r="AK6" s="1120"/>
      <c r="AL6" s="1120"/>
      <c r="AM6" s="1120"/>
      <c r="AN6" s="1120"/>
      <c r="AO6" s="1120"/>
      <c r="AP6" s="1120"/>
      <c r="AQ6" s="1120"/>
      <c r="AR6" s="1120"/>
      <c r="AS6" s="1120"/>
      <c r="AT6" s="1120"/>
      <c r="AU6" s="1120"/>
      <c r="AV6" s="1120"/>
      <c r="AW6" s="1120"/>
      <c r="AX6" s="1120"/>
      <c r="AY6" s="1120"/>
      <c r="AZ6" s="1120"/>
      <c r="BA6" s="1120"/>
      <c r="BB6" s="1120"/>
      <c r="BC6" s="1120"/>
      <c r="BD6" s="1120"/>
      <c r="BE6" s="1120"/>
      <c r="BF6" s="1120"/>
      <c r="BG6" s="1120"/>
      <c r="BH6" s="1120"/>
      <c r="BI6" s="1120"/>
      <c r="BJ6" s="1120"/>
      <c r="BK6" s="1120"/>
      <c r="BL6" s="1120"/>
      <c r="BM6" s="1120"/>
      <c r="BN6" s="1120"/>
      <c r="BO6" s="1120"/>
      <c r="BP6" s="1120"/>
      <c r="BQ6" s="1120"/>
      <c r="BR6" s="1120"/>
      <c r="BS6" s="1120"/>
      <c r="BT6" s="1120"/>
      <c r="BU6" s="1120"/>
      <c r="BV6" s="1120"/>
      <c r="BW6" s="1120"/>
      <c r="BX6" s="1120"/>
      <c r="BY6" s="1120"/>
      <c r="BZ6" s="1120"/>
      <c r="CA6" s="1120"/>
      <c r="CB6" s="1120"/>
      <c r="CC6" s="1120"/>
      <c r="CD6" s="1120"/>
    </row>
    <row r="7" spans="1:82" s="998" customFormat="1" x14ac:dyDescent="0.25">
      <c r="A7" s="698"/>
      <c r="B7" s="64"/>
      <c r="C7" s="946"/>
      <c r="D7" s="1078"/>
      <c r="E7" s="41"/>
      <c r="F7" s="1078"/>
      <c r="G7" s="41"/>
      <c r="H7" s="1078"/>
      <c r="I7" s="1078"/>
      <c r="J7" s="1078"/>
      <c r="K7" s="41"/>
      <c r="L7" s="51"/>
      <c r="M7" s="995"/>
      <c r="N7" s="1111"/>
      <c r="O7" s="1111"/>
      <c r="P7" s="1111"/>
      <c r="Q7" s="1111"/>
      <c r="R7" s="1111"/>
      <c r="S7" s="1091">
        <f t="shared" si="0"/>
        <v>0</v>
      </c>
      <c r="T7" s="1091">
        <f t="shared" si="1"/>
        <v>0</v>
      </c>
      <c r="U7" s="1091"/>
      <c r="V7" s="1111"/>
      <c r="W7" s="1112"/>
      <c r="X7" s="1112"/>
      <c r="Y7" s="1112"/>
      <c r="Z7" s="1112"/>
      <c r="AA7" s="1112"/>
      <c r="AB7" s="1112"/>
      <c r="AC7" s="1112"/>
      <c r="AD7" s="1112"/>
      <c r="AE7" s="1112"/>
      <c r="AF7" s="1112"/>
      <c r="AG7" s="1112"/>
      <c r="AH7" s="1112"/>
      <c r="AI7" s="1112"/>
      <c r="AJ7" s="1112"/>
      <c r="AK7" s="1112"/>
      <c r="AL7" s="1112"/>
      <c r="AM7" s="1112"/>
      <c r="AN7" s="1112"/>
      <c r="AO7" s="1112"/>
      <c r="AP7" s="1112"/>
      <c r="AQ7" s="1112"/>
      <c r="AR7" s="1112"/>
      <c r="AS7" s="1112"/>
      <c r="AT7" s="1112"/>
      <c r="AU7" s="1112"/>
      <c r="AV7" s="1112"/>
      <c r="AW7" s="1112"/>
      <c r="AX7" s="1112"/>
      <c r="AY7" s="1112"/>
      <c r="AZ7" s="1112"/>
      <c r="BA7" s="1112"/>
      <c r="BB7" s="1112"/>
      <c r="BC7" s="1112"/>
      <c r="BD7" s="1112"/>
      <c r="BE7" s="1112"/>
      <c r="BF7" s="1112"/>
      <c r="BG7" s="1112"/>
      <c r="BH7" s="1112"/>
      <c r="BI7" s="1112"/>
      <c r="BJ7" s="1112"/>
      <c r="BK7" s="1112"/>
      <c r="BL7" s="1112"/>
      <c r="BM7" s="1112"/>
      <c r="BN7" s="1112"/>
      <c r="BO7" s="1112"/>
      <c r="BP7" s="1112"/>
      <c r="BQ7" s="1112"/>
      <c r="BR7" s="1112"/>
      <c r="BS7" s="1112"/>
      <c r="BT7" s="1112"/>
      <c r="BU7" s="1112"/>
      <c r="BV7" s="1112"/>
      <c r="BW7" s="1112"/>
      <c r="BX7" s="1112"/>
      <c r="BY7" s="1112"/>
      <c r="BZ7" s="1112"/>
      <c r="CA7" s="1112"/>
      <c r="CB7" s="1112"/>
      <c r="CC7" s="1112"/>
      <c r="CD7" s="1112"/>
    </row>
    <row r="8" spans="1:82" s="194" customFormat="1" ht="15" hidden="1" customHeight="1" x14ac:dyDescent="0.25">
      <c r="A8" s="694" t="s">
        <v>722</v>
      </c>
      <c r="B8" s="88" t="s">
        <v>18</v>
      </c>
      <c r="C8" s="812">
        <v>0</v>
      </c>
      <c r="D8" s="60"/>
      <c r="E8" s="60"/>
      <c r="F8" s="60"/>
      <c r="G8" s="60"/>
      <c r="H8" s="60"/>
      <c r="I8" s="60"/>
      <c r="J8" s="60"/>
      <c r="K8" s="60"/>
      <c r="L8" s="60"/>
      <c r="M8" s="687"/>
      <c r="N8" s="220"/>
      <c r="O8" s="56"/>
      <c r="P8" s="220"/>
      <c r="Q8" s="56"/>
      <c r="R8" s="220"/>
      <c r="S8" s="1091">
        <f t="shared" si="0"/>
        <v>0</v>
      </c>
      <c r="T8" s="1091">
        <f t="shared" si="1"/>
        <v>0</v>
      </c>
      <c r="U8" s="1091"/>
      <c r="V8" s="220"/>
      <c r="W8" s="1113"/>
      <c r="X8" s="876"/>
      <c r="Y8" s="1113"/>
      <c r="Z8" s="876"/>
      <c r="AA8" s="1113"/>
      <c r="AB8" s="1113"/>
      <c r="AC8" s="1113"/>
      <c r="AD8" s="1113"/>
      <c r="AE8" s="1113"/>
      <c r="AF8" s="1113"/>
      <c r="AG8" s="1113"/>
      <c r="AH8" s="1113"/>
      <c r="AI8" s="1113"/>
      <c r="AJ8" s="1113"/>
      <c r="AK8" s="1113"/>
      <c r="AL8" s="1113"/>
      <c r="AM8" s="1113"/>
      <c r="AN8" s="1113"/>
      <c r="AO8" s="1113"/>
      <c r="AP8" s="1113"/>
      <c r="AQ8" s="1113"/>
      <c r="AR8" s="1113"/>
      <c r="AS8" s="1113"/>
      <c r="AT8" s="1113"/>
      <c r="AU8" s="1113"/>
      <c r="AV8" s="1113"/>
      <c r="AW8" s="1113"/>
      <c r="AX8" s="1113"/>
      <c r="AY8" s="1113"/>
      <c r="AZ8" s="1113"/>
      <c r="BA8" s="1113"/>
      <c r="BB8" s="1113"/>
      <c r="BC8" s="1113"/>
      <c r="BD8" s="1113"/>
      <c r="BE8" s="1113"/>
      <c r="BF8" s="1113"/>
      <c r="BG8" s="1113"/>
      <c r="BH8" s="1113"/>
      <c r="BI8" s="1113"/>
      <c r="BJ8" s="1113"/>
      <c r="BK8" s="1113"/>
      <c r="BL8" s="1113"/>
      <c r="BM8" s="1113"/>
      <c r="BN8" s="1113"/>
      <c r="BO8" s="1113"/>
      <c r="BP8" s="1113"/>
      <c r="BQ8" s="1113"/>
      <c r="BR8" s="1113"/>
      <c r="BS8" s="1113"/>
      <c r="BT8" s="1113"/>
      <c r="BU8" s="1113"/>
      <c r="BV8" s="1113"/>
      <c r="BW8" s="1113"/>
      <c r="BX8" s="1113"/>
      <c r="BY8" s="1113"/>
      <c r="BZ8" s="1113"/>
      <c r="CA8" s="1113"/>
      <c r="CB8" s="1113"/>
      <c r="CC8" s="1113"/>
      <c r="CD8" s="1113"/>
    </row>
    <row r="9" spans="1:82" s="998" customFormat="1" ht="15" customHeight="1" x14ac:dyDescent="0.25">
      <c r="A9" s="694" t="s">
        <v>728</v>
      </c>
      <c r="B9" s="88" t="s">
        <v>171</v>
      </c>
      <c r="C9" s="812">
        <v>145</v>
      </c>
      <c r="D9" s="60">
        <v>25</v>
      </c>
      <c r="E9" s="60">
        <v>20</v>
      </c>
      <c r="F9" s="60">
        <v>10</v>
      </c>
      <c r="G9" s="60">
        <v>10</v>
      </c>
      <c r="H9" s="60">
        <v>20</v>
      </c>
      <c r="I9" s="60">
        <v>20</v>
      </c>
      <c r="J9" s="60">
        <v>10</v>
      </c>
      <c r="K9" s="60">
        <v>10</v>
      </c>
      <c r="L9" s="60">
        <v>20</v>
      </c>
      <c r="M9" s="56"/>
      <c r="N9" s="220"/>
      <c r="O9" s="56"/>
      <c r="P9" s="220"/>
      <c r="Q9" s="56"/>
      <c r="R9" s="220"/>
      <c r="S9" s="1091">
        <f t="shared" si="0"/>
        <v>145</v>
      </c>
      <c r="T9" s="1091">
        <f t="shared" si="1"/>
        <v>0</v>
      </c>
      <c r="U9" s="1091"/>
      <c r="V9" s="220"/>
      <c r="W9" s="1112"/>
      <c r="X9" s="220"/>
      <c r="Y9" s="1112"/>
      <c r="Z9" s="220"/>
      <c r="AA9" s="1112"/>
      <c r="AB9" s="1112"/>
      <c r="AC9" s="1112"/>
      <c r="AD9" s="1112"/>
      <c r="AE9" s="1112"/>
      <c r="AF9" s="1112"/>
      <c r="AG9" s="1112"/>
      <c r="AH9" s="1112"/>
      <c r="AI9" s="1112"/>
      <c r="AJ9" s="1112"/>
      <c r="AK9" s="1112"/>
      <c r="AL9" s="1112"/>
      <c r="AM9" s="1112"/>
      <c r="AN9" s="1112"/>
      <c r="AO9" s="1112"/>
      <c r="AP9" s="1112"/>
      <c r="AQ9" s="1112"/>
      <c r="AR9" s="1112"/>
      <c r="AS9" s="1112"/>
      <c r="AT9" s="1112"/>
      <c r="AU9" s="1112"/>
      <c r="AV9" s="1112"/>
      <c r="AW9" s="1112"/>
      <c r="AX9" s="1112"/>
      <c r="AY9" s="1112"/>
      <c r="AZ9" s="1112"/>
      <c r="BA9" s="1112"/>
      <c r="BB9" s="1112"/>
      <c r="BC9" s="1112"/>
      <c r="BD9" s="1112"/>
      <c r="BE9" s="1112"/>
      <c r="BF9" s="1112"/>
      <c r="BG9" s="1112"/>
      <c r="BH9" s="1112"/>
      <c r="BI9" s="1112"/>
      <c r="BJ9" s="1112"/>
      <c r="BK9" s="1112"/>
      <c r="BL9" s="1112"/>
      <c r="BM9" s="1112"/>
      <c r="BN9" s="1112"/>
      <c r="BO9" s="1112"/>
      <c r="BP9" s="1112"/>
      <c r="BQ9" s="1112"/>
      <c r="BR9" s="1112"/>
      <c r="BS9" s="1112"/>
      <c r="BT9" s="1112"/>
      <c r="BU9" s="1112"/>
      <c r="BV9" s="1112"/>
      <c r="BW9" s="1112"/>
      <c r="BX9" s="1112"/>
      <c r="BY9" s="1112"/>
      <c r="BZ9" s="1112"/>
      <c r="CA9" s="1112"/>
      <c r="CB9" s="1112"/>
      <c r="CC9" s="1112"/>
      <c r="CD9" s="1112"/>
    </row>
    <row r="10" spans="1:82" s="998" customFormat="1" ht="15" customHeight="1" x14ac:dyDescent="0.25">
      <c r="A10" s="694" t="s">
        <v>823</v>
      </c>
      <c r="B10" s="88" t="s">
        <v>281</v>
      </c>
      <c r="C10" s="812">
        <v>175</v>
      </c>
      <c r="D10" s="60">
        <v>20</v>
      </c>
      <c r="E10" s="60">
        <v>20</v>
      </c>
      <c r="F10" s="60">
        <v>20</v>
      </c>
      <c r="G10" s="60">
        <v>20</v>
      </c>
      <c r="H10" s="60">
        <v>20</v>
      </c>
      <c r="I10" s="60">
        <v>20</v>
      </c>
      <c r="J10" s="60">
        <v>20</v>
      </c>
      <c r="K10" s="60">
        <v>20</v>
      </c>
      <c r="L10" s="60">
        <v>15</v>
      </c>
      <c r="M10" s="56"/>
      <c r="N10" s="220"/>
      <c r="O10" s="56"/>
      <c r="P10" s="220"/>
      <c r="Q10" s="56"/>
      <c r="R10" s="220"/>
      <c r="S10" s="1091">
        <f t="shared" si="0"/>
        <v>175</v>
      </c>
      <c r="T10" s="1091">
        <f t="shared" si="1"/>
        <v>0</v>
      </c>
      <c r="U10" s="1091"/>
      <c r="V10" s="220"/>
      <c r="W10" s="1112"/>
      <c r="X10" s="220"/>
      <c r="Y10" s="1112"/>
      <c r="Z10" s="220"/>
      <c r="AA10" s="1112"/>
      <c r="AB10" s="1112"/>
      <c r="AC10" s="1112"/>
      <c r="AD10" s="1112"/>
      <c r="AE10" s="1112"/>
      <c r="AF10" s="1112"/>
      <c r="AG10" s="1112"/>
      <c r="AH10" s="1112"/>
      <c r="AI10" s="1112"/>
      <c r="AJ10" s="1112"/>
      <c r="AK10" s="1112"/>
      <c r="AL10" s="1112"/>
      <c r="AM10" s="1112"/>
      <c r="AN10" s="1112"/>
      <c r="AO10" s="1112"/>
      <c r="AP10" s="1112"/>
      <c r="AQ10" s="1112"/>
      <c r="AR10" s="1112"/>
      <c r="AS10" s="1112"/>
      <c r="AT10" s="1112"/>
      <c r="AU10" s="1112"/>
      <c r="AV10" s="1112"/>
      <c r="AW10" s="1112"/>
      <c r="AX10" s="1112"/>
      <c r="AY10" s="1112"/>
      <c r="AZ10" s="1112"/>
      <c r="BA10" s="1112"/>
      <c r="BB10" s="1112"/>
      <c r="BC10" s="1112"/>
      <c r="BD10" s="1112"/>
      <c r="BE10" s="1112"/>
      <c r="BF10" s="1112"/>
      <c r="BG10" s="1112"/>
      <c r="BH10" s="1112"/>
      <c r="BI10" s="1112"/>
      <c r="BJ10" s="1112"/>
      <c r="BK10" s="1112"/>
      <c r="BL10" s="1112"/>
      <c r="BM10" s="1112"/>
      <c r="BN10" s="1112"/>
      <c r="BO10" s="1112"/>
      <c r="BP10" s="1112"/>
      <c r="BQ10" s="1112"/>
      <c r="BR10" s="1112"/>
      <c r="BS10" s="1112"/>
      <c r="BT10" s="1112"/>
      <c r="BU10" s="1112"/>
      <c r="BV10" s="1112"/>
      <c r="BW10" s="1112"/>
      <c r="BX10" s="1112"/>
      <c r="BY10" s="1112"/>
      <c r="BZ10" s="1112"/>
      <c r="CA10" s="1112"/>
      <c r="CB10" s="1112"/>
      <c r="CC10" s="1112"/>
      <c r="CD10" s="1112"/>
    </row>
    <row r="11" spans="1:82" s="998" customFormat="1" ht="15" customHeight="1" x14ac:dyDescent="0.25">
      <c r="A11" s="694" t="s">
        <v>824</v>
      </c>
      <c r="B11" s="88" t="s">
        <v>281</v>
      </c>
      <c r="C11" s="812">
        <v>18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60">
        <v>2</v>
      </c>
      <c r="K11" s="60">
        <v>2</v>
      </c>
      <c r="L11" s="60">
        <v>2</v>
      </c>
      <c r="M11" s="56"/>
      <c r="N11" s="220"/>
      <c r="O11" s="56"/>
      <c r="P11" s="220"/>
      <c r="Q11" s="56"/>
      <c r="R11" s="220"/>
      <c r="S11" s="1091">
        <f t="shared" si="0"/>
        <v>18</v>
      </c>
      <c r="T11" s="1091">
        <f t="shared" si="1"/>
        <v>0</v>
      </c>
      <c r="U11" s="1091"/>
      <c r="V11" s="220"/>
      <c r="W11" s="1112"/>
      <c r="X11" s="220"/>
      <c r="Y11" s="1112"/>
      <c r="Z11" s="220"/>
      <c r="AA11" s="1112"/>
      <c r="AB11" s="1112"/>
      <c r="AC11" s="1112"/>
      <c r="AD11" s="1112"/>
      <c r="AE11" s="1112"/>
      <c r="AF11" s="1112"/>
      <c r="AG11" s="1112"/>
      <c r="AH11" s="1112"/>
      <c r="AI11" s="1112"/>
      <c r="AJ11" s="1112"/>
      <c r="AK11" s="1112"/>
      <c r="AL11" s="1112"/>
      <c r="AM11" s="1112"/>
      <c r="AN11" s="1112"/>
      <c r="AO11" s="1112"/>
      <c r="AP11" s="1112"/>
      <c r="AQ11" s="1112"/>
      <c r="AR11" s="1112"/>
      <c r="AS11" s="1112"/>
      <c r="AT11" s="1112"/>
      <c r="AU11" s="1112"/>
      <c r="AV11" s="1112"/>
      <c r="AW11" s="1112"/>
      <c r="AX11" s="1112"/>
      <c r="AY11" s="1112"/>
      <c r="AZ11" s="1112"/>
      <c r="BA11" s="1112"/>
      <c r="BB11" s="1112"/>
      <c r="BC11" s="1112"/>
      <c r="BD11" s="1112"/>
      <c r="BE11" s="1112"/>
      <c r="BF11" s="1112"/>
      <c r="BG11" s="1112"/>
      <c r="BH11" s="1112"/>
      <c r="BI11" s="1112"/>
      <c r="BJ11" s="1112"/>
      <c r="BK11" s="1112"/>
      <c r="BL11" s="1112"/>
      <c r="BM11" s="1112"/>
      <c r="BN11" s="1112"/>
      <c r="BO11" s="1112"/>
      <c r="BP11" s="1112"/>
      <c r="BQ11" s="1112"/>
      <c r="BR11" s="1112"/>
      <c r="BS11" s="1112"/>
      <c r="BT11" s="1112"/>
      <c r="BU11" s="1112"/>
      <c r="BV11" s="1112"/>
      <c r="BW11" s="1112"/>
      <c r="BX11" s="1112"/>
      <c r="BY11" s="1112"/>
      <c r="BZ11" s="1112"/>
      <c r="CA11" s="1112"/>
      <c r="CB11" s="1112"/>
      <c r="CC11" s="1112"/>
      <c r="CD11" s="1112"/>
    </row>
    <row r="12" spans="1:82" s="998" customFormat="1" ht="15" customHeight="1" x14ac:dyDescent="0.25">
      <c r="A12" s="694"/>
      <c r="B12" s="88"/>
      <c r="C12" s="812"/>
      <c r="D12" s="60"/>
      <c r="E12" s="60"/>
      <c r="F12" s="60"/>
      <c r="G12" s="60"/>
      <c r="H12" s="60"/>
      <c r="I12" s="60"/>
      <c r="J12" s="60"/>
      <c r="K12" s="60"/>
      <c r="L12" s="60"/>
      <c r="M12" s="56"/>
      <c r="N12" s="220"/>
      <c r="O12" s="56"/>
      <c r="P12" s="220"/>
      <c r="Q12" s="56"/>
      <c r="R12" s="220"/>
      <c r="S12" s="1091">
        <f t="shared" si="0"/>
        <v>0</v>
      </c>
      <c r="T12" s="1091">
        <f t="shared" si="1"/>
        <v>0</v>
      </c>
      <c r="U12" s="1091"/>
      <c r="V12" s="220"/>
      <c r="W12" s="1112"/>
      <c r="X12" s="220"/>
      <c r="Y12" s="1112"/>
      <c r="Z12" s="220"/>
      <c r="AA12" s="1112"/>
      <c r="AB12" s="1112"/>
      <c r="AC12" s="1112"/>
      <c r="AD12" s="1112"/>
      <c r="AE12" s="1112"/>
      <c r="AF12" s="1112"/>
      <c r="AG12" s="1112"/>
      <c r="AH12" s="1112"/>
      <c r="AI12" s="1112"/>
      <c r="AJ12" s="1112"/>
      <c r="AK12" s="1112"/>
      <c r="AL12" s="1112"/>
      <c r="AM12" s="1112"/>
      <c r="AN12" s="1112"/>
      <c r="AO12" s="1112"/>
      <c r="AP12" s="1112"/>
      <c r="AQ12" s="1112"/>
      <c r="AR12" s="1112"/>
      <c r="AS12" s="1112"/>
      <c r="AT12" s="1112"/>
      <c r="AU12" s="1112"/>
      <c r="AV12" s="1112"/>
      <c r="AW12" s="1112"/>
      <c r="AX12" s="1112"/>
      <c r="AY12" s="1112"/>
      <c r="AZ12" s="1112"/>
      <c r="BA12" s="1112"/>
      <c r="BB12" s="1112"/>
      <c r="BC12" s="1112"/>
      <c r="BD12" s="1112"/>
      <c r="BE12" s="1112"/>
      <c r="BF12" s="1112"/>
      <c r="BG12" s="1112"/>
      <c r="BH12" s="1112"/>
      <c r="BI12" s="1112"/>
      <c r="BJ12" s="1112"/>
      <c r="BK12" s="1112"/>
      <c r="BL12" s="1112"/>
      <c r="BM12" s="1112"/>
      <c r="BN12" s="1112"/>
      <c r="BO12" s="1112"/>
      <c r="BP12" s="1112"/>
      <c r="BQ12" s="1112"/>
      <c r="BR12" s="1112"/>
      <c r="BS12" s="1112"/>
      <c r="BT12" s="1112"/>
      <c r="BU12" s="1112"/>
      <c r="BV12" s="1112"/>
      <c r="BW12" s="1112"/>
      <c r="BX12" s="1112"/>
      <c r="BY12" s="1112"/>
      <c r="BZ12" s="1112"/>
      <c r="CA12" s="1112"/>
      <c r="CB12" s="1112"/>
      <c r="CC12" s="1112"/>
      <c r="CD12" s="1112"/>
    </row>
    <row r="13" spans="1:82" s="998" customFormat="1" x14ac:dyDescent="0.25">
      <c r="A13" s="698" t="s">
        <v>286</v>
      </c>
      <c r="B13" s="64" t="s">
        <v>287</v>
      </c>
      <c r="C13" s="812">
        <v>2430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270</v>
      </c>
      <c r="J13" s="60">
        <v>270</v>
      </c>
      <c r="K13" s="60">
        <v>270</v>
      </c>
      <c r="L13" s="60">
        <v>270</v>
      </c>
      <c r="M13" s="995"/>
      <c r="N13" s="1111"/>
      <c r="O13" s="1111"/>
      <c r="P13" s="1111"/>
      <c r="Q13" s="1111"/>
      <c r="R13" s="1111"/>
      <c r="S13" s="1091">
        <f t="shared" si="0"/>
        <v>2430</v>
      </c>
      <c r="T13" s="1091">
        <f t="shared" si="1"/>
        <v>0</v>
      </c>
      <c r="U13" s="1091"/>
      <c r="V13" s="1111"/>
      <c r="W13" s="1112"/>
      <c r="X13" s="1112"/>
      <c r="Y13" s="1112"/>
      <c r="Z13" s="1112"/>
      <c r="AA13" s="1112"/>
      <c r="AB13" s="1112"/>
      <c r="AC13" s="1112"/>
      <c r="AD13" s="1112"/>
      <c r="AE13" s="1112"/>
      <c r="AF13" s="1112"/>
      <c r="AG13" s="1112"/>
      <c r="AH13" s="1112"/>
      <c r="AI13" s="1112"/>
      <c r="AJ13" s="1112"/>
      <c r="AK13" s="1112"/>
      <c r="AL13" s="1112"/>
      <c r="AM13" s="1112"/>
      <c r="AN13" s="1112"/>
      <c r="AO13" s="1112"/>
      <c r="AP13" s="1112"/>
      <c r="AQ13" s="1112"/>
      <c r="AR13" s="1112"/>
      <c r="AS13" s="1112"/>
      <c r="AT13" s="1112"/>
      <c r="AU13" s="1112"/>
      <c r="AV13" s="1112"/>
      <c r="AW13" s="1112"/>
      <c r="AX13" s="1112"/>
      <c r="AY13" s="1112"/>
      <c r="AZ13" s="1112"/>
      <c r="BA13" s="1112"/>
      <c r="BB13" s="1112"/>
      <c r="BC13" s="1112"/>
      <c r="BD13" s="1112"/>
      <c r="BE13" s="1112"/>
      <c r="BF13" s="1112"/>
      <c r="BG13" s="1112"/>
      <c r="BH13" s="1112"/>
      <c r="BI13" s="1112"/>
      <c r="BJ13" s="1112"/>
      <c r="BK13" s="1112"/>
      <c r="BL13" s="1112"/>
      <c r="BM13" s="1112"/>
      <c r="BN13" s="1112"/>
      <c r="BO13" s="1112"/>
      <c r="BP13" s="1112"/>
      <c r="BQ13" s="1112"/>
      <c r="BR13" s="1112"/>
      <c r="BS13" s="1112"/>
      <c r="BT13" s="1112"/>
      <c r="BU13" s="1112"/>
      <c r="BV13" s="1112"/>
      <c r="BW13" s="1112"/>
      <c r="BX13" s="1112"/>
      <c r="BY13" s="1112"/>
      <c r="BZ13" s="1112"/>
      <c r="CA13" s="1112"/>
      <c r="CB13" s="1112"/>
      <c r="CC13" s="1112"/>
      <c r="CD13" s="1112"/>
    </row>
    <row r="14" spans="1:82" x14ac:dyDescent="0.25">
      <c r="A14" s="697"/>
      <c r="B14" s="202"/>
      <c r="C14" s="812">
        <v>0</v>
      </c>
      <c r="D14" s="60"/>
      <c r="E14" s="60"/>
      <c r="F14" s="60"/>
      <c r="G14" s="60"/>
      <c r="H14" s="60"/>
      <c r="I14" s="60"/>
      <c r="J14" s="60"/>
      <c r="K14" s="60"/>
      <c r="L14" s="60"/>
      <c r="S14" s="1091">
        <f t="shared" si="0"/>
        <v>0</v>
      </c>
      <c r="T14" s="1091">
        <f t="shared" si="1"/>
        <v>0</v>
      </c>
      <c r="U14" s="1091"/>
    </row>
    <row r="15" spans="1:82" s="998" customFormat="1" x14ac:dyDescent="0.25">
      <c r="A15" s="63" t="s">
        <v>803</v>
      </c>
      <c r="B15" s="88" t="s">
        <v>299</v>
      </c>
      <c r="C15" s="812">
        <v>63000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60">
        <v>7000</v>
      </c>
      <c r="M15" s="995"/>
      <c r="N15" s="1111"/>
      <c r="O15" s="1111"/>
      <c r="P15" s="1111"/>
      <c r="Q15" s="1111"/>
      <c r="R15" s="1111"/>
      <c r="S15" s="1091">
        <f t="shared" si="0"/>
        <v>63000</v>
      </c>
      <c r="T15" s="1091">
        <f t="shared" si="1"/>
        <v>0</v>
      </c>
      <c r="U15" s="1091"/>
      <c r="V15" s="1111"/>
      <c r="W15" s="1112"/>
      <c r="X15" s="1112"/>
      <c r="Y15" s="1112"/>
      <c r="Z15" s="1112"/>
      <c r="AA15" s="1112"/>
      <c r="AB15" s="1112"/>
      <c r="AC15" s="1112"/>
      <c r="AD15" s="1112"/>
      <c r="AE15" s="1112"/>
      <c r="AF15" s="1112"/>
      <c r="AG15" s="1112"/>
      <c r="AH15" s="1112"/>
      <c r="AI15" s="1112"/>
      <c r="AJ15" s="1112"/>
      <c r="AK15" s="1112"/>
      <c r="AL15" s="1112"/>
      <c r="AM15" s="1112"/>
      <c r="AN15" s="1112"/>
      <c r="AO15" s="1112"/>
      <c r="AP15" s="1112"/>
      <c r="AQ15" s="1112"/>
      <c r="AR15" s="1112"/>
      <c r="AS15" s="1112"/>
      <c r="AT15" s="1112"/>
      <c r="AU15" s="1112"/>
      <c r="AV15" s="1112"/>
      <c r="AW15" s="1112"/>
      <c r="AX15" s="1112"/>
      <c r="AY15" s="1112"/>
      <c r="AZ15" s="1112"/>
      <c r="BA15" s="1112"/>
      <c r="BB15" s="1112"/>
      <c r="BC15" s="1112"/>
      <c r="BD15" s="1112"/>
      <c r="BE15" s="1112"/>
      <c r="BF15" s="1112"/>
      <c r="BG15" s="1112"/>
      <c r="BH15" s="1112"/>
      <c r="BI15" s="1112"/>
      <c r="BJ15" s="1112"/>
      <c r="BK15" s="1112"/>
      <c r="BL15" s="1112"/>
      <c r="BM15" s="1112"/>
      <c r="BN15" s="1112"/>
      <c r="BO15" s="1112"/>
      <c r="BP15" s="1112"/>
      <c r="BQ15" s="1112"/>
      <c r="BR15" s="1112"/>
      <c r="BS15" s="1112"/>
      <c r="BT15" s="1112"/>
      <c r="BU15" s="1112"/>
      <c r="BV15" s="1112"/>
      <c r="BW15" s="1112"/>
      <c r="BX15" s="1112"/>
      <c r="BY15" s="1112"/>
      <c r="BZ15" s="1112"/>
      <c r="CA15" s="1112"/>
      <c r="CB15" s="1112"/>
      <c r="CC15" s="1112"/>
      <c r="CD15" s="1112"/>
    </row>
    <row r="16" spans="1:82" s="998" customFormat="1" x14ac:dyDescent="0.25">
      <c r="A16" s="63" t="s">
        <v>802</v>
      </c>
      <c r="B16" s="88" t="s">
        <v>299</v>
      </c>
      <c r="C16" s="812">
        <v>31000</v>
      </c>
      <c r="D16" s="60">
        <v>3000</v>
      </c>
      <c r="E16" s="60">
        <v>3000</v>
      </c>
      <c r="F16" s="60">
        <v>3000</v>
      </c>
      <c r="G16" s="60">
        <v>3000</v>
      </c>
      <c r="H16" s="60">
        <v>4500</v>
      </c>
      <c r="I16" s="60">
        <v>5000</v>
      </c>
      <c r="J16" s="60">
        <v>3000</v>
      </c>
      <c r="K16" s="60">
        <v>2500</v>
      </c>
      <c r="L16" s="60">
        <v>4000</v>
      </c>
      <c r="M16" s="995"/>
      <c r="N16" s="1111"/>
      <c r="O16" s="1111"/>
      <c r="P16" s="1111"/>
      <c r="Q16" s="1111"/>
      <c r="R16" s="1111"/>
      <c r="S16" s="1091">
        <f t="shared" si="0"/>
        <v>31000</v>
      </c>
      <c r="T16" s="1091">
        <f t="shared" si="1"/>
        <v>0</v>
      </c>
      <c r="U16" s="1091"/>
      <c r="V16" s="1111"/>
      <c r="W16" s="1112"/>
      <c r="X16" s="1112"/>
      <c r="Y16" s="1112"/>
      <c r="Z16" s="1112"/>
      <c r="AA16" s="1112"/>
      <c r="AB16" s="1112"/>
      <c r="AC16" s="1112"/>
      <c r="AD16" s="1112"/>
      <c r="AE16" s="1112"/>
      <c r="AF16" s="1112"/>
      <c r="AG16" s="1112"/>
      <c r="AH16" s="1112"/>
      <c r="AI16" s="1112"/>
      <c r="AJ16" s="1112"/>
      <c r="AK16" s="1112"/>
      <c r="AL16" s="1112"/>
      <c r="AM16" s="1112"/>
      <c r="AN16" s="1112"/>
      <c r="AO16" s="1112"/>
      <c r="AP16" s="1112"/>
      <c r="AQ16" s="1112"/>
      <c r="AR16" s="1112"/>
      <c r="AS16" s="1112"/>
      <c r="AT16" s="1112"/>
      <c r="AU16" s="1112"/>
      <c r="AV16" s="1112"/>
      <c r="AW16" s="1112"/>
      <c r="AX16" s="1112"/>
      <c r="AY16" s="1112"/>
      <c r="AZ16" s="1112"/>
      <c r="BA16" s="1112"/>
      <c r="BB16" s="1112"/>
      <c r="BC16" s="1112"/>
      <c r="BD16" s="1112"/>
      <c r="BE16" s="1112"/>
      <c r="BF16" s="1112"/>
      <c r="BG16" s="1112"/>
      <c r="BH16" s="1112"/>
      <c r="BI16" s="1112"/>
      <c r="BJ16" s="1112"/>
      <c r="BK16" s="1112"/>
      <c r="BL16" s="1112"/>
      <c r="BM16" s="1112"/>
      <c r="BN16" s="1112"/>
      <c r="BO16" s="1112"/>
      <c r="BP16" s="1112"/>
      <c r="BQ16" s="1112"/>
      <c r="BR16" s="1112"/>
      <c r="BS16" s="1112"/>
      <c r="BT16" s="1112"/>
      <c r="BU16" s="1112"/>
      <c r="BV16" s="1112"/>
      <c r="BW16" s="1112"/>
      <c r="BX16" s="1112"/>
      <c r="BY16" s="1112"/>
      <c r="BZ16" s="1112"/>
      <c r="CA16" s="1112"/>
      <c r="CB16" s="1112"/>
      <c r="CC16" s="1112"/>
      <c r="CD16" s="1112"/>
    </row>
    <row r="17" spans="1:21" x14ac:dyDescent="0.25">
      <c r="A17" s="694"/>
      <c r="B17" s="64"/>
      <c r="C17" s="812"/>
      <c r="D17" s="41"/>
      <c r="E17" s="41"/>
      <c r="F17" s="41"/>
      <c r="G17" s="41"/>
      <c r="H17" s="41"/>
      <c r="I17" s="41"/>
      <c r="J17" s="41"/>
      <c r="K17" s="41"/>
      <c r="L17" s="41"/>
      <c r="S17" s="1091">
        <f t="shared" si="0"/>
        <v>0</v>
      </c>
      <c r="T17" s="1091">
        <f t="shared" si="1"/>
        <v>0</v>
      </c>
      <c r="U17" s="1091"/>
    </row>
    <row r="18" spans="1:21" x14ac:dyDescent="0.25">
      <c r="A18" s="690" t="s">
        <v>707</v>
      </c>
      <c r="B18" s="64" t="s">
        <v>333</v>
      </c>
      <c r="C18" s="812">
        <v>4491</v>
      </c>
      <c r="D18" s="41">
        <v>544</v>
      </c>
      <c r="E18" s="41">
        <v>472</v>
      </c>
      <c r="F18" s="41">
        <v>508</v>
      </c>
      <c r="G18" s="41">
        <v>472</v>
      </c>
      <c r="H18" s="41">
        <v>454</v>
      </c>
      <c r="I18" s="41">
        <v>562</v>
      </c>
      <c r="J18" s="41">
        <v>508</v>
      </c>
      <c r="K18" s="41">
        <v>463</v>
      </c>
      <c r="L18" s="41">
        <v>508</v>
      </c>
      <c r="S18" s="1091">
        <f t="shared" si="0"/>
        <v>4491</v>
      </c>
      <c r="T18" s="1091">
        <f t="shared" si="1"/>
        <v>0</v>
      </c>
      <c r="U18" s="1091"/>
    </row>
    <row r="19" spans="1:21" x14ac:dyDescent="0.25">
      <c r="A19" s="690"/>
      <c r="B19" s="64"/>
      <c r="C19" s="812"/>
      <c r="D19" s="41"/>
      <c r="E19" s="41"/>
      <c r="F19" s="41"/>
      <c r="G19" s="41"/>
      <c r="H19" s="41"/>
      <c r="I19" s="41"/>
      <c r="J19" s="41"/>
      <c r="K19" s="41"/>
      <c r="L19" s="41"/>
      <c r="S19" s="1091">
        <f t="shared" si="0"/>
        <v>0</v>
      </c>
      <c r="T19" s="1091">
        <f t="shared" si="1"/>
        <v>0</v>
      </c>
      <c r="U19" s="1091"/>
    </row>
    <row r="20" spans="1:21" ht="15" customHeight="1" x14ac:dyDescent="0.25">
      <c r="A20" s="63" t="s">
        <v>737</v>
      </c>
      <c r="B20" s="88" t="s">
        <v>120</v>
      </c>
      <c r="C20" s="812">
        <v>215</v>
      </c>
      <c r="D20" s="1169">
        <v>26</v>
      </c>
      <c r="E20" s="1169">
        <v>23</v>
      </c>
      <c r="F20" s="1169">
        <v>24</v>
      </c>
      <c r="G20" s="1169">
        <v>23</v>
      </c>
      <c r="H20" s="1169">
        <v>22</v>
      </c>
      <c r="I20" s="1169">
        <v>27</v>
      </c>
      <c r="J20" s="1169">
        <v>24</v>
      </c>
      <c r="K20" s="1169">
        <v>22</v>
      </c>
      <c r="L20" s="1169">
        <v>24</v>
      </c>
      <c r="S20" s="1091">
        <f t="shared" si="0"/>
        <v>215</v>
      </c>
      <c r="T20" s="1091">
        <f t="shared" si="1"/>
        <v>0</v>
      </c>
      <c r="U20" s="1091"/>
    </row>
    <row r="21" spans="1:21" ht="15" customHeight="1" x14ac:dyDescent="0.25">
      <c r="A21" s="63" t="s">
        <v>738</v>
      </c>
      <c r="B21" s="88" t="s">
        <v>120</v>
      </c>
      <c r="C21" s="812">
        <v>215</v>
      </c>
      <c r="D21" s="1169">
        <v>26</v>
      </c>
      <c r="E21" s="1169">
        <v>23</v>
      </c>
      <c r="F21" s="1169">
        <v>24</v>
      </c>
      <c r="G21" s="1169">
        <v>23</v>
      </c>
      <c r="H21" s="1169">
        <v>22</v>
      </c>
      <c r="I21" s="1169">
        <v>27</v>
      </c>
      <c r="J21" s="1169">
        <v>24</v>
      </c>
      <c r="K21" s="1169">
        <v>22</v>
      </c>
      <c r="L21" s="1169">
        <v>24</v>
      </c>
      <c r="S21" s="1091">
        <f t="shared" si="0"/>
        <v>215</v>
      </c>
      <c r="T21" s="1091">
        <f t="shared" si="1"/>
        <v>0</v>
      </c>
      <c r="U21" s="1091"/>
    </row>
    <row r="22" spans="1:21" ht="15" customHeight="1" x14ac:dyDescent="0.25">
      <c r="A22" s="63" t="s">
        <v>739</v>
      </c>
      <c r="B22" s="88" t="s">
        <v>120</v>
      </c>
      <c r="C22" s="812">
        <v>168</v>
      </c>
      <c r="D22" s="1169">
        <v>20</v>
      </c>
      <c r="E22" s="1169">
        <v>18</v>
      </c>
      <c r="F22" s="1169">
        <v>19</v>
      </c>
      <c r="G22" s="1169">
        <v>18</v>
      </c>
      <c r="H22" s="1169">
        <v>17</v>
      </c>
      <c r="I22" s="1169">
        <v>21</v>
      </c>
      <c r="J22" s="1169">
        <v>19</v>
      </c>
      <c r="K22" s="1169">
        <v>17</v>
      </c>
      <c r="L22" s="1169">
        <v>19</v>
      </c>
      <c r="S22" s="1091">
        <f t="shared" si="0"/>
        <v>168</v>
      </c>
      <c r="T22" s="1091">
        <f t="shared" si="1"/>
        <v>0</v>
      </c>
      <c r="U22" s="1091"/>
    </row>
    <row r="23" spans="1:21" ht="15" customHeight="1" x14ac:dyDescent="0.25">
      <c r="A23" s="699"/>
      <c r="B23" s="88"/>
      <c r="C23" s="812">
        <v>0</v>
      </c>
      <c r="D23" s="60"/>
      <c r="E23" s="60"/>
      <c r="F23" s="60"/>
      <c r="G23" s="60"/>
      <c r="H23" s="60"/>
      <c r="I23" s="78"/>
      <c r="J23" s="41"/>
      <c r="K23" s="60"/>
      <c r="L23" s="60"/>
      <c r="S23" s="1091">
        <f t="shared" si="0"/>
        <v>0</v>
      </c>
      <c r="T23" s="1091">
        <f t="shared" si="1"/>
        <v>0</v>
      </c>
      <c r="U23" s="1091"/>
    </row>
    <row r="24" spans="1:21" x14ac:dyDescent="0.25">
      <c r="A24" s="702" t="s">
        <v>342</v>
      </c>
      <c r="B24" s="189"/>
      <c r="C24" s="1172">
        <v>576845</v>
      </c>
      <c r="D24" s="51">
        <v>69921</v>
      </c>
      <c r="E24" s="51">
        <v>60598</v>
      </c>
      <c r="F24" s="51">
        <v>65259</v>
      </c>
      <c r="G24" s="51">
        <v>60598</v>
      </c>
      <c r="H24" s="51">
        <v>58267</v>
      </c>
      <c r="I24" s="51">
        <v>72251</v>
      </c>
      <c r="J24" s="51">
        <v>65259</v>
      </c>
      <c r="K24" s="51">
        <v>59433</v>
      </c>
      <c r="L24" s="51">
        <v>65259</v>
      </c>
      <c r="S24" s="1091">
        <f t="shared" si="0"/>
        <v>576845</v>
      </c>
      <c r="T24" s="1091">
        <f t="shared" si="1"/>
        <v>0</v>
      </c>
      <c r="U24" s="1091"/>
    </row>
    <row r="25" spans="1:21" x14ac:dyDescent="0.25">
      <c r="A25" s="697"/>
      <c r="B25" s="202"/>
      <c r="C25" s="946"/>
      <c r="D25" s="60"/>
      <c r="E25" s="60"/>
      <c r="F25" s="60"/>
      <c r="G25" s="78"/>
      <c r="H25" s="60"/>
      <c r="I25" s="60"/>
      <c r="J25" s="60"/>
      <c r="K25" s="78"/>
      <c r="L25" s="60"/>
      <c r="S25" s="1091">
        <f t="shared" si="0"/>
        <v>0</v>
      </c>
      <c r="T25" s="1091">
        <f t="shared" si="1"/>
        <v>0</v>
      </c>
      <c r="U25" s="1091"/>
    </row>
    <row r="26" spans="1:21" x14ac:dyDescent="0.25">
      <c r="A26" s="695" t="s">
        <v>344</v>
      </c>
      <c r="B26" s="88" t="s">
        <v>287</v>
      </c>
      <c r="C26" s="812">
        <v>168</v>
      </c>
      <c r="D26" s="60">
        <v>20</v>
      </c>
      <c r="E26" s="60">
        <v>18</v>
      </c>
      <c r="F26" s="60">
        <v>19</v>
      </c>
      <c r="G26" s="60">
        <v>18</v>
      </c>
      <c r="H26" s="1175">
        <v>17</v>
      </c>
      <c r="I26" s="60">
        <v>21</v>
      </c>
      <c r="J26" s="41">
        <v>19</v>
      </c>
      <c r="K26" s="60">
        <v>17</v>
      </c>
      <c r="L26" s="1175">
        <v>19</v>
      </c>
      <c r="S26" s="1091">
        <f t="shared" si="0"/>
        <v>168</v>
      </c>
      <c r="T26" s="1091">
        <f t="shared" si="1"/>
        <v>0</v>
      </c>
      <c r="U26" s="1091"/>
    </row>
    <row r="27" spans="1:21" x14ac:dyDescent="0.25">
      <c r="A27" s="695"/>
      <c r="B27" s="88"/>
      <c r="C27" s="812">
        <v>0</v>
      </c>
      <c r="D27" s="60">
        <v>0</v>
      </c>
      <c r="E27" s="60"/>
      <c r="F27" s="60">
        <v>0</v>
      </c>
      <c r="G27" s="60">
        <v>0</v>
      </c>
      <c r="H27" s="60"/>
      <c r="I27" s="60">
        <v>0</v>
      </c>
      <c r="J27" s="60">
        <v>0</v>
      </c>
      <c r="K27" s="60"/>
      <c r="L27" s="60">
        <v>0</v>
      </c>
      <c r="S27" s="1091">
        <f t="shared" si="0"/>
        <v>0</v>
      </c>
      <c r="T27" s="1091">
        <f t="shared" si="1"/>
        <v>0</v>
      </c>
      <c r="U27" s="1091"/>
    </row>
    <row r="28" spans="1:21" x14ac:dyDescent="0.25">
      <c r="A28" s="695" t="s">
        <v>346</v>
      </c>
      <c r="B28" s="88" t="s">
        <v>120</v>
      </c>
      <c r="C28" s="812">
        <v>125</v>
      </c>
      <c r="D28" s="1169">
        <v>15</v>
      </c>
      <c r="E28" s="1169">
        <v>13</v>
      </c>
      <c r="F28" s="1169">
        <v>14</v>
      </c>
      <c r="G28" s="1169">
        <v>13</v>
      </c>
      <c r="H28" s="1169">
        <v>13</v>
      </c>
      <c r="I28" s="1169">
        <v>16</v>
      </c>
      <c r="J28" s="1169">
        <v>14</v>
      </c>
      <c r="K28" s="1169">
        <v>13</v>
      </c>
      <c r="L28" s="1169">
        <v>14</v>
      </c>
      <c r="S28" s="1091">
        <f t="shared" si="0"/>
        <v>125</v>
      </c>
      <c r="T28" s="1091">
        <f t="shared" si="1"/>
        <v>0</v>
      </c>
      <c r="U28" s="1091"/>
    </row>
    <row r="29" spans="1:21" x14ac:dyDescent="0.25">
      <c r="A29" s="695" t="s">
        <v>348</v>
      </c>
      <c r="B29" s="88" t="s">
        <v>120</v>
      </c>
      <c r="C29" s="812">
        <v>41</v>
      </c>
      <c r="D29" s="1169">
        <v>5</v>
      </c>
      <c r="E29" s="1169">
        <v>4</v>
      </c>
      <c r="F29" s="1169">
        <v>5</v>
      </c>
      <c r="G29" s="1169">
        <v>4</v>
      </c>
      <c r="H29" s="1169">
        <v>4</v>
      </c>
      <c r="I29" s="1169">
        <v>5</v>
      </c>
      <c r="J29" s="1169">
        <v>5</v>
      </c>
      <c r="K29" s="1169">
        <v>4</v>
      </c>
      <c r="L29" s="1169">
        <v>5</v>
      </c>
      <c r="S29" s="1091">
        <f t="shared" si="0"/>
        <v>41</v>
      </c>
      <c r="T29" s="1091">
        <f t="shared" si="1"/>
        <v>0</v>
      </c>
      <c r="U29" s="1091"/>
    </row>
    <row r="30" spans="1:21" x14ac:dyDescent="0.25">
      <c r="A30" s="699" t="s">
        <v>350</v>
      </c>
      <c r="B30" s="88" t="s">
        <v>120</v>
      </c>
      <c r="C30" s="812">
        <v>10</v>
      </c>
      <c r="D30" s="1169">
        <v>1</v>
      </c>
      <c r="E30" s="1169">
        <v>1</v>
      </c>
      <c r="F30" s="1169">
        <v>1</v>
      </c>
      <c r="G30" s="1169">
        <v>1</v>
      </c>
      <c r="H30" s="1169">
        <v>1</v>
      </c>
      <c r="I30" s="1169">
        <v>2</v>
      </c>
      <c r="J30" s="1169">
        <v>1</v>
      </c>
      <c r="K30" s="1169">
        <v>1</v>
      </c>
      <c r="L30" s="1169">
        <v>1</v>
      </c>
      <c r="S30" s="1091">
        <f t="shared" si="0"/>
        <v>10</v>
      </c>
      <c r="T30" s="1091">
        <f t="shared" si="1"/>
        <v>0</v>
      </c>
      <c r="U30" s="1091"/>
    </row>
    <row r="31" spans="1:21" x14ac:dyDescent="0.25">
      <c r="A31" s="695" t="s">
        <v>352</v>
      </c>
      <c r="B31" s="88" t="s">
        <v>18</v>
      </c>
      <c r="C31" s="812">
        <v>900</v>
      </c>
      <c r="D31" s="60">
        <v>100</v>
      </c>
      <c r="E31" s="60">
        <v>100</v>
      </c>
      <c r="F31" s="60">
        <v>100</v>
      </c>
      <c r="G31" s="60">
        <v>100</v>
      </c>
      <c r="H31" s="60">
        <v>100</v>
      </c>
      <c r="I31" s="60">
        <v>100</v>
      </c>
      <c r="J31" s="41">
        <v>100</v>
      </c>
      <c r="K31" s="60">
        <v>100</v>
      </c>
      <c r="L31" s="60">
        <v>100</v>
      </c>
      <c r="S31" s="1091">
        <f t="shared" si="0"/>
        <v>900</v>
      </c>
      <c r="T31" s="1091">
        <f t="shared" si="1"/>
        <v>0</v>
      </c>
      <c r="U31" s="1091"/>
    </row>
    <row r="32" spans="1:21" x14ac:dyDescent="0.25">
      <c r="A32" s="695"/>
      <c r="B32" s="88"/>
      <c r="C32" s="946">
        <v>0</v>
      </c>
      <c r="D32" s="60">
        <v>0</v>
      </c>
      <c r="E32" s="60"/>
      <c r="F32" s="60">
        <v>0</v>
      </c>
      <c r="G32" s="60">
        <v>0</v>
      </c>
      <c r="H32" s="60"/>
      <c r="I32" s="60">
        <v>0</v>
      </c>
      <c r="J32" s="60"/>
      <c r="K32" s="60"/>
      <c r="L32" s="60">
        <v>0</v>
      </c>
      <c r="S32" s="1091">
        <f t="shared" si="0"/>
        <v>0</v>
      </c>
      <c r="T32" s="1091">
        <f t="shared" si="1"/>
        <v>0</v>
      </c>
      <c r="U32" s="1091"/>
    </row>
    <row r="33" spans="1:22" x14ac:dyDescent="0.25">
      <c r="A33" s="695" t="s">
        <v>354</v>
      </c>
      <c r="B33" s="88" t="s">
        <v>120</v>
      </c>
      <c r="C33" s="812">
        <v>54</v>
      </c>
      <c r="D33" s="1169">
        <v>6</v>
      </c>
      <c r="E33" s="1169">
        <v>6</v>
      </c>
      <c r="F33" s="1169">
        <v>6</v>
      </c>
      <c r="G33" s="1169">
        <v>6</v>
      </c>
      <c r="H33" s="1169">
        <v>5</v>
      </c>
      <c r="I33" s="1169">
        <v>7</v>
      </c>
      <c r="J33" s="1169">
        <v>6</v>
      </c>
      <c r="K33" s="1169">
        <v>6</v>
      </c>
      <c r="L33" s="1169">
        <v>6</v>
      </c>
      <c r="S33" s="1091">
        <f t="shared" si="0"/>
        <v>54</v>
      </c>
      <c r="T33" s="1091">
        <f t="shared" si="1"/>
        <v>0</v>
      </c>
      <c r="U33" s="1091"/>
    </row>
    <row r="34" spans="1:22" x14ac:dyDescent="0.25">
      <c r="A34" s="695" t="s">
        <v>356</v>
      </c>
      <c r="B34" s="88" t="s">
        <v>120</v>
      </c>
      <c r="C34" s="812">
        <v>10</v>
      </c>
      <c r="D34" s="1169">
        <v>1</v>
      </c>
      <c r="E34" s="1169">
        <v>1</v>
      </c>
      <c r="F34" s="1169">
        <v>1</v>
      </c>
      <c r="G34" s="1169">
        <v>1</v>
      </c>
      <c r="H34" s="1169">
        <v>1</v>
      </c>
      <c r="I34" s="1169">
        <v>2</v>
      </c>
      <c r="J34" s="1169">
        <v>1</v>
      </c>
      <c r="K34" s="1169">
        <v>1</v>
      </c>
      <c r="L34" s="1169">
        <v>1</v>
      </c>
      <c r="S34" s="1091">
        <f t="shared" si="0"/>
        <v>10</v>
      </c>
      <c r="T34" s="1091">
        <f t="shared" si="1"/>
        <v>0</v>
      </c>
      <c r="U34" s="1091"/>
    </row>
    <row r="35" spans="1:22" x14ac:dyDescent="0.25">
      <c r="A35" s="697"/>
      <c r="B35" s="202"/>
      <c r="C35" s="946">
        <v>0</v>
      </c>
      <c r="D35" s="60">
        <v>0</v>
      </c>
      <c r="E35" s="60"/>
      <c r="F35" s="60">
        <v>0</v>
      </c>
      <c r="G35" s="60">
        <v>0</v>
      </c>
      <c r="H35" s="60"/>
      <c r="I35" s="60">
        <v>0</v>
      </c>
      <c r="J35" s="60">
        <v>0</v>
      </c>
      <c r="K35" s="60"/>
      <c r="L35" s="60">
        <v>0</v>
      </c>
      <c r="S35" s="1091">
        <f t="shared" si="0"/>
        <v>0</v>
      </c>
      <c r="T35" s="1091">
        <f t="shared" si="1"/>
        <v>0</v>
      </c>
      <c r="U35" s="1091"/>
    </row>
    <row r="36" spans="1:22" x14ac:dyDescent="0.25">
      <c r="A36" s="695" t="s">
        <v>358</v>
      </c>
      <c r="B36" s="88" t="s">
        <v>120</v>
      </c>
      <c r="C36" s="812">
        <v>41</v>
      </c>
      <c r="D36" s="1169">
        <v>5</v>
      </c>
      <c r="E36" s="1169">
        <v>4</v>
      </c>
      <c r="F36" s="1169">
        <v>5</v>
      </c>
      <c r="G36" s="1169">
        <v>4</v>
      </c>
      <c r="H36" s="1169">
        <v>4</v>
      </c>
      <c r="I36" s="1169">
        <v>5</v>
      </c>
      <c r="J36" s="1169">
        <v>5</v>
      </c>
      <c r="K36" s="1169">
        <v>4</v>
      </c>
      <c r="L36" s="1169">
        <v>5</v>
      </c>
      <c r="S36" s="1091">
        <f t="shared" si="0"/>
        <v>41</v>
      </c>
      <c r="T36" s="1091">
        <f t="shared" si="1"/>
        <v>0</v>
      </c>
      <c r="U36" s="1091"/>
    </row>
    <row r="37" spans="1:22" x14ac:dyDescent="0.25">
      <c r="A37" s="695" t="s">
        <v>360</v>
      </c>
      <c r="B37" s="88" t="s">
        <v>120</v>
      </c>
      <c r="C37" s="812">
        <v>41</v>
      </c>
      <c r="D37" s="1169">
        <v>5</v>
      </c>
      <c r="E37" s="1169">
        <v>4</v>
      </c>
      <c r="F37" s="1169">
        <v>5</v>
      </c>
      <c r="G37" s="1169">
        <v>4</v>
      </c>
      <c r="H37" s="1169">
        <v>4</v>
      </c>
      <c r="I37" s="1169">
        <v>5</v>
      </c>
      <c r="J37" s="1169">
        <v>5</v>
      </c>
      <c r="K37" s="1169">
        <v>4</v>
      </c>
      <c r="L37" s="1169">
        <v>5</v>
      </c>
      <c r="S37" s="1091">
        <f t="shared" si="0"/>
        <v>41</v>
      </c>
      <c r="T37" s="1091">
        <f t="shared" si="1"/>
        <v>0</v>
      </c>
      <c r="U37" s="1091"/>
    </row>
    <row r="38" spans="1:22" x14ac:dyDescent="0.25">
      <c r="A38" s="694" t="s">
        <v>361</v>
      </c>
      <c r="B38" s="64"/>
      <c r="C38" s="818">
        <v>391821</v>
      </c>
      <c r="D38" s="51">
        <v>46644</v>
      </c>
      <c r="E38" s="51">
        <v>41340</v>
      </c>
      <c r="F38" s="51">
        <v>44311</v>
      </c>
      <c r="G38" s="51">
        <v>41340</v>
      </c>
      <c r="H38" s="51">
        <v>39702</v>
      </c>
      <c r="I38" s="51">
        <v>49890</v>
      </c>
      <c r="J38" s="51">
        <v>44311</v>
      </c>
      <c r="K38" s="51">
        <v>39972</v>
      </c>
      <c r="L38" s="51">
        <v>44311</v>
      </c>
      <c r="S38" s="1091">
        <f t="shared" ref="S38:S67" si="2">SUM(D38:R38)</f>
        <v>391821</v>
      </c>
      <c r="T38" s="1091">
        <f t="shared" ref="T38:T67" si="3">S38-C38</f>
        <v>0</v>
      </c>
      <c r="U38" s="1091"/>
    </row>
    <row r="39" spans="1:22" x14ac:dyDescent="0.25">
      <c r="A39" s="694" t="s">
        <v>362</v>
      </c>
      <c r="B39" s="88"/>
      <c r="C39" s="818">
        <v>968666</v>
      </c>
      <c r="D39" s="51">
        <v>116565</v>
      </c>
      <c r="E39" s="51">
        <v>101938</v>
      </c>
      <c r="F39" s="51">
        <v>109570</v>
      </c>
      <c r="G39" s="51">
        <v>101938</v>
      </c>
      <c r="H39" s="51">
        <v>97969</v>
      </c>
      <c r="I39" s="51">
        <v>122141</v>
      </c>
      <c r="J39" s="51">
        <v>109570</v>
      </c>
      <c r="K39" s="51">
        <v>99405</v>
      </c>
      <c r="L39" s="51">
        <v>109570</v>
      </c>
      <c r="S39" s="1091">
        <f t="shared" si="2"/>
        <v>968666</v>
      </c>
      <c r="T39" s="1091">
        <f t="shared" si="3"/>
        <v>0</v>
      </c>
      <c r="U39" s="1091"/>
    </row>
    <row r="40" spans="1:22" ht="14.25" customHeight="1" x14ac:dyDescent="0.25">
      <c r="A40" s="695"/>
      <c r="B40" s="88"/>
      <c r="C40" s="946"/>
      <c r="D40" s="60"/>
      <c r="E40" s="60"/>
      <c r="F40" s="60"/>
      <c r="G40" s="41"/>
      <c r="H40" s="60"/>
      <c r="I40" s="60"/>
      <c r="J40" s="60"/>
      <c r="K40" s="60"/>
      <c r="L40" s="60"/>
      <c r="S40" s="1091">
        <f t="shared" si="2"/>
        <v>0</v>
      </c>
      <c r="T40" s="1091">
        <f t="shared" si="3"/>
        <v>0</v>
      </c>
      <c r="U40" s="1091"/>
    </row>
    <row r="41" spans="1:22" s="1005" customFormat="1" ht="16.5" customHeight="1" x14ac:dyDescent="0.25">
      <c r="A41" s="698" t="s">
        <v>374</v>
      </c>
      <c r="B41" s="200" t="s">
        <v>18</v>
      </c>
      <c r="C41" s="1161">
        <v>1530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198">
        <v>170</v>
      </c>
      <c r="J41" s="198">
        <v>170</v>
      </c>
      <c r="K41" s="198">
        <v>170</v>
      </c>
      <c r="L41" s="198">
        <v>170</v>
      </c>
      <c r="N41" s="753"/>
      <c r="R41" s="1090"/>
      <c r="S41" s="1091">
        <f t="shared" si="2"/>
        <v>1530</v>
      </c>
      <c r="T41" s="1091">
        <f t="shared" si="3"/>
        <v>0</v>
      </c>
      <c r="U41" s="1091"/>
      <c r="V41" s="1090"/>
    </row>
    <row r="42" spans="1:22" s="998" customFormat="1" ht="16.5" customHeight="1" x14ac:dyDescent="0.25">
      <c r="A42" s="697"/>
      <c r="B42" s="202"/>
      <c r="C42" s="946"/>
      <c r="D42" s="87"/>
      <c r="E42" s="78"/>
      <c r="F42" s="87"/>
      <c r="G42" s="78"/>
      <c r="H42" s="87"/>
      <c r="I42" s="87"/>
      <c r="J42" s="87"/>
      <c r="K42" s="78"/>
      <c r="L42" s="78"/>
      <c r="N42" s="374"/>
      <c r="R42" s="995"/>
      <c r="S42" s="1091">
        <f t="shared" si="2"/>
        <v>0</v>
      </c>
      <c r="T42" s="1091">
        <f t="shared" si="3"/>
        <v>0</v>
      </c>
      <c r="U42" s="1091"/>
      <c r="V42" s="995"/>
    </row>
    <row r="43" spans="1:22" s="998" customFormat="1" x14ac:dyDescent="0.25">
      <c r="A43" s="700" t="s">
        <v>788</v>
      </c>
      <c r="B43" s="196" t="s">
        <v>18</v>
      </c>
      <c r="C43" s="812">
        <v>3600</v>
      </c>
      <c r="D43" s="41">
        <v>400</v>
      </c>
      <c r="E43" s="41">
        <v>400</v>
      </c>
      <c r="F43" s="41">
        <v>400</v>
      </c>
      <c r="G43" s="41">
        <v>400</v>
      </c>
      <c r="H43" s="41">
        <v>400</v>
      </c>
      <c r="I43" s="41">
        <v>400</v>
      </c>
      <c r="J43" s="41">
        <v>400</v>
      </c>
      <c r="K43" s="41">
        <v>400</v>
      </c>
      <c r="L43" s="41">
        <v>400</v>
      </c>
      <c r="N43" s="374"/>
      <c r="R43" s="995"/>
      <c r="S43" s="1091">
        <f t="shared" si="2"/>
        <v>3600</v>
      </c>
      <c r="T43" s="1091">
        <f t="shared" si="3"/>
        <v>0</v>
      </c>
      <c r="U43" s="1091"/>
      <c r="V43" s="995"/>
    </row>
    <row r="44" spans="1:22" s="998" customFormat="1" x14ac:dyDescent="0.25">
      <c r="A44" s="700" t="s">
        <v>789</v>
      </c>
      <c r="B44" s="196" t="s">
        <v>18</v>
      </c>
      <c r="C44" s="812">
        <v>3600</v>
      </c>
      <c r="D44" s="41">
        <v>400</v>
      </c>
      <c r="E44" s="41">
        <v>400</v>
      </c>
      <c r="F44" s="41">
        <v>400</v>
      </c>
      <c r="G44" s="41">
        <v>400</v>
      </c>
      <c r="H44" s="41">
        <v>400</v>
      </c>
      <c r="I44" s="41">
        <v>400</v>
      </c>
      <c r="J44" s="41">
        <v>400</v>
      </c>
      <c r="K44" s="41">
        <v>400</v>
      </c>
      <c r="L44" s="41">
        <v>400</v>
      </c>
      <c r="N44" s="374"/>
      <c r="R44" s="995"/>
      <c r="S44" s="1091">
        <f t="shared" si="2"/>
        <v>3600</v>
      </c>
      <c r="T44" s="1091">
        <f t="shared" si="3"/>
        <v>0</v>
      </c>
      <c r="U44" s="1091"/>
      <c r="V44" s="995"/>
    </row>
    <row r="45" spans="1:22" s="998" customFormat="1" x14ac:dyDescent="0.25">
      <c r="A45" s="698" t="s">
        <v>383</v>
      </c>
      <c r="B45" s="200" t="s">
        <v>18</v>
      </c>
      <c r="C45" s="812">
        <v>7200</v>
      </c>
      <c r="D45" s="41">
        <v>800</v>
      </c>
      <c r="E45" s="41">
        <v>800</v>
      </c>
      <c r="F45" s="41">
        <v>800</v>
      </c>
      <c r="G45" s="41">
        <v>800</v>
      </c>
      <c r="H45" s="41">
        <v>800</v>
      </c>
      <c r="I45" s="41">
        <v>800</v>
      </c>
      <c r="J45" s="41">
        <v>800</v>
      </c>
      <c r="K45" s="41">
        <v>800</v>
      </c>
      <c r="L45" s="41">
        <v>800</v>
      </c>
      <c r="N45" s="374"/>
      <c r="R45" s="995"/>
      <c r="S45" s="1091">
        <f t="shared" si="2"/>
        <v>7200</v>
      </c>
      <c r="T45" s="1091">
        <f t="shared" si="3"/>
        <v>0</v>
      </c>
      <c r="U45" s="1091"/>
      <c r="V45" s="995"/>
    </row>
    <row r="46" spans="1:22" s="998" customFormat="1" x14ac:dyDescent="0.25">
      <c r="A46" s="698"/>
      <c r="B46" s="200"/>
      <c r="C46" s="812"/>
      <c r="D46" s="41"/>
      <c r="E46" s="41"/>
      <c r="F46" s="41"/>
      <c r="G46" s="41"/>
      <c r="H46" s="41"/>
      <c r="I46" s="41"/>
      <c r="J46" s="41"/>
      <c r="K46" s="337">
        <v>0</v>
      </c>
      <c r="L46" s="41"/>
      <c r="N46" s="374"/>
      <c r="R46" s="995"/>
      <c r="S46" s="1091">
        <f t="shared" si="2"/>
        <v>0</v>
      </c>
      <c r="T46" s="1091">
        <f t="shared" si="3"/>
        <v>0</v>
      </c>
      <c r="U46" s="1091"/>
      <c r="V46" s="995"/>
    </row>
    <row r="47" spans="1:22" s="998" customFormat="1" x14ac:dyDescent="0.25">
      <c r="A47" s="697" t="s">
        <v>786</v>
      </c>
      <c r="B47" s="787" t="s">
        <v>287</v>
      </c>
      <c r="C47" s="812">
        <v>1800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L47" s="60">
        <v>200</v>
      </c>
      <c r="N47" s="374"/>
      <c r="R47" s="995"/>
      <c r="S47" s="1091">
        <f t="shared" si="2"/>
        <v>1800</v>
      </c>
      <c r="T47" s="1091">
        <f t="shared" si="3"/>
        <v>0</v>
      </c>
      <c r="U47" s="1091"/>
      <c r="V47" s="995"/>
    </row>
    <row r="48" spans="1:22" s="998" customFormat="1" x14ac:dyDescent="0.25">
      <c r="A48" s="697" t="s">
        <v>787</v>
      </c>
      <c r="B48" s="787" t="s">
        <v>287</v>
      </c>
      <c r="C48" s="812">
        <v>3375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L48" s="60">
        <v>375</v>
      </c>
      <c r="N48" s="374"/>
      <c r="R48" s="995"/>
      <c r="S48" s="1091">
        <f t="shared" si="2"/>
        <v>3375</v>
      </c>
      <c r="T48" s="1091">
        <f t="shared" si="3"/>
        <v>0</v>
      </c>
      <c r="U48" s="1091"/>
      <c r="V48" s="995"/>
    </row>
    <row r="49" spans="1:82" s="998" customFormat="1" x14ac:dyDescent="0.25">
      <c r="A49" s="697"/>
      <c r="B49" s="202"/>
      <c r="C49" s="812">
        <v>0</v>
      </c>
      <c r="D49" s="41"/>
      <c r="E49" s="41"/>
      <c r="F49" s="41"/>
      <c r="G49" s="337">
        <v>0</v>
      </c>
      <c r="H49" s="41"/>
      <c r="I49" s="41"/>
      <c r="J49" s="41"/>
      <c r="K49" s="41"/>
      <c r="L49" s="41"/>
      <c r="N49" s="374"/>
      <c r="R49" s="995"/>
      <c r="S49" s="1091">
        <f t="shared" si="2"/>
        <v>0</v>
      </c>
      <c r="T49" s="1091">
        <f t="shared" si="3"/>
        <v>0</v>
      </c>
      <c r="U49" s="1091"/>
      <c r="V49" s="995"/>
    </row>
    <row r="50" spans="1:82" s="998" customFormat="1" x14ac:dyDescent="0.25">
      <c r="A50" s="697" t="s">
        <v>725</v>
      </c>
      <c r="B50" s="202" t="s">
        <v>388</v>
      </c>
      <c r="C50" s="812">
        <v>25650</v>
      </c>
      <c r="D50" s="60">
        <v>2850</v>
      </c>
      <c r="E50" s="60">
        <v>2850</v>
      </c>
      <c r="F50" s="60">
        <v>2850</v>
      </c>
      <c r="G50" s="41">
        <v>2850</v>
      </c>
      <c r="H50" s="60">
        <v>2850</v>
      </c>
      <c r="I50" s="41">
        <v>2850</v>
      </c>
      <c r="J50" s="60">
        <v>2850</v>
      </c>
      <c r="K50" s="60">
        <v>2850</v>
      </c>
      <c r="L50" s="41">
        <v>2850</v>
      </c>
      <c r="N50" s="374"/>
      <c r="R50" s="995"/>
      <c r="S50" s="1091">
        <f t="shared" si="2"/>
        <v>25650</v>
      </c>
      <c r="T50" s="1091">
        <f t="shared" si="3"/>
        <v>0</v>
      </c>
      <c r="U50" s="1091"/>
      <c r="V50" s="995"/>
    </row>
    <row r="51" spans="1:82" s="998" customFormat="1" x14ac:dyDescent="0.25">
      <c r="A51" s="697" t="s">
        <v>726</v>
      </c>
      <c r="B51" s="202" t="s">
        <v>388</v>
      </c>
      <c r="C51" s="812">
        <v>1400</v>
      </c>
      <c r="D51" s="60">
        <v>300</v>
      </c>
      <c r="E51" s="60">
        <v>150</v>
      </c>
      <c r="F51" s="60">
        <v>150</v>
      </c>
      <c r="G51" s="41">
        <v>100</v>
      </c>
      <c r="H51" s="60">
        <v>150</v>
      </c>
      <c r="I51" s="41">
        <v>150</v>
      </c>
      <c r="J51" s="60">
        <v>150</v>
      </c>
      <c r="K51" s="60">
        <v>150</v>
      </c>
      <c r="L51" s="41">
        <v>100</v>
      </c>
      <c r="N51" s="374"/>
      <c r="R51" s="995"/>
      <c r="S51" s="1091">
        <f t="shared" si="2"/>
        <v>1400</v>
      </c>
      <c r="T51" s="1091">
        <f t="shared" si="3"/>
        <v>0</v>
      </c>
      <c r="U51" s="1091"/>
      <c r="V51" s="995"/>
    </row>
    <row r="52" spans="1:82" s="998" customFormat="1" x14ac:dyDescent="0.25">
      <c r="A52" s="697"/>
      <c r="B52" s="202"/>
      <c r="C52" s="812"/>
      <c r="D52" s="60"/>
      <c r="E52" s="60"/>
      <c r="F52" s="60"/>
      <c r="G52" s="41"/>
      <c r="H52" s="60"/>
      <c r="I52" s="41"/>
      <c r="J52" s="60"/>
      <c r="K52" s="60"/>
      <c r="L52" s="41"/>
      <c r="N52" s="374"/>
      <c r="R52" s="995"/>
      <c r="S52" s="1091">
        <f t="shared" si="2"/>
        <v>0</v>
      </c>
      <c r="T52" s="1091">
        <f t="shared" si="3"/>
        <v>0</v>
      </c>
      <c r="U52" s="1091"/>
      <c r="V52" s="995"/>
    </row>
    <row r="53" spans="1:82" s="998" customFormat="1" x14ac:dyDescent="0.25">
      <c r="A53" s="697" t="s">
        <v>655</v>
      </c>
      <c r="B53" s="202" t="s">
        <v>648</v>
      </c>
      <c r="C53" s="812">
        <v>432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L53" s="78">
        <v>48</v>
      </c>
      <c r="N53" s="374"/>
      <c r="R53" s="995"/>
      <c r="S53" s="1091">
        <f t="shared" si="2"/>
        <v>432</v>
      </c>
      <c r="T53" s="1091">
        <f t="shared" si="3"/>
        <v>0</v>
      </c>
      <c r="U53" s="1091"/>
      <c r="V53" s="995"/>
    </row>
    <row r="54" spans="1:82" s="998" customFormat="1" x14ac:dyDescent="0.25">
      <c r="A54" s="697" t="s">
        <v>656</v>
      </c>
      <c r="B54" s="202" t="s">
        <v>648</v>
      </c>
      <c r="C54" s="812">
        <v>216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L54" s="78">
        <v>24</v>
      </c>
      <c r="N54" s="374"/>
      <c r="R54" s="995"/>
      <c r="S54" s="1091">
        <f t="shared" si="2"/>
        <v>216</v>
      </c>
      <c r="T54" s="1091">
        <f t="shared" si="3"/>
        <v>0</v>
      </c>
      <c r="U54" s="1091"/>
      <c r="V54" s="995"/>
    </row>
    <row r="55" spans="1:82" s="998" customFormat="1" x14ac:dyDescent="0.25">
      <c r="A55" s="697" t="s">
        <v>657</v>
      </c>
      <c r="B55" s="202" t="s">
        <v>648</v>
      </c>
      <c r="C55" s="812">
        <v>108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L55" s="78">
        <v>12</v>
      </c>
      <c r="N55" s="374"/>
      <c r="R55" s="995"/>
      <c r="S55" s="1091">
        <f t="shared" si="2"/>
        <v>108</v>
      </c>
      <c r="T55" s="1091">
        <f t="shared" si="3"/>
        <v>0</v>
      </c>
      <c r="U55" s="1091"/>
      <c r="V55" s="995"/>
    </row>
    <row r="56" spans="1:82" s="998" customFormat="1" x14ac:dyDescent="0.25">
      <c r="A56" s="697"/>
      <c r="B56" s="202"/>
      <c r="C56" s="812"/>
      <c r="D56" s="41"/>
      <c r="E56" s="41"/>
      <c r="F56" s="41"/>
      <c r="G56" s="41"/>
      <c r="H56" s="41"/>
      <c r="I56" s="41"/>
      <c r="J56" s="41"/>
      <c r="K56" s="41"/>
      <c r="L56" s="41"/>
      <c r="N56" s="374"/>
      <c r="R56" s="995"/>
      <c r="S56" s="1091">
        <f t="shared" si="2"/>
        <v>0</v>
      </c>
      <c r="T56" s="1091">
        <f t="shared" si="3"/>
        <v>0</v>
      </c>
      <c r="U56" s="1091"/>
      <c r="V56" s="995"/>
    </row>
    <row r="57" spans="1:82" s="998" customFormat="1" x14ac:dyDescent="0.25">
      <c r="A57" s="697" t="s">
        <v>654</v>
      </c>
      <c r="B57" s="202" t="s">
        <v>388</v>
      </c>
      <c r="C57" s="812">
        <v>1800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41">
        <v>200</v>
      </c>
      <c r="J57" s="41">
        <v>200</v>
      </c>
      <c r="K57" s="41">
        <v>200</v>
      </c>
      <c r="L57" s="41">
        <v>200</v>
      </c>
      <c r="N57" s="374"/>
      <c r="R57" s="995"/>
      <c r="S57" s="1091">
        <f t="shared" si="2"/>
        <v>1800</v>
      </c>
      <c r="T57" s="1091">
        <f t="shared" si="3"/>
        <v>0</v>
      </c>
      <c r="U57" s="1091"/>
      <c r="V57" s="995"/>
    </row>
    <row r="58" spans="1:82" s="998" customFormat="1" x14ac:dyDescent="0.25">
      <c r="A58" s="697"/>
      <c r="B58" s="202"/>
      <c r="C58" s="812"/>
      <c r="D58" s="60">
        <v>0</v>
      </c>
      <c r="E58" s="60">
        <v>0</v>
      </c>
      <c r="F58" s="60">
        <v>0</v>
      </c>
      <c r="G58" s="41"/>
      <c r="H58" s="60">
        <v>0</v>
      </c>
      <c r="I58" s="41"/>
      <c r="J58" s="60">
        <v>0</v>
      </c>
      <c r="K58" s="60">
        <v>0</v>
      </c>
      <c r="L58" s="41"/>
      <c r="R58" s="995"/>
      <c r="S58" s="1091">
        <f t="shared" si="2"/>
        <v>0</v>
      </c>
      <c r="T58" s="1091">
        <f t="shared" si="3"/>
        <v>0</v>
      </c>
      <c r="U58" s="1091"/>
      <c r="V58" s="995"/>
    </row>
    <row r="59" spans="1:82" x14ac:dyDescent="0.25">
      <c r="A59" s="695" t="s">
        <v>395</v>
      </c>
      <c r="B59" s="64" t="s">
        <v>396</v>
      </c>
      <c r="C59" s="812">
        <v>360</v>
      </c>
      <c r="D59" s="1169">
        <v>40</v>
      </c>
      <c r="E59" s="1169">
        <v>40</v>
      </c>
      <c r="F59" s="1169">
        <v>40</v>
      </c>
      <c r="G59" s="1169">
        <v>40</v>
      </c>
      <c r="H59" s="1169">
        <v>40</v>
      </c>
      <c r="I59" s="1169">
        <v>40</v>
      </c>
      <c r="J59" s="1169">
        <v>40</v>
      </c>
      <c r="K59" s="1169">
        <v>40</v>
      </c>
      <c r="L59" s="1169">
        <v>40</v>
      </c>
      <c r="S59" s="1091">
        <f t="shared" si="2"/>
        <v>360</v>
      </c>
      <c r="T59" s="1091">
        <f t="shared" si="3"/>
        <v>0</v>
      </c>
      <c r="U59" s="1091"/>
    </row>
    <row r="60" spans="1:82" x14ac:dyDescent="0.25">
      <c r="A60" s="695" t="s">
        <v>398</v>
      </c>
      <c r="B60" s="64" t="s">
        <v>396</v>
      </c>
      <c r="C60" s="812">
        <v>360</v>
      </c>
      <c r="D60" s="1169">
        <v>40</v>
      </c>
      <c r="E60" s="1169">
        <v>40</v>
      </c>
      <c r="F60" s="1169">
        <v>40</v>
      </c>
      <c r="G60" s="1169">
        <v>40</v>
      </c>
      <c r="H60" s="1169">
        <v>40</v>
      </c>
      <c r="I60" s="1169">
        <v>40</v>
      </c>
      <c r="J60" s="1169">
        <v>40</v>
      </c>
      <c r="K60" s="1169">
        <v>40</v>
      </c>
      <c r="L60" s="1169">
        <v>40</v>
      </c>
      <c r="S60" s="1091">
        <f t="shared" si="2"/>
        <v>360</v>
      </c>
      <c r="T60" s="1091">
        <f t="shared" si="3"/>
        <v>0</v>
      </c>
      <c r="U60" s="1091"/>
    </row>
    <row r="61" spans="1:82" x14ac:dyDescent="0.25">
      <c r="A61" s="695" t="s">
        <v>400</v>
      </c>
      <c r="B61" s="64" t="s">
        <v>396</v>
      </c>
      <c r="C61" s="812">
        <v>180</v>
      </c>
      <c r="D61" s="1169">
        <v>20</v>
      </c>
      <c r="E61" s="1169">
        <v>20</v>
      </c>
      <c r="F61" s="1169">
        <v>20</v>
      </c>
      <c r="G61" s="1169">
        <v>20</v>
      </c>
      <c r="H61" s="1169">
        <v>20</v>
      </c>
      <c r="I61" s="1169">
        <v>20</v>
      </c>
      <c r="J61" s="1169">
        <v>20</v>
      </c>
      <c r="K61" s="1169">
        <v>20</v>
      </c>
      <c r="L61" s="1169">
        <v>20</v>
      </c>
      <c r="S61" s="1091">
        <f t="shared" si="2"/>
        <v>180</v>
      </c>
      <c r="T61" s="1091">
        <f t="shared" si="3"/>
        <v>0</v>
      </c>
      <c r="U61" s="1091"/>
    </row>
    <row r="62" spans="1:82" x14ac:dyDescent="0.25">
      <c r="A62" s="694" t="s">
        <v>401</v>
      </c>
      <c r="B62" s="64" t="s">
        <v>396</v>
      </c>
      <c r="C62" s="812">
        <v>900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S62" s="1091">
        <f t="shared" si="2"/>
        <v>900</v>
      </c>
      <c r="T62" s="1091">
        <f t="shared" si="3"/>
        <v>0</v>
      </c>
      <c r="U62" s="1091"/>
    </row>
    <row r="63" spans="1:82" x14ac:dyDescent="0.25">
      <c r="A63" s="697"/>
      <c r="B63" s="202"/>
      <c r="C63" s="946"/>
      <c r="D63" s="60"/>
      <c r="E63" s="60"/>
      <c r="F63" s="60"/>
      <c r="G63" s="60"/>
      <c r="H63" s="60"/>
      <c r="I63" s="60"/>
      <c r="J63" s="60"/>
      <c r="K63" s="41"/>
      <c r="L63" s="60"/>
      <c r="S63" s="1091">
        <f t="shared" si="2"/>
        <v>0</v>
      </c>
      <c r="T63" s="1091">
        <f t="shared" si="3"/>
        <v>0</v>
      </c>
      <c r="U63" s="1091"/>
    </row>
    <row r="64" spans="1:82" s="194" customFormat="1" x14ac:dyDescent="0.25">
      <c r="A64" s="695" t="s">
        <v>403</v>
      </c>
      <c r="B64" s="88" t="s">
        <v>18</v>
      </c>
      <c r="C64" s="812">
        <v>426</v>
      </c>
      <c r="D64" s="60">
        <v>50</v>
      </c>
      <c r="E64" s="60">
        <v>42</v>
      </c>
      <c r="F64" s="60">
        <v>42</v>
      </c>
      <c r="G64" s="60">
        <v>42</v>
      </c>
      <c r="H64" s="60">
        <v>50</v>
      </c>
      <c r="I64" s="60">
        <v>50</v>
      </c>
      <c r="J64" s="41">
        <v>50</v>
      </c>
      <c r="K64" s="60">
        <v>50</v>
      </c>
      <c r="L64" s="60">
        <v>50</v>
      </c>
      <c r="M64" s="995"/>
      <c r="N64" s="1111"/>
      <c r="O64" s="1111"/>
      <c r="P64" s="1111"/>
      <c r="Q64" s="1111"/>
      <c r="R64" s="1111"/>
      <c r="S64" s="1091">
        <f t="shared" si="2"/>
        <v>426</v>
      </c>
      <c r="T64" s="1091">
        <f t="shared" si="3"/>
        <v>0</v>
      </c>
      <c r="U64" s="1091"/>
      <c r="V64" s="1111"/>
      <c r="W64" s="1113"/>
      <c r="X64" s="1113"/>
      <c r="Y64" s="1113"/>
      <c r="Z64" s="1113"/>
      <c r="AA64" s="1113"/>
      <c r="AB64" s="1113"/>
      <c r="AC64" s="1113"/>
      <c r="AD64" s="1113"/>
      <c r="AE64" s="1113"/>
      <c r="AF64" s="1113"/>
      <c r="AG64" s="1113"/>
      <c r="AH64" s="1113"/>
      <c r="AI64" s="1113"/>
      <c r="AJ64" s="1113"/>
      <c r="AK64" s="1113"/>
      <c r="AL64" s="1113"/>
      <c r="AM64" s="1113"/>
      <c r="AN64" s="1113"/>
      <c r="AO64" s="1113"/>
      <c r="AP64" s="1113"/>
      <c r="AQ64" s="1113"/>
      <c r="AR64" s="1113"/>
      <c r="AS64" s="1113"/>
      <c r="AT64" s="1113"/>
      <c r="AU64" s="1113"/>
      <c r="AV64" s="1113"/>
      <c r="AW64" s="1113"/>
      <c r="AX64" s="1113"/>
      <c r="AY64" s="1113"/>
      <c r="AZ64" s="1113"/>
      <c r="BA64" s="1113"/>
      <c r="BB64" s="1113"/>
      <c r="BC64" s="1113"/>
      <c r="BD64" s="1113"/>
      <c r="BE64" s="1113"/>
      <c r="BF64" s="1113"/>
      <c r="BG64" s="1113"/>
      <c r="BH64" s="1113"/>
      <c r="BI64" s="1113"/>
      <c r="BJ64" s="1113"/>
      <c r="BK64" s="1113"/>
      <c r="BL64" s="1113"/>
      <c r="BM64" s="1113"/>
      <c r="BN64" s="1113"/>
      <c r="BO64" s="1113"/>
      <c r="BP64" s="1113"/>
      <c r="BQ64" s="1113"/>
      <c r="BR64" s="1113"/>
      <c r="BS64" s="1113"/>
      <c r="BT64" s="1113"/>
      <c r="BU64" s="1113"/>
      <c r="BV64" s="1113"/>
      <c r="BW64" s="1113"/>
      <c r="BX64" s="1113"/>
      <c r="BY64" s="1113"/>
      <c r="BZ64" s="1113"/>
      <c r="CA64" s="1113"/>
      <c r="CB64" s="1113"/>
      <c r="CC64" s="1113"/>
      <c r="CD64" s="1113"/>
    </row>
    <row r="65" spans="1:82" x14ac:dyDescent="0.25">
      <c r="A65" s="697"/>
      <c r="B65" s="202"/>
      <c r="C65" s="812">
        <v>0</v>
      </c>
      <c r="D65" s="60"/>
      <c r="E65" s="60"/>
      <c r="F65" s="60">
        <v>0</v>
      </c>
      <c r="G65" s="60"/>
      <c r="H65" s="60"/>
      <c r="I65" s="60">
        <v>0</v>
      </c>
      <c r="J65" s="60"/>
      <c r="K65" s="60">
        <v>0</v>
      </c>
      <c r="L65" s="60">
        <v>0</v>
      </c>
      <c r="S65" s="1091">
        <f t="shared" si="2"/>
        <v>0</v>
      </c>
      <c r="T65" s="1091">
        <f t="shared" si="3"/>
        <v>0</v>
      </c>
      <c r="U65" s="1091"/>
    </row>
    <row r="66" spans="1:82" x14ac:dyDescent="0.25">
      <c r="A66" s="695" t="s">
        <v>790</v>
      </c>
      <c r="B66" s="88" t="s">
        <v>120</v>
      </c>
      <c r="C66" s="812">
        <v>248</v>
      </c>
      <c r="D66" s="60">
        <v>30</v>
      </c>
      <c r="E66" s="60">
        <v>26</v>
      </c>
      <c r="F66" s="60">
        <v>28</v>
      </c>
      <c r="G66" s="60">
        <v>26</v>
      </c>
      <c r="H66" s="60">
        <v>25</v>
      </c>
      <c r="I66" s="60">
        <v>31</v>
      </c>
      <c r="J66" s="60">
        <v>28</v>
      </c>
      <c r="K66" s="60">
        <v>26</v>
      </c>
      <c r="L66" s="60">
        <v>28</v>
      </c>
      <c r="S66" s="1091">
        <f t="shared" si="2"/>
        <v>248</v>
      </c>
      <c r="T66" s="1091">
        <f t="shared" si="3"/>
        <v>0</v>
      </c>
      <c r="U66" s="1091"/>
    </row>
    <row r="67" spans="1:82" x14ac:dyDescent="0.25">
      <c r="A67" s="694" t="s">
        <v>408</v>
      </c>
      <c r="B67" s="64" t="s">
        <v>120</v>
      </c>
      <c r="C67" s="812">
        <v>248</v>
      </c>
      <c r="D67" s="41">
        <v>30</v>
      </c>
      <c r="E67" s="41">
        <v>26</v>
      </c>
      <c r="F67" s="41">
        <v>28</v>
      </c>
      <c r="G67" s="41">
        <v>26</v>
      </c>
      <c r="H67" s="41">
        <v>25</v>
      </c>
      <c r="I67" s="41">
        <v>31</v>
      </c>
      <c r="J67" s="41">
        <v>28</v>
      </c>
      <c r="K67" s="41">
        <v>26</v>
      </c>
      <c r="L67" s="41">
        <v>28</v>
      </c>
      <c r="S67" s="1091">
        <f t="shared" si="2"/>
        <v>248</v>
      </c>
      <c r="T67" s="1091">
        <f t="shared" si="3"/>
        <v>0</v>
      </c>
      <c r="U67" s="1091"/>
    </row>
    <row r="68" spans="1:82" x14ac:dyDescent="0.25">
      <c r="A68" s="695"/>
      <c r="B68" s="88"/>
      <c r="C68" s="946">
        <v>0</v>
      </c>
      <c r="D68" s="60"/>
      <c r="E68" s="60"/>
      <c r="F68" s="60"/>
      <c r="G68" s="60"/>
      <c r="H68" s="60"/>
      <c r="I68" s="60"/>
      <c r="J68" s="60"/>
      <c r="K68" s="41"/>
      <c r="L68" s="60"/>
      <c r="S68" s="1091">
        <f t="shared" ref="S68:S99" si="4">SUM(D68:R68)</f>
        <v>0</v>
      </c>
      <c r="T68" s="1091">
        <f t="shared" ref="T68:T99" si="5">S68-C68</f>
        <v>0</v>
      </c>
      <c r="U68" s="1091"/>
    </row>
    <row r="69" spans="1:82" s="194" customFormat="1" x14ac:dyDescent="0.25">
      <c r="A69" s="1189" t="s">
        <v>613</v>
      </c>
      <c r="B69" s="1190" t="s">
        <v>287</v>
      </c>
      <c r="C69" s="812">
        <v>630</v>
      </c>
      <c r="D69" s="60">
        <v>70</v>
      </c>
      <c r="E69" s="60">
        <v>70</v>
      </c>
      <c r="F69" s="60">
        <v>70</v>
      </c>
      <c r="G69" s="60">
        <v>70</v>
      </c>
      <c r="H69" s="60">
        <v>70</v>
      </c>
      <c r="I69" s="60">
        <v>70</v>
      </c>
      <c r="J69" s="60">
        <v>70</v>
      </c>
      <c r="K69" s="60">
        <v>70</v>
      </c>
      <c r="L69" s="60">
        <v>70</v>
      </c>
      <c r="M69" s="995"/>
      <c r="N69" s="1111"/>
      <c r="O69" s="1111"/>
      <c r="P69" s="1111"/>
      <c r="Q69" s="1111"/>
      <c r="R69" s="1111"/>
      <c r="S69" s="1091">
        <f t="shared" si="4"/>
        <v>630</v>
      </c>
      <c r="T69" s="1091">
        <f t="shared" si="5"/>
        <v>0</v>
      </c>
      <c r="U69" s="1091"/>
      <c r="V69" s="1111"/>
      <c r="W69" s="1113"/>
      <c r="X69" s="1113"/>
      <c r="Y69" s="1113"/>
      <c r="Z69" s="1113"/>
      <c r="AA69" s="1113"/>
      <c r="AB69" s="1113"/>
      <c r="AC69" s="1113"/>
      <c r="AD69" s="1113"/>
      <c r="AE69" s="1113"/>
      <c r="AF69" s="1113"/>
      <c r="AG69" s="1113"/>
      <c r="AH69" s="1113"/>
      <c r="AI69" s="1113"/>
      <c r="AJ69" s="1113"/>
      <c r="AK69" s="1113"/>
      <c r="AL69" s="1113"/>
      <c r="AM69" s="1113"/>
      <c r="AN69" s="1113"/>
      <c r="AO69" s="1113"/>
      <c r="AP69" s="1113"/>
      <c r="AQ69" s="1113"/>
      <c r="AR69" s="1113"/>
      <c r="AS69" s="1113"/>
      <c r="AT69" s="1113"/>
      <c r="AU69" s="1113"/>
      <c r="AV69" s="1113"/>
      <c r="AW69" s="1113"/>
      <c r="AX69" s="1113"/>
      <c r="AY69" s="1113"/>
      <c r="AZ69" s="1113"/>
      <c r="BA69" s="1113"/>
      <c r="BB69" s="1113"/>
      <c r="BC69" s="1113"/>
      <c r="BD69" s="1113"/>
      <c r="BE69" s="1113"/>
      <c r="BF69" s="1113"/>
      <c r="BG69" s="1113"/>
      <c r="BH69" s="1113"/>
      <c r="BI69" s="1113"/>
      <c r="BJ69" s="1113"/>
      <c r="BK69" s="1113"/>
      <c r="BL69" s="1113"/>
      <c r="BM69" s="1113"/>
      <c r="BN69" s="1113"/>
      <c r="BO69" s="1113"/>
      <c r="BP69" s="1113"/>
      <c r="BQ69" s="1113"/>
      <c r="BR69" s="1113"/>
      <c r="BS69" s="1113"/>
      <c r="BT69" s="1113"/>
      <c r="BU69" s="1113"/>
      <c r="BV69" s="1113"/>
      <c r="BW69" s="1113"/>
      <c r="BX69" s="1113"/>
      <c r="BY69" s="1113"/>
      <c r="BZ69" s="1113"/>
      <c r="CA69" s="1113"/>
      <c r="CB69" s="1113"/>
      <c r="CC69" s="1113"/>
      <c r="CD69" s="1113"/>
    </row>
    <row r="70" spans="1:82" s="194" customFormat="1" x14ac:dyDescent="0.25">
      <c r="A70" s="1189" t="s">
        <v>615</v>
      </c>
      <c r="B70" s="1190" t="s">
        <v>287</v>
      </c>
      <c r="C70" s="812">
        <v>108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60">
        <v>12</v>
      </c>
      <c r="K70" s="60">
        <v>12</v>
      </c>
      <c r="L70" s="60">
        <v>12</v>
      </c>
      <c r="M70" s="995"/>
      <c r="N70" s="1111"/>
      <c r="O70" s="1111"/>
      <c r="P70" s="1111"/>
      <c r="Q70" s="1111"/>
      <c r="R70" s="1111"/>
      <c r="S70" s="1091">
        <f t="shared" si="4"/>
        <v>108</v>
      </c>
      <c r="T70" s="1091">
        <f t="shared" si="5"/>
        <v>0</v>
      </c>
      <c r="U70" s="1091"/>
      <c r="V70" s="1111"/>
      <c r="W70" s="1113"/>
      <c r="X70" s="1113"/>
      <c r="Y70" s="1113"/>
      <c r="Z70" s="1113"/>
      <c r="AA70" s="1113"/>
      <c r="AB70" s="1113"/>
      <c r="AC70" s="1113"/>
      <c r="AD70" s="1113"/>
      <c r="AE70" s="1113"/>
      <c r="AF70" s="1113"/>
      <c r="AG70" s="1113"/>
      <c r="AH70" s="1113"/>
      <c r="AI70" s="1113"/>
      <c r="AJ70" s="1113"/>
      <c r="AK70" s="1113"/>
      <c r="AL70" s="1113"/>
      <c r="AM70" s="1113"/>
      <c r="AN70" s="1113"/>
      <c r="AO70" s="1113"/>
      <c r="AP70" s="1113"/>
      <c r="AQ70" s="1113"/>
      <c r="AR70" s="1113"/>
      <c r="AS70" s="1113"/>
      <c r="AT70" s="1113"/>
      <c r="AU70" s="1113"/>
      <c r="AV70" s="1113"/>
      <c r="AW70" s="1113"/>
      <c r="AX70" s="1113"/>
      <c r="AY70" s="1113"/>
      <c r="AZ70" s="1113"/>
      <c r="BA70" s="1113"/>
      <c r="BB70" s="1113"/>
      <c r="BC70" s="1113"/>
      <c r="BD70" s="1113"/>
      <c r="BE70" s="1113"/>
      <c r="BF70" s="1113"/>
      <c r="BG70" s="1113"/>
      <c r="BH70" s="1113"/>
      <c r="BI70" s="1113"/>
      <c r="BJ70" s="1113"/>
      <c r="BK70" s="1113"/>
      <c r="BL70" s="1113"/>
      <c r="BM70" s="1113"/>
      <c r="BN70" s="1113"/>
      <c r="BO70" s="1113"/>
      <c r="BP70" s="1113"/>
      <c r="BQ70" s="1113"/>
      <c r="BR70" s="1113"/>
      <c r="BS70" s="1113"/>
      <c r="BT70" s="1113"/>
      <c r="BU70" s="1113"/>
      <c r="BV70" s="1113"/>
      <c r="BW70" s="1113"/>
      <c r="BX70" s="1113"/>
      <c r="BY70" s="1113"/>
      <c r="BZ70" s="1113"/>
      <c r="CA70" s="1113"/>
      <c r="CB70" s="1113"/>
      <c r="CC70" s="1113"/>
      <c r="CD70" s="1113"/>
    </row>
    <row r="71" spans="1:82" x14ac:dyDescent="0.25">
      <c r="A71" s="697"/>
      <c r="B71" s="202"/>
      <c r="C71" s="812">
        <v>0</v>
      </c>
      <c r="D71" s="60">
        <v>0</v>
      </c>
      <c r="E71" s="60"/>
      <c r="F71" s="60">
        <v>0</v>
      </c>
      <c r="G71" s="60"/>
      <c r="H71" s="60"/>
      <c r="I71" s="60">
        <v>0</v>
      </c>
      <c r="J71" s="60"/>
      <c r="K71" s="60">
        <v>0</v>
      </c>
      <c r="L71" s="60">
        <v>0</v>
      </c>
      <c r="S71" s="1091">
        <f t="shared" si="4"/>
        <v>0</v>
      </c>
      <c r="T71" s="1091">
        <f t="shared" si="5"/>
        <v>0</v>
      </c>
      <c r="U71" s="1091"/>
    </row>
    <row r="72" spans="1:82" s="194" customFormat="1" x14ac:dyDescent="0.25">
      <c r="A72" s="1191" t="s">
        <v>793</v>
      </c>
      <c r="B72" s="88" t="s">
        <v>120</v>
      </c>
      <c r="C72" s="812">
        <v>45</v>
      </c>
      <c r="D72" s="60">
        <v>5</v>
      </c>
      <c r="E72" s="60">
        <v>5</v>
      </c>
      <c r="F72" s="60">
        <v>5</v>
      </c>
      <c r="G72" s="60">
        <v>5</v>
      </c>
      <c r="H72" s="60">
        <v>5</v>
      </c>
      <c r="I72" s="60">
        <v>5</v>
      </c>
      <c r="J72" s="41">
        <v>5</v>
      </c>
      <c r="K72" s="60">
        <v>5</v>
      </c>
      <c r="L72" s="60">
        <v>5</v>
      </c>
      <c r="M72" s="995"/>
      <c r="N72" s="1111"/>
      <c r="O72" s="1111"/>
      <c r="P72" s="1111"/>
      <c r="Q72" s="1111"/>
      <c r="R72" s="1111"/>
      <c r="S72" s="1091">
        <f t="shared" si="4"/>
        <v>45</v>
      </c>
      <c r="T72" s="1091">
        <f t="shared" si="5"/>
        <v>0</v>
      </c>
      <c r="U72" s="1091"/>
      <c r="V72" s="1111"/>
      <c r="W72" s="1113"/>
      <c r="X72" s="1113"/>
      <c r="Y72" s="1113"/>
      <c r="Z72" s="1113"/>
      <c r="AA72" s="1113"/>
      <c r="AB72" s="1113"/>
      <c r="AC72" s="1113"/>
      <c r="AD72" s="1113"/>
      <c r="AE72" s="1113"/>
      <c r="AF72" s="1113"/>
      <c r="AG72" s="1113"/>
      <c r="AH72" s="1113"/>
      <c r="AI72" s="1113"/>
      <c r="AJ72" s="1113"/>
      <c r="AK72" s="1113"/>
      <c r="AL72" s="1113"/>
      <c r="AM72" s="1113"/>
      <c r="AN72" s="1113"/>
      <c r="AO72" s="1113"/>
      <c r="AP72" s="1113"/>
      <c r="AQ72" s="1113"/>
      <c r="AR72" s="1113"/>
      <c r="AS72" s="1113"/>
      <c r="AT72" s="1113"/>
      <c r="AU72" s="1113"/>
      <c r="AV72" s="1113"/>
      <c r="AW72" s="1113"/>
      <c r="AX72" s="1113"/>
      <c r="AY72" s="1113"/>
      <c r="AZ72" s="1113"/>
      <c r="BA72" s="1113"/>
      <c r="BB72" s="1113"/>
      <c r="BC72" s="1113"/>
      <c r="BD72" s="1113"/>
      <c r="BE72" s="1113"/>
      <c r="BF72" s="1113"/>
      <c r="BG72" s="1113"/>
      <c r="BH72" s="1113"/>
      <c r="BI72" s="1113"/>
      <c r="BJ72" s="1113"/>
      <c r="BK72" s="1113"/>
      <c r="BL72" s="1113"/>
      <c r="BM72" s="1113"/>
      <c r="BN72" s="1113"/>
      <c r="BO72" s="1113"/>
      <c r="BP72" s="1113"/>
      <c r="BQ72" s="1113"/>
      <c r="BR72" s="1113"/>
      <c r="BS72" s="1113"/>
      <c r="BT72" s="1113"/>
      <c r="BU72" s="1113"/>
      <c r="BV72" s="1113"/>
      <c r="BW72" s="1113"/>
      <c r="BX72" s="1113"/>
      <c r="BY72" s="1113"/>
      <c r="BZ72" s="1113"/>
      <c r="CA72" s="1113"/>
      <c r="CB72" s="1113"/>
      <c r="CC72" s="1113"/>
      <c r="CD72" s="1113"/>
    </row>
    <row r="73" spans="1:82" s="194" customFormat="1" x14ac:dyDescent="0.25">
      <c r="A73" s="1191" t="s">
        <v>794</v>
      </c>
      <c r="B73" s="88" t="s">
        <v>120</v>
      </c>
      <c r="C73" s="812">
        <v>32</v>
      </c>
      <c r="D73" s="60">
        <v>4</v>
      </c>
      <c r="E73" s="60">
        <v>3</v>
      </c>
      <c r="F73" s="60">
        <v>3</v>
      </c>
      <c r="G73" s="60">
        <v>3</v>
      </c>
      <c r="H73" s="60">
        <v>4</v>
      </c>
      <c r="I73" s="60">
        <v>4</v>
      </c>
      <c r="J73" s="41">
        <v>4</v>
      </c>
      <c r="K73" s="60">
        <v>4</v>
      </c>
      <c r="L73" s="60">
        <v>3</v>
      </c>
      <c r="M73" s="995"/>
      <c r="N73" s="1111"/>
      <c r="O73" s="1111"/>
      <c r="P73" s="1111"/>
      <c r="Q73" s="1111"/>
      <c r="R73" s="1111"/>
      <c r="S73" s="1091">
        <f t="shared" si="4"/>
        <v>32</v>
      </c>
      <c r="T73" s="1091">
        <f t="shared" si="5"/>
        <v>0</v>
      </c>
      <c r="U73" s="1091"/>
      <c r="V73" s="1111"/>
      <c r="W73" s="1113"/>
      <c r="X73" s="1113"/>
      <c r="Y73" s="1113"/>
      <c r="Z73" s="1113"/>
      <c r="AA73" s="1113"/>
      <c r="AB73" s="1113"/>
      <c r="AC73" s="1113"/>
      <c r="AD73" s="1113"/>
      <c r="AE73" s="1113"/>
      <c r="AF73" s="1113"/>
      <c r="AG73" s="1113"/>
      <c r="AH73" s="1113"/>
      <c r="AI73" s="1113"/>
      <c r="AJ73" s="1113"/>
      <c r="AK73" s="1113"/>
      <c r="AL73" s="1113"/>
      <c r="AM73" s="1113"/>
      <c r="AN73" s="1113"/>
      <c r="AO73" s="1113"/>
      <c r="AP73" s="1113"/>
      <c r="AQ73" s="1113"/>
      <c r="AR73" s="1113"/>
      <c r="AS73" s="1113"/>
      <c r="AT73" s="1113"/>
      <c r="AU73" s="1113"/>
      <c r="AV73" s="1113"/>
      <c r="AW73" s="1113"/>
      <c r="AX73" s="1113"/>
      <c r="AY73" s="1113"/>
      <c r="AZ73" s="1113"/>
      <c r="BA73" s="1113"/>
      <c r="BB73" s="1113"/>
      <c r="BC73" s="1113"/>
      <c r="BD73" s="1113"/>
      <c r="BE73" s="1113"/>
      <c r="BF73" s="1113"/>
      <c r="BG73" s="1113"/>
      <c r="BH73" s="1113"/>
      <c r="BI73" s="1113"/>
      <c r="BJ73" s="1113"/>
      <c r="BK73" s="1113"/>
      <c r="BL73" s="1113"/>
      <c r="BM73" s="1113"/>
      <c r="BN73" s="1113"/>
      <c r="BO73" s="1113"/>
      <c r="BP73" s="1113"/>
      <c r="BQ73" s="1113"/>
      <c r="BR73" s="1113"/>
      <c r="BS73" s="1113"/>
      <c r="BT73" s="1113"/>
      <c r="BU73" s="1113"/>
      <c r="BV73" s="1113"/>
      <c r="BW73" s="1113"/>
      <c r="BX73" s="1113"/>
      <c r="BY73" s="1113"/>
      <c r="BZ73" s="1113"/>
      <c r="CA73" s="1113"/>
      <c r="CB73" s="1113"/>
      <c r="CC73" s="1113"/>
      <c r="CD73" s="1113"/>
    </row>
    <row r="74" spans="1:82" x14ac:dyDescent="0.25">
      <c r="A74" s="695"/>
      <c r="B74" s="88"/>
      <c r="C74" s="812">
        <v>0</v>
      </c>
      <c r="D74" s="60">
        <v>0</v>
      </c>
      <c r="E74" s="60"/>
      <c r="F74" s="60">
        <v>0</v>
      </c>
      <c r="G74" s="60"/>
      <c r="H74" s="60"/>
      <c r="I74" s="60">
        <v>0</v>
      </c>
      <c r="J74" s="60"/>
      <c r="K74" s="60">
        <v>0</v>
      </c>
      <c r="L74" s="60">
        <v>0</v>
      </c>
      <c r="S74" s="1091">
        <f t="shared" si="4"/>
        <v>0</v>
      </c>
      <c r="T74" s="1091">
        <f t="shared" si="5"/>
        <v>0</v>
      </c>
      <c r="U74" s="1091"/>
    </row>
    <row r="75" spans="1:82" x14ac:dyDescent="0.25">
      <c r="A75" s="695" t="s">
        <v>791</v>
      </c>
      <c r="B75" s="88" t="s">
        <v>120</v>
      </c>
      <c r="C75" s="812">
        <v>248</v>
      </c>
      <c r="D75" s="1169">
        <v>30</v>
      </c>
      <c r="E75" s="1169">
        <v>26</v>
      </c>
      <c r="F75" s="1169">
        <v>28</v>
      </c>
      <c r="G75" s="1169">
        <v>26</v>
      </c>
      <c r="H75" s="1169">
        <v>25</v>
      </c>
      <c r="I75" s="1169">
        <v>31</v>
      </c>
      <c r="J75" s="1169">
        <v>28</v>
      </c>
      <c r="K75" s="1169">
        <v>26</v>
      </c>
      <c r="L75" s="1169">
        <v>28</v>
      </c>
      <c r="S75" s="1091">
        <f t="shared" si="4"/>
        <v>248</v>
      </c>
      <c r="T75" s="1091">
        <f t="shared" si="5"/>
        <v>0</v>
      </c>
      <c r="U75" s="1091"/>
    </row>
    <row r="76" spans="1:82" x14ac:dyDescent="0.25">
      <c r="A76" s="695" t="s">
        <v>792</v>
      </c>
      <c r="B76" s="88" t="s">
        <v>120</v>
      </c>
      <c r="C76" s="812">
        <v>151</v>
      </c>
      <c r="D76" s="1169">
        <v>18</v>
      </c>
      <c r="E76" s="1169">
        <v>16</v>
      </c>
      <c r="F76" s="1169">
        <v>17</v>
      </c>
      <c r="G76" s="1169">
        <v>16</v>
      </c>
      <c r="H76" s="1169">
        <v>15</v>
      </c>
      <c r="I76" s="1169">
        <v>19</v>
      </c>
      <c r="J76" s="1169">
        <v>17</v>
      </c>
      <c r="K76" s="1169">
        <v>16</v>
      </c>
      <c r="L76" s="1169">
        <v>17</v>
      </c>
      <c r="S76" s="1091">
        <f t="shared" si="4"/>
        <v>151</v>
      </c>
      <c r="T76" s="1091">
        <f t="shared" si="5"/>
        <v>0</v>
      </c>
      <c r="U76" s="1091"/>
    </row>
    <row r="77" spans="1:82" x14ac:dyDescent="0.25">
      <c r="A77" s="694" t="s">
        <v>422</v>
      </c>
      <c r="B77" s="64" t="s">
        <v>120</v>
      </c>
      <c r="C77" s="812">
        <v>399</v>
      </c>
      <c r="D77" s="41">
        <v>48</v>
      </c>
      <c r="E77" s="41">
        <v>42</v>
      </c>
      <c r="F77" s="41">
        <v>45</v>
      </c>
      <c r="G77" s="41">
        <v>42</v>
      </c>
      <c r="H77" s="41">
        <v>40</v>
      </c>
      <c r="I77" s="41">
        <v>50</v>
      </c>
      <c r="J77" s="41">
        <v>45</v>
      </c>
      <c r="K77" s="41">
        <v>42</v>
      </c>
      <c r="L77" s="41">
        <v>45</v>
      </c>
      <c r="S77" s="1091">
        <f t="shared" si="4"/>
        <v>399</v>
      </c>
      <c r="T77" s="1091">
        <f t="shared" si="5"/>
        <v>0</v>
      </c>
      <c r="U77" s="1091"/>
    </row>
    <row r="78" spans="1:82" x14ac:dyDescent="0.25">
      <c r="A78" s="697"/>
      <c r="B78" s="202"/>
      <c r="C78" s="946">
        <v>0</v>
      </c>
      <c r="D78" s="60"/>
      <c r="E78" s="60"/>
      <c r="F78" s="60"/>
      <c r="G78" s="60"/>
      <c r="H78" s="60"/>
      <c r="I78" s="60"/>
      <c r="J78" s="60"/>
      <c r="K78" s="41"/>
      <c r="L78" s="60"/>
      <c r="S78" s="1091">
        <f t="shared" si="4"/>
        <v>0</v>
      </c>
      <c r="T78" s="1091">
        <f t="shared" si="5"/>
        <v>0</v>
      </c>
      <c r="U78" s="1091"/>
    </row>
    <row r="79" spans="1:82" s="51" customFormat="1" x14ac:dyDescent="0.25">
      <c r="A79" s="398" t="s">
        <v>424</v>
      </c>
      <c r="B79" s="858" t="s">
        <v>120</v>
      </c>
      <c r="C79" s="778">
        <v>45</v>
      </c>
      <c r="D79" s="1169">
        <v>5</v>
      </c>
      <c r="E79" s="1169">
        <v>5</v>
      </c>
      <c r="F79" s="1169">
        <v>5</v>
      </c>
      <c r="G79" s="1169">
        <v>5</v>
      </c>
      <c r="H79" s="1169">
        <v>5</v>
      </c>
      <c r="I79" s="1169">
        <v>5</v>
      </c>
      <c r="J79" s="1169">
        <v>5</v>
      </c>
      <c r="K79" s="1169">
        <v>5</v>
      </c>
      <c r="L79" s="1169">
        <v>5</v>
      </c>
      <c r="M79" s="687"/>
      <c r="N79" s="83"/>
      <c r="O79" s="351"/>
      <c r="P79" s="83"/>
      <c r="Q79" s="1111"/>
      <c r="R79" s="224"/>
      <c r="S79" s="1091">
        <f t="shared" si="4"/>
        <v>45</v>
      </c>
      <c r="T79" s="1091">
        <f t="shared" si="5"/>
        <v>0</v>
      </c>
      <c r="U79" s="1091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</row>
    <row r="80" spans="1:82" s="998" customFormat="1" x14ac:dyDescent="0.25">
      <c r="A80" s="100" t="s">
        <v>426</v>
      </c>
      <c r="B80" s="1204" t="s">
        <v>120</v>
      </c>
      <c r="C80" s="812">
        <v>90</v>
      </c>
      <c r="D80" s="1169">
        <v>10</v>
      </c>
      <c r="E80" s="1169">
        <v>10</v>
      </c>
      <c r="F80" s="1169">
        <v>10</v>
      </c>
      <c r="G80" s="1169">
        <v>10</v>
      </c>
      <c r="H80" s="1169">
        <v>10</v>
      </c>
      <c r="I80" s="1169">
        <v>10</v>
      </c>
      <c r="J80" s="1169">
        <v>10</v>
      </c>
      <c r="K80" s="1169">
        <v>10</v>
      </c>
      <c r="L80" s="1169">
        <v>10</v>
      </c>
      <c r="M80" s="1136"/>
      <c r="N80" s="116"/>
      <c r="O80" s="224"/>
      <c r="P80" s="57"/>
      <c r="Q80" s="57"/>
      <c r="R80" s="56"/>
      <c r="S80" s="1091">
        <f t="shared" si="4"/>
        <v>90</v>
      </c>
      <c r="T80" s="1091">
        <f t="shared" si="5"/>
        <v>0</v>
      </c>
      <c r="U80" s="1091"/>
      <c r="V80" s="1111"/>
      <c r="W80" s="1112"/>
      <c r="X80" s="1112"/>
      <c r="Y80" s="1112"/>
      <c r="Z80" s="1112"/>
      <c r="AA80" s="1112"/>
      <c r="AB80" s="1112"/>
      <c r="AC80" s="1112"/>
      <c r="AD80" s="1112"/>
      <c r="AE80" s="1112"/>
      <c r="AF80" s="1112"/>
      <c r="AG80" s="1112"/>
      <c r="AH80" s="1112"/>
      <c r="AI80" s="1112"/>
      <c r="AJ80" s="1112"/>
      <c r="AK80" s="1112"/>
      <c r="AL80" s="1112"/>
      <c r="AM80" s="1112"/>
      <c r="AN80" s="1112"/>
      <c r="AO80" s="1112"/>
      <c r="AP80" s="1112"/>
      <c r="AQ80" s="1112"/>
      <c r="AR80" s="1112"/>
      <c r="AS80" s="1112"/>
      <c r="AT80" s="1112"/>
      <c r="AU80" s="1112"/>
      <c r="AV80" s="1112"/>
      <c r="AW80" s="1112"/>
      <c r="AX80" s="1112"/>
      <c r="AY80" s="1112"/>
      <c r="AZ80" s="1112"/>
      <c r="BA80" s="1112"/>
      <c r="BB80" s="1112"/>
      <c r="BC80" s="1112"/>
      <c r="BD80" s="1112"/>
      <c r="BE80" s="1112"/>
      <c r="BF80" s="1112"/>
      <c r="BG80" s="1112"/>
      <c r="BH80" s="1112"/>
      <c r="BI80" s="1112"/>
      <c r="BJ80" s="1112"/>
      <c r="BK80" s="1112"/>
      <c r="BL80" s="1112"/>
      <c r="BM80" s="1112"/>
      <c r="BN80" s="1112"/>
      <c r="BO80" s="1112"/>
      <c r="BP80" s="1112"/>
      <c r="BQ80" s="1112"/>
      <c r="BR80" s="1112"/>
      <c r="BS80" s="1112"/>
      <c r="BT80" s="1112"/>
      <c r="BU80" s="1112"/>
      <c r="BV80" s="1112"/>
      <c r="BW80" s="1112"/>
      <c r="BX80" s="1112"/>
      <c r="BY80" s="1112"/>
      <c r="BZ80" s="1112"/>
      <c r="CA80" s="1112"/>
      <c r="CB80" s="1112"/>
      <c r="CC80" s="1112"/>
      <c r="CD80" s="1112"/>
    </row>
    <row r="81" spans="1:82" s="41" customFormat="1" x14ac:dyDescent="0.25">
      <c r="A81" s="41" t="s">
        <v>427</v>
      </c>
      <c r="B81" s="684"/>
      <c r="C81" s="812">
        <v>56385</v>
      </c>
      <c r="D81" s="78">
        <v>6265</v>
      </c>
      <c r="E81" s="78">
        <v>6265</v>
      </c>
      <c r="F81" s="78">
        <v>6265</v>
      </c>
      <c r="G81" s="78">
        <v>6265</v>
      </c>
      <c r="H81" s="78">
        <v>6265</v>
      </c>
      <c r="I81" s="78">
        <v>6265</v>
      </c>
      <c r="J81" s="78">
        <v>6265</v>
      </c>
      <c r="K81" s="78">
        <v>6265</v>
      </c>
      <c r="L81" s="78">
        <v>6265</v>
      </c>
      <c r="M81" s="731"/>
      <c r="N81" s="204"/>
      <c r="O81" s="220"/>
      <c r="P81" s="1039"/>
      <c r="Q81" s="220"/>
      <c r="R81" s="56"/>
      <c r="S81" s="1091">
        <f t="shared" si="4"/>
        <v>56385</v>
      </c>
      <c r="T81" s="1091">
        <f t="shared" si="5"/>
        <v>0</v>
      </c>
      <c r="U81" s="1091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</row>
    <row r="82" spans="1:82" s="40" customFormat="1" x14ac:dyDescent="0.25">
      <c r="A82" s="1026"/>
      <c r="B82" s="859"/>
      <c r="C82" s="4"/>
      <c r="D82" s="41"/>
      <c r="E82" s="41"/>
      <c r="F82" s="41"/>
      <c r="G82" s="41"/>
      <c r="H82" s="41"/>
      <c r="I82" s="41"/>
      <c r="J82" s="41"/>
      <c r="K82" s="41"/>
      <c r="L82" s="41"/>
      <c r="M82" s="995"/>
      <c r="N82" s="1111"/>
      <c r="O82" s="10"/>
      <c r="P82" s="1137"/>
      <c r="Q82" s="1134"/>
      <c r="R82" s="1138"/>
      <c r="S82" s="1091">
        <f t="shared" si="4"/>
        <v>0</v>
      </c>
      <c r="T82" s="1091">
        <f t="shared" si="5"/>
        <v>0</v>
      </c>
      <c r="U82" s="1091"/>
      <c r="V82" s="220"/>
      <c r="W82" s="220"/>
      <c r="X82" s="220"/>
      <c r="Y82" s="220"/>
      <c r="Z82" s="220"/>
      <c r="AA82" s="220"/>
      <c r="AB82" s="220"/>
      <c r="AC82" s="220"/>
      <c r="AD82" s="220"/>
      <c r="AE82" s="220"/>
      <c r="AF82" s="220"/>
      <c r="AG82" s="220"/>
      <c r="AH82" s="220"/>
      <c r="AI82" s="220"/>
      <c r="AJ82" s="220"/>
      <c r="AK82" s="220"/>
      <c r="AL82" s="220"/>
      <c r="AM82" s="220"/>
      <c r="AN82" s="220"/>
      <c r="AO82" s="220"/>
      <c r="AP82" s="220"/>
      <c r="AQ82" s="220"/>
      <c r="AR82" s="220"/>
      <c r="AS82" s="220"/>
      <c r="AT82" s="220"/>
      <c r="AU82" s="220"/>
      <c r="AV82" s="220"/>
      <c r="AW82" s="220"/>
      <c r="AX82" s="220"/>
      <c r="AY82" s="220"/>
      <c r="AZ82" s="220"/>
      <c r="BA82" s="220"/>
      <c r="BB82" s="220"/>
      <c r="BC82" s="220"/>
      <c r="BD82" s="220"/>
      <c r="BE82" s="2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0"/>
      <c r="BQ82" s="220"/>
      <c r="BR82" s="220"/>
      <c r="BS82" s="220"/>
      <c r="BT82" s="220"/>
      <c r="BU82" s="220"/>
      <c r="BV82" s="220"/>
      <c r="BW82" s="220"/>
      <c r="BX82" s="220"/>
      <c r="BY82" s="220"/>
      <c r="BZ82" s="220"/>
      <c r="CA82" s="220"/>
      <c r="CB82" s="220"/>
      <c r="CC82" s="220"/>
      <c r="CD82" s="220"/>
    </row>
    <row r="83" spans="1:82" s="88" customFormat="1" x14ac:dyDescent="0.25">
      <c r="A83" s="828" t="s">
        <v>795</v>
      </c>
      <c r="B83" s="860" t="s">
        <v>396</v>
      </c>
      <c r="C83" s="812">
        <v>300</v>
      </c>
      <c r="D83" s="1169">
        <v>40</v>
      </c>
      <c r="E83" s="1169">
        <v>40</v>
      </c>
      <c r="F83" s="1169">
        <v>40</v>
      </c>
      <c r="G83" s="1169">
        <v>30</v>
      </c>
      <c r="H83" s="1169">
        <v>30</v>
      </c>
      <c r="I83" s="1169">
        <v>30</v>
      </c>
      <c r="J83" s="1169">
        <v>30</v>
      </c>
      <c r="K83" s="1169">
        <v>30</v>
      </c>
      <c r="L83" s="1169">
        <v>30</v>
      </c>
      <c r="M83" s="1091"/>
      <c r="N83" s="1111"/>
      <c r="O83" s="1111"/>
      <c r="P83" s="1111"/>
      <c r="Q83" s="1111"/>
      <c r="R83" s="1111"/>
      <c r="S83" s="1091">
        <f t="shared" si="4"/>
        <v>300</v>
      </c>
      <c r="T83" s="1091">
        <f t="shared" si="5"/>
        <v>0</v>
      </c>
      <c r="U83" s="1091"/>
      <c r="V83" s="1134"/>
      <c r="W83" s="1134"/>
      <c r="X83" s="1134"/>
      <c r="Y83" s="1134"/>
      <c r="Z83" s="1134"/>
      <c r="AA83" s="1134"/>
      <c r="AB83" s="1134"/>
      <c r="AC83" s="1134"/>
      <c r="AD83" s="1134"/>
      <c r="AE83" s="1134"/>
      <c r="AF83" s="1134"/>
      <c r="AG83" s="1134"/>
      <c r="AH83" s="1134"/>
      <c r="AI83" s="1134"/>
      <c r="AJ83" s="1134"/>
      <c r="AK83" s="1134"/>
      <c r="AL83" s="1134"/>
      <c r="AM83" s="1134"/>
      <c r="AN83" s="1134"/>
      <c r="AO83" s="1134"/>
      <c r="AP83" s="1134"/>
      <c r="AQ83" s="1134"/>
      <c r="AR83" s="1134"/>
      <c r="AS83" s="1134"/>
      <c r="AT83" s="1134"/>
      <c r="AU83" s="1134"/>
      <c r="AV83" s="1134"/>
      <c r="AW83" s="1134"/>
      <c r="AX83" s="1134"/>
      <c r="AY83" s="1134"/>
      <c r="AZ83" s="1134"/>
      <c r="BA83" s="1134"/>
      <c r="BB83" s="1134"/>
      <c r="BC83" s="1134"/>
      <c r="BD83" s="1134"/>
      <c r="BE83" s="1134"/>
      <c r="BF83" s="1134"/>
      <c r="BG83" s="1134"/>
      <c r="BH83" s="1134"/>
      <c r="BI83" s="1134"/>
      <c r="BJ83" s="1134"/>
      <c r="BK83" s="1134"/>
      <c r="BL83" s="1134"/>
      <c r="BM83" s="1134"/>
      <c r="BN83" s="1134"/>
      <c r="BO83" s="1134"/>
      <c r="BP83" s="1134"/>
      <c r="BQ83" s="1134"/>
      <c r="BR83" s="1134"/>
      <c r="BS83" s="1134"/>
      <c r="BT83" s="1134"/>
      <c r="BU83" s="1134"/>
      <c r="BV83" s="1134"/>
      <c r="BW83" s="1134"/>
      <c r="BX83" s="1134"/>
      <c r="BY83" s="1134"/>
      <c r="BZ83" s="1134"/>
      <c r="CA83" s="1134"/>
      <c r="CB83" s="1134"/>
      <c r="CC83" s="1134"/>
      <c r="CD83" s="1134"/>
    </row>
    <row r="84" spans="1:82" s="998" customFormat="1" x14ac:dyDescent="0.25">
      <c r="A84" s="183" t="s">
        <v>785</v>
      </c>
      <c r="B84" s="861" t="s">
        <v>396</v>
      </c>
      <c r="C84" s="812">
        <v>195</v>
      </c>
      <c r="D84" s="1169">
        <v>25</v>
      </c>
      <c r="E84" s="1169">
        <v>20</v>
      </c>
      <c r="F84" s="1169">
        <v>30</v>
      </c>
      <c r="G84" s="1169">
        <v>20</v>
      </c>
      <c r="H84" s="1169">
        <v>20</v>
      </c>
      <c r="I84" s="1169">
        <v>20</v>
      </c>
      <c r="J84" s="1169">
        <v>20</v>
      </c>
      <c r="K84" s="1169">
        <v>20</v>
      </c>
      <c r="L84" s="1169">
        <v>20</v>
      </c>
      <c r="M84" s="995"/>
      <c r="N84" s="1111"/>
      <c r="O84" s="1111"/>
      <c r="P84" s="1117"/>
      <c r="Q84" s="1117"/>
      <c r="R84" s="1117"/>
      <c r="S84" s="1091">
        <f t="shared" si="4"/>
        <v>195</v>
      </c>
      <c r="T84" s="1091">
        <f t="shared" si="5"/>
        <v>0</v>
      </c>
      <c r="U84" s="1091"/>
      <c r="V84" s="1111"/>
      <c r="W84" s="1112"/>
      <c r="X84" s="1112"/>
      <c r="Y84" s="1112"/>
      <c r="Z84" s="1112"/>
      <c r="AA84" s="1112"/>
      <c r="AB84" s="1112"/>
      <c r="AC84" s="1112"/>
      <c r="AD84" s="1112"/>
      <c r="AE84" s="1112"/>
      <c r="AF84" s="1112"/>
      <c r="AG84" s="1112"/>
      <c r="AH84" s="1112"/>
      <c r="AI84" s="1112"/>
      <c r="AJ84" s="1112"/>
      <c r="AK84" s="1112"/>
      <c r="AL84" s="1112"/>
      <c r="AM84" s="1112"/>
      <c r="AN84" s="1112"/>
      <c r="AO84" s="1112"/>
      <c r="AP84" s="1112"/>
      <c r="AQ84" s="1112"/>
      <c r="AR84" s="1112"/>
      <c r="AS84" s="1112"/>
      <c r="AT84" s="1112"/>
      <c r="AU84" s="1112"/>
      <c r="AV84" s="1112"/>
      <c r="AW84" s="1112"/>
      <c r="AX84" s="1112"/>
      <c r="AY84" s="1112"/>
      <c r="AZ84" s="1112"/>
      <c r="BA84" s="1112"/>
      <c r="BB84" s="1112"/>
      <c r="BC84" s="1112"/>
      <c r="BD84" s="1112"/>
      <c r="BE84" s="1112"/>
      <c r="BF84" s="1112"/>
      <c r="BG84" s="1112"/>
      <c r="BH84" s="1112"/>
      <c r="BI84" s="1112"/>
      <c r="BJ84" s="1112"/>
      <c r="BK84" s="1112"/>
      <c r="BL84" s="1112"/>
      <c r="BM84" s="1112"/>
      <c r="BN84" s="1112"/>
      <c r="BO84" s="1112"/>
      <c r="BP84" s="1112"/>
      <c r="BQ84" s="1112"/>
      <c r="BR84" s="1112"/>
      <c r="BS84" s="1112"/>
      <c r="BT84" s="1112"/>
      <c r="BU84" s="1112"/>
      <c r="BV84" s="1112"/>
      <c r="BW84" s="1112"/>
      <c r="BX84" s="1112"/>
      <c r="BY84" s="1112"/>
      <c r="BZ84" s="1112"/>
      <c r="CA84" s="1112"/>
      <c r="CB84" s="1112"/>
      <c r="CC84" s="1112"/>
      <c r="CD84" s="1112"/>
    </row>
    <row r="85" spans="1:82" s="362" customFormat="1" x14ac:dyDescent="0.25">
      <c r="A85" s="1205"/>
      <c r="B85" s="141"/>
      <c r="C85" s="813">
        <v>0</v>
      </c>
      <c r="D85" s="41"/>
      <c r="E85" s="41"/>
      <c r="F85" s="41"/>
      <c r="G85" s="41"/>
      <c r="H85" s="41"/>
      <c r="I85" s="41"/>
      <c r="J85" s="41"/>
      <c r="K85" s="41"/>
      <c r="L85" s="41"/>
      <c r="M85" s="392"/>
      <c r="N85" s="57"/>
      <c r="O85" s="1111"/>
      <c r="P85" s="1111"/>
      <c r="Q85" s="1111"/>
      <c r="R85" s="1111"/>
      <c r="S85" s="1091">
        <f t="shared" si="4"/>
        <v>0</v>
      </c>
      <c r="T85" s="1091">
        <f t="shared" si="5"/>
        <v>0</v>
      </c>
      <c r="U85" s="1091"/>
      <c r="V85" s="1117"/>
      <c r="W85" s="1135"/>
      <c r="X85" s="1135"/>
      <c r="Y85" s="1135"/>
      <c r="Z85" s="1135"/>
      <c r="AA85" s="1135"/>
      <c r="AB85" s="1135"/>
      <c r="AC85" s="1135"/>
      <c r="AD85" s="1135"/>
      <c r="AE85" s="1135"/>
      <c r="AF85" s="1135"/>
      <c r="AG85" s="1135"/>
      <c r="AH85" s="1135"/>
      <c r="AI85" s="1135"/>
      <c r="AJ85" s="1135"/>
      <c r="AK85" s="1135"/>
      <c r="AL85" s="1135"/>
      <c r="AM85" s="1135"/>
      <c r="AN85" s="1135"/>
      <c r="AO85" s="1135"/>
      <c r="AP85" s="1135"/>
      <c r="AQ85" s="1135"/>
      <c r="AR85" s="1135"/>
      <c r="AS85" s="1135"/>
      <c r="AT85" s="1135"/>
      <c r="AU85" s="1135"/>
      <c r="AV85" s="1135"/>
      <c r="AW85" s="1135"/>
      <c r="AX85" s="1135"/>
      <c r="AY85" s="1135"/>
      <c r="AZ85" s="1135"/>
      <c r="BA85" s="1135"/>
      <c r="BB85" s="1135"/>
      <c r="BC85" s="1135"/>
      <c r="BD85" s="1135"/>
      <c r="BE85" s="1135"/>
      <c r="BF85" s="1135"/>
      <c r="BG85" s="1135"/>
      <c r="BH85" s="1135"/>
      <c r="BI85" s="1135"/>
      <c r="BJ85" s="1135"/>
      <c r="BK85" s="1135"/>
      <c r="BL85" s="1135"/>
      <c r="BM85" s="1135"/>
      <c r="BN85" s="1135"/>
      <c r="BO85" s="1135"/>
      <c r="BP85" s="1135"/>
      <c r="BQ85" s="1135"/>
      <c r="BR85" s="1135"/>
      <c r="BS85" s="1135"/>
      <c r="BT85" s="1135"/>
      <c r="BU85" s="1135"/>
      <c r="BV85" s="1135"/>
      <c r="BW85" s="1135"/>
      <c r="BX85" s="1135"/>
      <c r="BY85" s="1135"/>
      <c r="BZ85" s="1135"/>
      <c r="CA85" s="1135"/>
      <c r="CB85" s="1135"/>
      <c r="CC85" s="1135"/>
      <c r="CD85" s="1135"/>
    </row>
    <row r="86" spans="1:82" s="998" customFormat="1" x14ac:dyDescent="0.25">
      <c r="A86" s="1206" t="s">
        <v>784</v>
      </c>
      <c r="B86" s="1207"/>
      <c r="C86" s="4">
        <v>230700</v>
      </c>
      <c r="D86" s="62">
        <v>30200</v>
      </c>
      <c r="E86" s="62">
        <v>27400</v>
      </c>
      <c r="F86" s="62">
        <v>33000</v>
      </c>
      <c r="G86" s="62">
        <v>23350</v>
      </c>
      <c r="H86" s="62">
        <v>23350</v>
      </c>
      <c r="I86" s="62">
        <v>23350</v>
      </c>
      <c r="J86" s="62">
        <v>23350</v>
      </c>
      <c r="K86" s="62">
        <v>23350</v>
      </c>
      <c r="L86" s="62">
        <v>23350</v>
      </c>
      <c r="M86" s="775"/>
      <c r="N86" s="56"/>
      <c r="O86" s="1111"/>
      <c r="P86" s="224"/>
      <c r="Q86" s="57"/>
      <c r="R86" s="57"/>
      <c r="S86" s="1091">
        <f t="shared" si="4"/>
        <v>230700</v>
      </c>
      <c r="T86" s="1091">
        <f t="shared" si="5"/>
        <v>0</v>
      </c>
      <c r="U86" s="1091"/>
      <c r="V86" s="1111"/>
      <c r="W86" s="1112"/>
      <c r="X86" s="1112"/>
      <c r="Y86" s="1112"/>
      <c r="Z86" s="1112"/>
      <c r="AA86" s="1112"/>
      <c r="AB86" s="1112"/>
      <c r="AC86" s="1112"/>
      <c r="AD86" s="1112"/>
      <c r="AE86" s="1112"/>
      <c r="AF86" s="1112"/>
      <c r="AG86" s="1112"/>
      <c r="AH86" s="1112"/>
      <c r="AI86" s="1112"/>
      <c r="AJ86" s="1112"/>
      <c r="AK86" s="1112"/>
      <c r="AL86" s="1112"/>
      <c r="AM86" s="1112"/>
      <c r="AN86" s="1112"/>
      <c r="AO86" s="1112"/>
      <c r="AP86" s="1112"/>
      <c r="AQ86" s="1112"/>
      <c r="AR86" s="1112"/>
      <c r="AS86" s="1112"/>
      <c r="AT86" s="1112"/>
      <c r="AU86" s="1112"/>
      <c r="AV86" s="1112"/>
      <c r="AW86" s="1112"/>
      <c r="AX86" s="1112"/>
      <c r="AY86" s="1112"/>
      <c r="AZ86" s="1112"/>
      <c r="BA86" s="1112"/>
      <c r="BB86" s="1112"/>
      <c r="BC86" s="1112"/>
      <c r="BD86" s="1112"/>
      <c r="BE86" s="1112"/>
      <c r="BF86" s="1112"/>
      <c r="BG86" s="1112"/>
      <c r="BH86" s="1112"/>
      <c r="BI86" s="1112"/>
      <c r="BJ86" s="1112"/>
      <c r="BK86" s="1112"/>
      <c r="BL86" s="1112"/>
      <c r="BM86" s="1112"/>
      <c r="BN86" s="1112"/>
      <c r="BO86" s="1112"/>
      <c r="BP86" s="1112"/>
      <c r="BQ86" s="1112"/>
      <c r="BR86" s="1112"/>
      <c r="BS86" s="1112"/>
      <c r="BT86" s="1112"/>
      <c r="BU86" s="1112"/>
      <c r="BV86" s="1112"/>
      <c r="BW86" s="1112"/>
      <c r="BX86" s="1112"/>
      <c r="BY86" s="1112"/>
      <c r="BZ86" s="1112"/>
      <c r="CA86" s="1112"/>
      <c r="CB86" s="1112"/>
      <c r="CC86" s="1112"/>
      <c r="CD86" s="1112"/>
    </row>
    <row r="87" spans="1:82" s="41" customFormat="1" x14ac:dyDescent="0.25">
      <c r="A87" s="995"/>
      <c r="B87" s="1207"/>
      <c r="C87" s="4"/>
      <c r="D87" s="78"/>
      <c r="E87" s="1176"/>
      <c r="M87" s="33"/>
      <c r="N87" s="57"/>
      <c r="O87" s="57"/>
      <c r="P87" s="56"/>
      <c r="Q87" s="57"/>
      <c r="R87" s="220"/>
      <c r="S87" s="1091">
        <f t="shared" si="4"/>
        <v>0</v>
      </c>
      <c r="T87" s="1091">
        <f t="shared" si="5"/>
        <v>0</v>
      </c>
      <c r="U87" s="1091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</row>
    <row r="88" spans="1:82" s="255" customFormat="1" x14ac:dyDescent="0.25">
      <c r="A88" s="183" t="s">
        <v>782</v>
      </c>
      <c r="B88" s="862" t="s">
        <v>396</v>
      </c>
      <c r="C88" s="812">
        <v>168</v>
      </c>
      <c r="D88" s="338">
        <v>20</v>
      </c>
      <c r="E88" s="338">
        <v>18</v>
      </c>
      <c r="F88" s="338">
        <v>19</v>
      </c>
      <c r="G88" s="338">
        <v>18</v>
      </c>
      <c r="H88" s="338">
        <v>17</v>
      </c>
      <c r="I88" s="41">
        <v>21</v>
      </c>
      <c r="J88" s="78">
        <v>19</v>
      </c>
      <c r="K88" s="78">
        <v>17</v>
      </c>
      <c r="L88" s="41">
        <v>19</v>
      </c>
      <c r="M88" s="692"/>
      <c r="N88" s="83"/>
      <c r="O88" s="224"/>
      <c r="P88" s="57"/>
      <c r="Q88" s="57"/>
      <c r="R88" s="56"/>
      <c r="S88" s="1091">
        <f t="shared" si="4"/>
        <v>168</v>
      </c>
      <c r="T88" s="1091">
        <f t="shared" si="5"/>
        <v>0</v>
      </c>
      <c r="U88" s="1091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16"/>
      <c r="BD88" s="116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16"/>
      <c r="CD88" s="116"/>
    </row>
    <row r="89" spans="1:82" s="41" customFormat="1" x14ac:dyDescent="0.25">
      <c r="A89" s="41" t="s">
        <v>783</v>
      </c>
      <c r="B89" s="684"/>
      <c r="C89" s="812">
        <v>92400</v>
      </c>
      <c r="D89" s="51">
        <v>11000</v>
      </c>
      <c r="E89" s="51">
        <v>9900</v>
      </c>
      <c r="F89" s="51">
        <v>10450</v>
      </c>
      <c r="G89" s="51">
        <v>9900</v>
      </c>
      <c r="H89" s="51">
        <v>9350</v>
      </c>
      <c r="I89" s="51">
        <v>11550</v>
      </c>
      <c r="J89" s="51">
        <v>10450</v>
      </c>
      <c r="K89" s="51">
        <v>9350</v>
      </c>
      <c r="L89" s="51">
        <v>10450</v>
      </c>
      <c r="M89" s="392"/>
      <c r="N89" s="57"/>
      <c r="O89" s="56"/>
      <c r="P89" s="1139"/>
      <c r="Q89" s="220"/>
      <c r="R89" s="1139"/>
      <c r="S89" s="1091">
        <f t="shared" si="4"/>
        <v>92400</v>
      </c>
      <c r="T89" s="1091">
        <f t="shared" si="5"/>
        <v>0</v>
      </c>
      <c r="U89" s="1091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</row>
    <row r="90" spans="1:82" s="40" customFormat="1" x14ac:dyDescent="0.25">
      <c r="A90" s="1078"/>
      <c r="B90" s="859"/>
      <c r="C90" s="814"/>
      <c r="D90" s="41"/>
      <c r="E90" s="41"/>
      <c r="F90" s="41"/>
      <c r="G90" s="41"/>
      <c r="H90" s="41"/>
      <c r="I90" s="41"/>
      <c r="J90" s="41"/>
      <c r="K90" s="1079"/>
      <c r="L90" s="1079"/>
      <c r="M90" s="687"/>
      <c r="N90" s="220"/>
      <c r="O90" s="56"/>
      <c r="P90" s="1111"/>
      <c r="Q90" s="224"/>
      <c r="R90" s="57"/>
      <c r="S90" s="1091">
        <f t="shared" si="4"/>
        <v>0</v>
      </c>
      <c r="T90" s="1091">
        <f t="shared" si="5"/>
        <v>0</v>
      </c>
      <c r="U90" s="1091"/>
      <c r="V90" s="220"/>
      <c r="W90" s="220"/>
      <c r="X90" s="220"/>
      <c r="Y90" s="220"/>
      <c r="Z90" s="220"/>
      <c r="AA90" s="220"/>
      <c r="AB90" s="220"/>
      <c r="AC90" s="220"/>
      <c r="AD90" s="220"/>
      <c r="AE90" s="220"/>
      <c r="AF90" s="220"/>
      <c r="AG90" s="220"/>
      <c r="AH90" s="220"/>
      <c r="AI90" s="220"/>
      <c r="AJ90" s="220"/>
      <c r="AK90" s="220"/>
      <c r="AL90" s="220"/>
      <c r="AM90" s="220"/>
      <c r="AN90" s="220"/>
      <c r="AO90" s="220"/>
      <c r="AP90" s="220"/>
      <c r="AQ90" s="220"/>
      <c r="AR90" s="220"/>
      <c r="AS90" s="220"/>
      <c r="AT90" s="220"/>
      <c r="AU90" s="220"/>
      <c r="AV90" s="220"/>
      <c r="AW90" s="220"/>
      <c r="AX90" s="220"/>
      <c r="AY90" s="220"/>
      <c r="AZ90" s="220"/>
      <c r="BA90" s="220"/>
      <c r="BB90" s="220"/>
      <c r="BC90" s="220"/>
      <c r="BD90" s="220"/>
      <c r="BE90" s="220"/>
      <c r="BF90" s="220"/>
      <c r="BG90" s="220"/>
      <c r="BH90" s="220"/>
      <c r="BI90" s="220"/>
      <c r="BJ90" s="220"/>
      <c r="BK90" s="220"/>
      <c r="BL90" s="220"/>
      <c r="BM90" s="220"/>
      <c r="BN90" s="220"/>
      <c r="BO90" s="220"/>
      <c r="BP90" s="220"/>
      <c r="BQ90" s="220"/>
      <c r="BR90" s="220"/>
      <c r="BS90" s="220"/>
      <c r="BT90" s="220"/>
      <c r="BU90" s="220"/>
      <c r="BV90" s="220"/>
      <c r="BW90" s="220"/>
      <c r="BX90" s="220"/>
      <c r="BY90" s="220"/>
      <c r="BZ90" s="220"/>
      <c r="CA90" s="220"/>
      <c r="CB90" s="220"/>
      <c r="CC90" s="220"/>
      <c r="CD90" s="220"/>
    </row>
    <row r="91" spans="1:82" s="60" customFormat="1" x14ac:dyDescent="0.25">
      <c r="A91" s="947" t="s">
        <v>440</v>
      </c>
      <c r="B91" s="858" t="s">
        <v>120</v>
      </c>
      <c r="C91" s="811">
        <v>19</v>
      </c>
      <c r="D91" s="1177">
        <v>2</v>
      </c>
      <c r="E91" s="1177">
        <v>2</v>
      </c>
      <c r="F91" s="1177">
        <v>2</v>
      </c>
      <c r="G91" s="1177">
        <v>2</v>
      </c>
      <c r="H91" s="1177">
        <v>2</v>
      </c>
      <c r="I91" s="1177">
        <v>3</v>
      </c>
      <c r="J91" s="1177">
        <v>2</v>
      </c>
      <c r="K91" s="1177">
        <v>2</v>
      </c>
      <c r="L91" s="1177">
        <v>2</v>
      </c>
      <c r="M91" s="775"/>
      <c r="N91" s="56"/>
      <c r="O91" s="1111"/>
      <c r="P91" s="224"/>
      <c r="Q91" s="57"/>
      <c r="R91" s="57"/>
      <c r="S91" s="1091">
        <f t="shared" si="4"/>
        <v>19</v>
      </c>
      <c r="T91" s="1091">
        <f t="shared" si="5"/>
        <v>0</v>
      </c>
      <c r="U91" s="1091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</row>
    <row r="92" spans="1:82" x14ac:dyDescent="0.25">
      <c r="A92" s="51" t="s">
        <v>448</v>
      </c>
      <c r="B92" s="863"/>
      <c r="C92" s="815">
        <v>386933</v>
      </c>
      <c r="D92" s="51">
        <v>48249</v>
      </c>
      <c r="E92" s="51">
        <v>44349</v>
      </c>
      <c r="F92" s="51">
        <v>50499</v>
      </c>
      <c r="G92" s="51">
        <v>40299</v>
      </c>
      <c r="H92" s="51">
        <v>39749</v>
      </c>
      <c r="I92" s="51">
        <v>42341</v>
      </c>
      <c r="J92" s="51">
        <v>40849</v>
      </c>
      <c r="K92" s="51">
        <v>39749</v>
      </c>
      <c r="L92" s="51">
        <v>40849</v>
      </c>
      <c r="N92" s="1117"/>
      <c r="O92" s="1117"/>
      <c r="P92" s="1117"/>
      <c r="S92" s="1091">
        <f t="shared" si="4"/>
        <v>386933</v>
      </c>
      <c r="T92" s="1091">
        <f t="shared" si="5"/>
        <v>0</v>
      </c>
      <c r="U92" s="1091"/>
    </row>
    <row r="93" spans="1:82" x14ac:dyDescent="0.25">
      <c r="A93" s="704"/>
      <c r="B93" s="211"/>
      <c r="C93" s="818"/>
      <c r="D93" s="51"/>
      <c r="E93" s="51"/>
      <c r="F93" s="51"/>
      <c r="G93" s="51"/>
      <c r="H93" s="51"/>
      <c r="I93" s="51"/>
      <c r="J93" s="51"/>
      <c r="K93" s="51"/>
      <c r="L93" s="51"/>
      <c r="S93" s="1091">
        <f t="shared" si="4"/>
        <v>0</v>
      </c>
      <c r="T93" s="1091">
        <f t="shared" si="5"/>
        <v>0</v>
      </c>
      <c r="U93" s="1091"/>
    </row>
    <row r="94" spans="1:82" s="998" customFormat="1" ht="15" customHeight="1" x14ac:dyDescent="0.25">
      <c r="A94" s="939" t="s">
        <v>781</v>
      </c>
      <c r="B94" s="196"/>
      <c r="C94" s="812"/>
      <c r="D94" s="41"/>
      <c r="E94" s="41"/>
      <c r="F94" s="41"/>
      <c r="G94" s="41"/>
      <c r="H94" s="41"/>
      <c r="I94" s="41"/>
      <c r="J94" s="41"/>
      <c r="K94" s="41"/>
      <c r="L94" s="41"/>
      <c r="M94" s="995"/>
      <c r="N94" s="1111"/>
      <c r="O94" s="1111"/>
      <c r="P94" s="1111"/>
      <c r="Q94" s="1111"/>
      <c r="R94" s="1111"/>
      <c r="S94" s="1091">
        <f t="shared" si="4"/>
        <v>0</v>
      </c>
      <c r="T94" s="1091">
        <f t="shared" si="5"/>
        <v>0</v>
      </c>
      <c r="U94" s="1091"/>
      <c r="V94" s="1111"/>
      <c r="W94" s="1112"/>
      <c r="X94" s="1112"/>
      <c r="Y94" s="1112"/>
      <c r="Z94" s="1112"/>
      <c r="AA94" s="1112"/>
      <c r="AB94" s="1112"/>
      <c r="AC94" s="1112"/>
      <c r="AD94" s="1112"/>
      <c r="AE94" s="1112"/>
      <c r="AF94" s="1112"/>
      <c r="AG94" s="1112"/>
      <c r="AH94" s="1112"/>
      <c r="AI94" s="1112"/>
      <c r="AJ94" s="1112"/>
      <c r="AK94" s="1112"/>
      <c r="AL94" s="1112"/>
      <c r="AM94" s="1112"/>
      <c r="AN94" s="1112"/>
      <c r="AO94" s="1112"/>
      <c r="AP94" s="1112"/>
      <c r="AQ94" s="1112"/>
      <c r="AR94" s="1112"/>
      <c r="AS94" s="1112"/>
      <c r="AT94" s="1112"/>
      <c r="AU94" s="1112"/>
      <c r="AV94" s="1112"/>
      <c r="AW94" s="1112"/>
      <c r="AX94" s="1112"/>
      <c r="AY94" s="1112"/>
      <c r="AZ94" s="1112"/>
      <c r="BA94" s="1112"/>
      <c r="BB94" s="1112"/>
      <c r="BC94" s="1112"/>
      <c r="BD94" s="1112"/>
      <c r="BE94" s="1112"/>
      <c r="BF94" s="1112"/>
      <c r="BG94" s="1112"/>
      <c r="BH94" s="1112"/>
      <c r="BI94" s="1112"/>
      <c r="BJ94" s="1112"/>
      <c r="BK94" s="1112"/>
      <c r="BL94" s="1112"/>
      <c r="BM94" s="1112"/>
      <c r="BN94" s="1112"/>
      <c r="BO94" s="1112"/>
      <c r="BP94" s="1112"/>
      <c r="BQ94" s="1112"/>
      <c r="BR94" s="1112"/>
      <c r="BS94" s="1112"/>
      <c r="BT94" s="1112"/>
      <c r="BU94" s="1112"/>
      <c r="BV94" s="1112"/>
      <c r="BW94" s="1112"/>
      <c r="BX94" s="1112"/>
      <c r="BY94" s="1112"/>
      <c r="BZ94" s="1112"/>
      <c r="CA94" s="1112"/>
      <c r="CB94" s="1112"/>
      <c r="CC94" s="1112"/>
      <c r="CD94" s="1112"/>
    </row>
    <row r="95" spans="1:82" s="998" customFormat="1" ht="15" customHeight="1" x14ac:dyDescent="0.25">
      <c r="A95" s="697" t="s">
        <v>759</v>
      </c>
      <c r="B95" s="196" t="s">
        <v>18</v>
      </c>
      <c r="C95" s="812">
        <v>135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41">
        <v>15</v>
      </c>
      <c r="M95" s="995"/>
      <c r="N95" s="1111"/>
      <c r="O95" s="1111"/>
      <c r="P95" s="1111"/>
      <c r="Q95" s="1111"/>
      <c r="R95" s="1111"/>
      <c r="S95" s="1091">
        <f t="shared" si="4"/>
        <v>135</v>
      </c>
      <c r="T95" s="1091">
        <f t="shared" si="5"/>
        <v>0</v>
      </c>
      <c r="U95" s="1091"/>
      <c r="V95" s="1111"/>
      <c r="W95" s="1112"/>
      <c r="X95" s="1112"/>
      <c r="Y95" s="1112"/>
      <c r="Z95" s="1112"/>
      <c r="AA95" s="1112"/>
      <c r="AB95" s="1112"/>
      <c r="AC95" s="1112"/>
      <c r="AD95" s="1112"/>
      <c r="AE95" s="1112"/>
      <c r="AF95" s="1112"/>
      <c r="AG95" s="1112"/>
      <c r="AH95" s="1112"/>
      <c r="AI95" s="1112"/>
      <c r="AJ95" s="1112"/>
      <c r="AK95" s="1112"/>
      <c r="AL95" s="1112"/>
      <c r="AM95" s="1112"/>
      <c r="AN95" s="1112"/>
      <c r="AO95" s="1112"/>
      <c r="AP95" s="1112"/>
      <c r="AQ95" s="1112"/>
      <c r="AR95" s="1112"/>
      <c r="AS95" s="1112"/>
      <c r="AT95" s="1112"/>
      <c r="AU95" s="1112"/>
      <c r="AV95" s="1112"/>
      <c r="AW95" s="1112"/>
      <c r="AX95" s="1112"/>
      <c r="AY95" s="1112"/>
      <c r="AZ95" s="1112"/>
      <c r="BA95" s="1112"/>
      <c r="BB95" s="1112"/>
      <c r="BC95" s="1112"/>
      <c r="BD95" s="1112"/>
      <c r="BE95" s="1112"/>
      <c r="BF95" s="1112"/>
      <c r="BG95" s="1112"/>
      <c r="BH95" s="1112"/>
      <c r="BI95" s="1112"/>
      <c r="BJ95" s="1112"/>
      <c r="BK95" s="1112"/>
      <c r="BL95" s="1112"/>
      <c r="BM95" s="1112"/>
      <c r="BN95" s="1112"/>
      <c r="BO95" s="1112"/>
      <c r="BP95" s="1112"/>
      <c r="BQ95" s="1112"/>
      <c r="BR95" s="1112"/>
      <c r="BS95" s="1112"/>
      <c r="BT95" s="1112"/>
      <c r="BU95" s="1112"/>
      <c r="BV95" s="1112"/>
      <c r="BW95" s="1112"/>
      <c r="BX95" s="1112"/>
      <c r="BY95" s="1112"/>
      <c r="BZ95" s="1112"/>
      <c r="CA95" s="1112"/>
      <c r="CB95" s="1112"/>
      <c r="CC95" s="1112"/>
      <c r="CD95" s="1112"/>
    </row>
    <row r="96" spans="1:82" s="998" customFormat="1" ht="15" customHeight="1" x14ac:dyDescent="0.25">
      <c r="A96" s="697" t="s">
        <v>797</v>
      </c>
      <c r="B96" s="196" t="s">
        <v>18</v>
      </c>
      <c r="C96" s="812">
        <v>180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41">
        <v>20</v>
      </c>
      <c r="M96" s="995"/>
      <c r="N96" s="1111"/>
      <c r="O96" s="1111"/>
      <c r="P96" s="1111"/>
      <c r="Q96" s="1111"/>
      <c r="R96" s="1111"/>
      <c r="S96" s="1091">
        <f t="shared" si="4"/>
        <v>180</v>
      </c>
      <c r="T96" s="1091">
        <f t="shared" si="5"/>
        <v>0</v>
      </c>
      <c r="U96" s="1091"/>
      <c r="V96" s="1111"/>
      <c r="W96" s="1112"/>
      <c r="X96" s="1112"/>
      <c r="Y96" s="1112"/>
      <c r="Z96" s="1112"/>
      <c r="AA96" s="1112"/>
      <c r="AB96" s="1112"/>
      <c r="AC96" s="1112"/>
      <c r="AD96" s="1112"/>
      <c r="AE96" s="1112"/>
      <c r="AF96" s="1112"/>
      <c r="AG96" s="1112"/>
      <c r="AH96" s="1112"/>
      <c r="AI96" s="1112"/>
      <c r="AJ96" s="1112"/>
      <c r="AK96" s="1112"/>
      <c r="AL96" s="1112"/>
      <c r="AM96" s="1112"/>
      <c r="AN96" s="1112"/>
      <c r="AO96" s="1112"/>
      <c r="AP96" s="1112"/>
      <c r="AQ96" s="1112"/>
      <c r="AR96" s="1112"/>
      <c r="AS96" s="1112"/>
      <c r="AT96" s="1112"/>
      <c r="AU96" s="1112"/>
      <c r="AV96" s="1112"/>
      <c r="AW96" s="1112"/>
      <c r="AX96" s="1112"/>
      <c r="AY96" s="1112"/>
      <c r="AZ96" s="1112"/>
      <c r="BA96" s="1112"/>
      <c r="BB96" s="1112"/>
      <c r="BC96" s="1112"/>
      <c r="BD96" s="1112"/>
      <c r="BE96" s="1112"/>
      <c r="BF96" s="1112"/>
      <c r="BG96" s="1112"/>
      <c r="BH96" s="1112"/>
      <c r="BI96" s="1112"/>
      <c r="BJ96" s="1112"/>
      <c r="BK96" s="1112"/>
      <c r="BL96" s="1112"/>
      <c r="BM96" s="1112"/>
      <c r="BN96" s="1112"/>
      <c r="BO96" s="1112"/>
      <c r="BP96" s="1112"/>
      <c r="BQ96" s="1112"/>
      <c r="BR96" s="1112"/>
      <c r="BS96" s="1112"/>
      <c r="BT96" s="1112"/>
      <c r="BU96" s="1112"/>
      <c r="BV96" s="1112"/>
      <c r="BW96" s="1112"/>
      <c r="BX96" s="1112"/>
      <c r="BY96" s="1112"/>
      <c r="BZ96" s="1112"/>
      <c r="CA96" s="1112"/>
      <c r="CB96" s="1112"/>
      <c r="CC96" s="1112"/>
      <c r="CD96" s="1112"/>
    </row>
    <row r="97" spans="1:82" s="998" customFormat="1" ht="15" customHeight="1" x14ac:dyDescent="0.25">
      <c r="A97" s="697" t="s">
        <v>796</v>
      </c>
      <c r="B97" s="196" t="s">
        <v>18</v>
      </c>
      <c r="C97" s="812">
        <v>180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41">
        <v>20</v>
      </c>
      <c r="M97" s="995"/>
      <c r="N97" s="1111"/>
      <c r="O97" s="1111"/>
      <c r="P97" s="1111"/>
      <c r="Q97" s="1111"/>
      <c r="R97" s="1111"/>
      <c r="S97" s="1091">
        <f t="shared" si="4"/>
        <v>180</v>
      </c>
      <c r="T97" s="1091">
        <f t="shared" si="5"/>
        <v>0</v>
      </c>
      <c r="U97" s="1091"/>
      <c r="V97" s="1111"/>
      <c r="W97" s="1112"/>
      <c r="X97" s="1112"/>
      <c r="Y97" s="1112"/>
      <c r="Z97" s="1112"/>
      <c r="AA97" s="1112"/>
      <c r="AB97" s="1112"/>
      <c r="AC97" s="1112"/>
      <c r="AD97" s="1112"/>
      <c r="AE97" s="1112"/>
      <c r="AF97" s="1112"/>
      <c r="AG97" s="1112"/>
      <c r="AH97" s="1112"/>
      <c r="AI97" s="1112"/>
      <c r="AJ97" s="1112"/>
      <c r="AK97" s="1112"/>
      <c r="AL97" s="1112"/>
      <c r="AM97" s="1112"/>
      <c r="AN97" s="1112"/>
      <c r="AO97" s="1112"/>
      <c r="AP97" s="1112"/>
      <c r="AQ97" s="1112"/>
      <c r="AR97" s="1112"/>
      <c r="AS97" s="1112"/>
      <c r="AT97" s="1112"/>
      <c r="AU97" s="1112"/>
      <c r="AV97" s="1112"/>
      <c r="AW97" s="1112"/>
      <c r="AX97" s="1112"/>
      <c r="AY97" s="1112"/>
      <c r="AZ97" s="1112"/>
      <c r="BA97" s="1112"/>
      <c r="BB97" s="1112"/>
      <c r="BC97" s="1112"/>
      <c r="BD97" s="1112"/>
      <c r="BE97" s="1112"/>
      <c r="BF97" s="1112"/>
      <c r="BG97" s="1112"/>
      <c r="BH97" s="1112"/>
      <c r="BI97" s="1112"/>
      <c r="BJ97" s="1112"/>
      <c r="BK97" s="1112"/>
      <c r="BL97" s="1112"/>
      <c r="BM97" s="1112"/>
      <c r="BN97" s="1112"/>
      <c r="BO97" s="1112"/>
      <c r="BP97" s="1112"/>
      <c r="BQ97" s="1112"/>
      <c r="BR97" s="1112"/>
      <c r="BS97" s="1112"/>
      <c r="BT97" s="1112"/>
      <c r="BU97" s="1112"/>
      <c r="BV97" s="1112"/>
      <c r="BW97" s="1112"/>
      <c r="BX97" s="1112"/>
      <c r="BY97" s="1112"/>
      <c r="BZ97" s="1112"/>
      <c r="CA97" s="1112"/>
      <c r="CB97" s="1112"/>
      <c r="CC97" s="1112"/>
      <c r="CD97" s="1112"/>
    </row>
    <row r="98" spans="1:82" s="998" customFormat="1" x14ac:dyDescent="0.25">
      <c r="A98" s="697" t="s">
        <v>758</v>
      </c>
      <c r="B98" s="196" t="s">
        <v>18</v>
      </c>
      <c r="C98" s="812">
        <v>9000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41">
        <v>1000</v>
      </c>
      <c r="M98" s="995"/>
      <c r="N98" s="1111"/>
      <c r="O98" s="1111"/>
      <c r="P98" s="1111"/>
      <c r="Q98" s="1111"/>
      <c r="R98" s="1111"/>
      <c r="S98" s="1091">
        <f t="shared" si="4"/>
        <v>9000</v>
      </c>
      <c r="T98" s="1091">
        <f t="shared" si="5"/>
        <v>0</v>
      </c>
      <c r="U98" s="1091"/>
      <c r="V98" s="1111"/>
      <c r="W98" s="1112"/>
      <c r="X98" s="1112"/>
      <c r="Y98" s="1112"/>
      <c r="Z98" s="1112"/>
      <c r="AA98" s="1112"/>
      <c r="AB98" s="1112"/>
      <c r="AC98" s="1112"/>
      <c r="AD98" s="1112"/>
      <c r="AE98" s="1112"/>
      <c r="AF98" s="1112"/>
      <c r="AG98" s="1112"/>
      <c r="AH98" s="1112"/>
      <c r="AI98" s="1112"/>
      <c r="AJ98" s="1112"/>
      <c r="AK98" s="1112"/>
      <c r="AL98" s="1112"/>
      <c r="AM98" s="1112"/>
      <c r="AN98" s="1112"/>
      <c r="AO98" s="1112"/>
      <c r="AP98" s="1112"/>
      <c r="AQ98" s="1112"/>
      <c r="AR98" s="1112"/>
      <c r="AS98" s="1112"/>
      <c r="AT98" s="1112"/>
      <c r="AU98" s="1112"/>
      <c r="AV98" s="1112"/>
      <c r="AW98" s="1112"/>
      <c r="AX98" s="1112"/>
      <c r="AY98" s="1112"/>
      <c r="AZ98" s="1112"/>
      <c r="BA98" s="1112"/>
      <c r="BB98" s="1112"/>
      <c r="BC98" s="1112"/>
      <c r="BD98" s="1112"/>
      <c r="BE98" s="1112"/>
      <c r="BF98" s="1112"/>
      <c r="BG98" s="1112"/>
      <c r="BH98" s="1112"/>
      <c r="BI98" s="1112"/>
      <c r="BJ98" s="1112"/>
      <c r="BK98" s="1112"/>
      <c r="BL98" s="1112"/>
      <c r="BM98" s="1112"/>
      <c r="BN98" s="1112"/>
      <c r="BO98" s="1112"/>
      <c r="BP98" s="1112"/>
      <c r="BQ98" s="1112"/>
      <c r="BR98" s="1112"/>
      <c r="BS98" s="1112"/>
      <c r="BT98" s="1112"/>
      <c r="BU98" s="1112"/>
      <c r="BV98" s="1112"/>
      <c r="BW98" s="1112"/>
      <c r="BX98" s="1112"/>
      <c r="BY98" s="1112"/>
      <c r="BZ98" s="1112"/>
      <c r="CA98" s="1112"/>
      <c r="CB98" s="1112"/>
      <c r="CC98" s="1112"/>
      <c r="CD98" s="1112"/>
    </row>
    <row r="99" spans="1:82" s="194" customFormat="1" ht="15" customHeight="1" x14ac:dyDescent="0.25">
      <c r="A99" s="697" t="s">
        <v>778</v>
      </c>
      <c r="B99" s="196" t="s">
        <v>18</v>
      </c>
      <c r="C99" s="812">
        <v>18000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41">
        <v>2000</v>
      </c>
      <c r="M99" s="995"/>
      <c r="N99" s="1111"/>
      <c r="O99" s="1111"/>
      <c r="P99" s="1111"/>
      <c r="Q99" s="1111"/>
      <c r="R99" s="1111"/>
      <c r="S99" s="1091">
        <f t="shared" si="4"/>
        <v>18000</v>
      </c>
      <c r="T99" s="1091">
        <f t="shared" si="5"/>
        <v>0</v>
      </c>
      <c r="U99" s="1091"/>
      <c r="V99" s="1111"/>
      <c r="W99" s="1113"/>
      <c r="X99" s="1113"/>
      <c r="Y99" s="1113"/>
      <c r="Z99" s="1113"/>
      <c r="AA99" s="1113"/>
      <c r="AB99" s="1113"/>
      <c r="AC99" s="1113"/>
      <c r="AD99" s="1113"/>
      <c r="AE99" s="1113"/>
      <c r="AF99" s="1113"/>
      <c r="AG99" s="1113"/>
      <c r="AH99" s="1113"/>
      <c r="AI99" s="1113"/>
      <c r="AJ99" s="1113"/>
      <c r="AK99" s="1113"/>
      <c r="AL99" s="1113"/>
      <c r="AM99" s="1113"/>
      <c r="AN99" s="1113"/>
      <c r="AO99" s="1113"/>
      <c r="AP99" s="1113"/>
      <c r="AQ99" s="1113"/>
      <c r="AR99" s="1113"/>
      <c r="AS99" s="1113"/>
      <c r="AT99" s="1113"/>
      <c r="AU99" s="1113"/>
      <c r="AV99" s="1113"/>
      <c r="AW99" s="1113"/>
      <c r="AX99" s="1113"/>
      <c r="AY99" s="1113"/>
      <c r="AZ99" s="1113"/>
      <c r="BA99" s="1113"/>
      <c r="BB99" s="1113"/>
      <c r="BC99" s="1113"/>
      <c r="BD99" s="1113"/>
      <c r="BE99" s="1113"/>
      <c r="BF99" s="1113"/>
      <c r="BG99" s="1113"/>
      <c r="BH99" s="1113"/>
      <c r="BI99" s="1113"/>
      <c r="BJ99" s="1113"/>
      <c r="BK99" s="1113"/>
      <c r="BL99" s="1113"/>
      <c r="BM99" s="1113"/>
      <c r="BN99" s="1113"/>
      <c r="BO99" s="1113"/>
      <c r="BP99" s="1113"/>
      <c r="BQ99" s="1113"/>
      <c r="BR99" s="1113"/>
      <c r="BS99" s="1113"/>
      <c r="BT99" s="1113"/>
      <c r="BU99" s="1113"/>
      <c r="BV99" s="1113"/>
      <c r="BW99" s="1113"/>
      <c r="BX99" s="1113"/>
      <c r="BY99" s="1113"/>
      <c r="BZ99" s="1113"/>
      <c r="CA99" s="1113"/>
      <c r="CB99" s="1113"/>
      <c r="CC99" s="1113"/>
      <c r="CD99" s="1113"/>
    </row>
    <row r="100" spans="1:82" s="986" customFormat="1" ht="15" customHeight="1" x14ac:dyDescent="0.25">
      <c r="A100" s="939" t="s">
        <v>760</v>
      </c>
      <c r="B100" s="200"/>
      <c r="C100" s="818">
        <v>629685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51">
        <v>69965</v>
      </c>
      <c r="M100" s="233"/>
      <c r="N100" s="83"/>
      <c r="O100" s="83"/>
      <c r="P100" s="83"/>
      <c r="Q100" s="83"/>
      <c r="R100" s="83"/>
      <c r="S100" s="1091">
        <f t="shared" ref="S100:S115" si="6">SUM(D100:R100)</f>
        <v>629685</v>
      </c>
      <c r="T100" s="1091">
        <f t="shared" ref="T100:T115" si="7">S100-C100</f>
        <v>0</v>
      </c>
      <c r="U100" s="233"/>
      <c r="V100" s="83"/>
      <c r="W100" s="1116"/>
      <c r="X100" s="1116"/>
      <c r="Y100" s="1116"/>
      <c r="Z100" s="1116"/>
      <c r="AA100" s="1116"/>
      <c r="AB100" s="1116"/>
      <c r="AC100" s="1116"/>
      <c r="AD100" s="1116"/>
      <c r="AE100" s="1116"/>
      <c r="AF100" s="1116"/>
      <c r="AG100" s="1116"/>
      <c r="AH100" s="1116"/>
      <c r="AI100" s="1116"/>
      <c r="AJ100" s="1116"/>
      <c r="AK100" s="1116"/>
      <c r="AL100" s="1116"/>
      <c r="AM100" s="1116"/>
      <c r="AN100" s="1116"/>
      <c r="AO100" s="1116"/>
      <c r="AP100" s="1116"/>
      <c r="AQ100" s="1116"/>
      <c r="AR100" s="1116"/>
      <c r="AS100" s="1116"/>
      <c r="AT100" s="1116"/>
      <c r="AU100" s="1116"/>
      <c r="AV100" s="1116"/>
      <c r="AW100" s="1116"/>
      <c r="AX100" s="1116"/>
      <c r="AY100" s="1116"/>
      <c r="AZ100" s="1116"/>
      <c r="BA100" s="1116"/>
      <c r="BB100" s="1116"/>
      <c r="BC100" s="1116"/>
      <c r="BD100" s="1116"/>
      <c r="BE100" s="1116"/>
      <c r="BF100" s="1116"/>
      <c r="BG100" s="1116"/>
      <c r="BH100" s="1116"/>
      <c r="BI100" s="1116"/>
      <c r="BJ100" s="1116"/>
      <c r="BK100" s="1116"/>
      <c r="BL100" s="1116"/>
      <c r="BM100" s="1116"/>
      <c r="BN100" s="1116"/>
      <c r="BO100" s="1116"/>
      <c r="BP100" s="1116"/>
      <c r="BQ100" s="1116"/>
      <c r="BR100" s="1116"/>
      <c r="BS100" s="1116"/>
      <c r="BT100" s="1116"/>
      <c r="BU100" s="1116"/>
      <c r="BV100" s="1116"/>
      <c r="BW100" s="1116"/>
      <c r="BX100" s="1116"/>
      <c r="BY100" s="1116"/>
      <c r="BZ100" s="1116"/>
      <c r="CA100" s="1116"/>
      <c r="CB100" s="1116"/>
      <c r="CC100" s="1116"/>
      <c r="CD100" s="1116"/>
    </row>
    <row r="101" spans="1:82" s="986" customFormat="1" ht="15" customHeight="1" x14ac:dyDescent="0.25">
      <c r="A101" s="939"/>
      <c r="B101" s="200"/>
      <c r="C101" s="818"/>
      <c r="D101" s="51"/>
      <c r="E101" s="51"/>
      <c r="F101" s="51"/>
      <c r="G101" s="51"/>
      <c r="H101" s="51"/>
      <c r="I101" s="51"/>
      <c r="J101" s="51"/>
      <c r="K101" s="51"/>
      <c r="L101" s="51"/>
      <c r="M101" s="233"/>
      <c r="N101" s="83"/>
      <c r="O101" s="83"/>
      <c r="P101" s="83"/>
      <c r="Q101" s="83"/>
      <c r="R101" s="83"/>
      <c r="S101" s="1091">
        <f t="shared" si="6"/>
        <v>0</v>
      </c>
      <c r="T101" s="1091">
        <f t="shared" si="7"/>
        <v>0</v>
      </c>
      <c r="U101" s="233"/>
      <c r="V101" s="83"/>
      <c r="W101" s="1116"/>
      <c r="X101" s="1116"/>
      <c r="Y101" s="1116"/>
      <c r="Z101" s="1116"/>
      <c r="AA101" s="1116"/>
      <c r="AB101" s="1116"/>
      <c r="AC101" s="1116"/>
      <c r="AD101" s="1116"/>
      <c r="AE101" s="1116"/>
      <c r="AF101" s="1116"/>
      <c r="AG101" s="1116"/>
      <c r="AH101" s="1116"/>
      <c r="AI101" s="1116"/>
      <c r="AJ101" s="1116"/>
      <c r="AK101" s="1116"/>
      <c r="AL101" s="1116"/>
      <c r="AM101" s="1116"/>
      <c r="AN101" s="1116"/>
      <c r="AO101" s="1116"/>
      <c r="AP101" s="1116"/>
      <c r="AQ101" s="1116"/>
      <c r="AR101" s="1116"/>
      <c r="AS101" s="1116"/>
      <c r="AT101" s="1116"/>
      <c r="AU101" s="1116"/>
      <c r="AV101" s="1116"/>
      <c r="AW101" s="1116"/>
      <c r="AX101" s="1116"/>
      <c r="AY101" s="1116"/>
      <c r="AZ101" s="1116"/>
      <c r="BA101" s="1116"/>
      <c r="BB101" s="1116"/>
      <c r="BC101" s="1116"/>
      <c r="BD101" s="1116"/>
      <c r="BE101" s="1116"/>
      <c r="BF101" s="1116"/>
      <c r="BG101" s="1116"/>
      <c r="BH101" s="1116"/>
      <c r="BI101" s="1116"/>
      <c r="BJ101" s="1116"/>
      <c r="BK101" s="1116"/>
      <c r="BL101" s="1116"/>
      <c r="BM101" s="1116"/>
      <c r="BN101" s="1116"/>
      <c r="BO101" s="1116"/>
      <c r="BP101" s="1116"/>
      <c r="BQ101" s="1116"/>
      <c r="BR101" s="1116"/>
      <c r="BS101" s="1116"/>
      <c r="BT101" s="1116"/>
      <c r="BU101" s="1116"/>
      <c r="BV101" s="1116"/>
      <c r="BW101" s="1116"/>
      <c r="BX101" s="1116"/>
      <c r="BY101" s="1116"/>
      <c r="BZ101" s="1116"/>
      <c r="CA101" s="1116"/>
      <c r="CB101" s="1116"/>
      <c r="CC101" s="1116"/>
      <c r="CD101" s="1116"/>
    </row>
    <row r="102" spans="1:82" s="986" customFormat="1" ht="15" customHeight="1" x14ac:dyDescent="0.25">
      <c r="A102" s="939" t="s">
        <v>825</v>
      </c>
      <c r="B102" s="200"/>
      <c r="C102" s="818"/>
      <c r="D102" s="51"/>
      <c r="E102" s="51"/>
      <c r="F102" s="51"/>
      <c r="G102" s="51"/>
      <c r="H102" s="51"/>
      <c r="I102" s="51"/>
      <c r="J102" s="51"/>
      <c r="K102" s="51"/>
      <c r="L102" s="51"/>
      <c r="M102" s="233"/>
      <c r="N102" s="83"/>
      <c r="O102" s="83"/>
      <c r="P102" s="83"/>
      <c r="Q102" s="83"/>
      <c r="R102" s="83"/>
      <c r="S102" s="1091">
        <f t="shared" si="6"/>
        <v>0</v>
      </c>
      <c r="T102" s="1091">
        <f t="shared" si="7"/>
        <v>0</v>
      </c>
      <c r="U102" s="233"/>
      <c r="V102" s="83"/>
      <c r="W102" s="1116"/>
      <c r="X102" s="1116"/>
      <c r="Y102" s="1116"/>
      <c r="Z102" s="1116"/>
      <c r="AA102" s="1116"/>
      <c r="AB102" s="1116"/>
      <c r="AC102" s="1116"/>
      <c r="AD102" s="1116"/>
      <c r="AE102" s="1116"/>
      <c r="AF102" s="1116"/>
      <c r="AG102" s="1116"/>
      <c r="AH102" s="1116"/>
      <c r="AI102" s="1116"/>
      <c r="AJ102" s="1116"/>
      <c r="AK102" s="1116"/>
      <c r="AL102" s="1116"/>
      <c r="AM102" s="1116"/>
      <c r="AN102" s="1116"/>
      <c r="AO102" s="1116"/>
      <c r="AP102" s="1116"/>
      <c r="AQ102" s="1116"/>
      <c r="AR102" s="1116"/>
      <c r="AS102" s="1116"/>
      <c r="AT102" s="1116"/>
      <c r="AU102" s="1116"/>
      <c r="AV102" s="1116"/>
      <c r="AW102" s="1116"/>
      <c r="AX102" s="1116"/>
      <c r="AY102" s="1116"/>
      <c r="AZ102" s="1116"/>
      <c r="BA102" s="1116"/>
      <c r="BB102" s="1116"/>
      <c r="BC102" s="1116"/>
      <c r="BD102" s="1116"/>
      <c r="BE102" s="1116"/>
      <c r="BF102" s="1116"/>
      <c r="BG102" s="1116"/>
      <c r="BH102" s="1116"/>
      <c r="BI102" s="1116"/>
      <c r="BJ102" s="1116"/>
      <c r="BK102" s="1116"/>
      <c r="BL102" s="1116"/>
      <c r="BM102" s="1116"/>
      <c r="BN102" s="1116"/>
      <c r="BO102" s="1116"/>
      <c r="BP102" s="1116"/>
      <c r="BQ102" s="1116"/>
      <c r="BR102" s="1116"/>
      <c r="BS102" s="1116"/>
      <c r="BT102" s="1116"/>
      <c r="BU102" s="1116"/>
      <c r="BV102" s="1116"/>
      <c r="BW102" s="1116"/>
      <c r="BX102" s="1116"/>
      <c r="BY102" s="1116"/>
      <c r="BZ102" s="1116"/>
      <c r="CA102" s="1116"/>
      <c r="CB102" s="1116"/>
      <c r="CC102" s="1116"/>
      <c r="CD102" s="1116"/>
    </row>
    <row r="103" spans="1:82" ht="15" customHeight="1" x14ac:dyDescent="0.25">
      <c r="A103" s="705" t="s">
        <v>826</v>
      </c>
      <c r="B103" s="196" t="s">
        <v>120</v>
      </c>
      <c r="C103" s="812">
        <v>108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L103" s="41">
        <v>12</v>
      </c>
      <c r="S103" s="1091">
        <f t="shared" si="6"/>
        <v>108</v>
      </c>
      <c r="T103" s="1091">
        <f t="shared" si="7"/>
        <v>0</v>
      </c>
      <c r="U103" s="1091"/>
    </row>
    <row r="104" spans="1:82" ht="15" customHeight="1" x14ac:dyDescent="0.25">
      <c r="A104" s="705" t="s">
        <v>827</v>
      </c>
      <c r="B104" s="196" t="s">
        <v>120</v>
      </c>
      <c r="C104" s="812">
        <v>108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L104" s="41">
        <v>12</v>
      </c>
      <c r="S104" s="1091">
        <f t="shared" si="6"/>
        <v>108</v>
      </c>
      <c r="T104" s="1091">
        <f t="shared" si="7"/>
        <v>0</v>
      </c>
      <c r="U104" s="1091"/>
    </row>
    <row r="105" spans="1:82" ht="15" customHeight="1" x14ac:dyDescent="0.25">
      <c r="A105" s="705" t="s">
        <v>828</v>
      </c>
      <c r="B105" s="196" t="s">
        <v>120</v>
      </c>
      <c r="C105" s="812">
        <v>108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L105" s="41">
        <v>12</v>
      </c>
      <c r="S105" s="1091">
        <f t="shared" si="6"/>
        <v>108</v>
      </c>
      <c r="T105" s="1091">
        <f t="shared" si="7"/>
        <v>0</v>
      </c>
      <c r="U105" s="1091"/>
    </row>
    <row r="106" spans="1:82" ht="15" customHeight="1" x14ac:dyDescent="0.25">
      <c r="A106" s="705" t="s">
        <v>829</v>
      </c>
      <c r="B106" s="196" t="s">
        <v>120</v>
      </c>
      <c r="C106" s="812">
        <v>108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L106" s="41">
        <v>12</v>
      </c>
      <c r="S106" s="1091">
        <f t="shared" si="6"/>
        <v>108</v>
      </c>
      <c r="T106" s="1091">
        <f t="shared" si="7"/>
        <v>0</v>
      </c>
      <c r="U106" s="1091"/>
    </row>
    <row r="107" spans="1:82" ht="15" customHeight="1" x14ac:dyDescent="0.25">
      <c r="A107" s="705"/>
      <c r="B107" s="196"/>
      <c r="C107" s="812"/>
      <c r="D107" s="41"/>
      <c r="E107" s="41"/>
      <c r="F107" s="41"/>
      <c r="G107" s="41"/>
      <c r="H107" s="41"/>
      <c r="I107" s="41"/>
      <c r="J107" s="41"/>
      <c r="K107" s="41"/>
      <c r="L107" s="41"/>
      <c r="S107" s="1091">
        <f t="shared" si="6"/>
        <v>0</v>
      </c>
      <c r="T107" s="1091">
        <f t="shared" si="7"/>
        <v>0</v>
      </c>
      <c r="U107" s="1091"/>
    </row>
    <row r="108" spans="1:82" ht="15" customHeight="1" x14ac:dyDescent="0.25">
      <c r="A108" s="939" t="s">
        <v>830</v>
      </c>
      <c r="B108" s="196"/>
      <c r="C108" s="812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S108" s="1091">
        <f t="shared" si="6"/>
        <v>0</v>
      </c>
      <c r="T108" s="1091">
        <f t="shared" si="7"/>
        <v>0</v>
      </c>
      <c r="U108" s="1091"/>
    </row>
    <row r="109" spans="1:82" ht="15" customHeight="1" x14ac:dyDescent="0.25">
      <c r="A109" s="705" t="s">
        <v>834</v>
      </c>
      <c r="B109" s="196"/>
      <c r="C109" s="812">
        <v>108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L109" s="41">
        <v>12</v>
      </c>
      <c r="S109" s="1091">
        <f t="shared" si="6"/>
        <v>108</v>
      </c>
      <c r="T109" s="1091">
        <f t="shared" si="7"/>
        <v>0</v>
      </c>
      <c r="U109" s="1091"/>
    </row>
    <row r="110" spans="1:82" ht="15" customHeight="1" x14ac:dyDescent="0.25">
      <c r="A110" s="705" t="s">
        <v>833</v>
      </c>
      <c r="B110" s="196"/>
      <c r="C110" s="812">
        <v>108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L110" s="41">
        <v>12</v>
      </c>
      <c r="S110" s="1091">
        <f t="shared" si="6"/>
        <v>108</v>
      </c>
      <c r="T110" s="1091">
        <f t="shared" si="7"/>
        <v>0</v>
      </c>
      <c r="U110" s="1091"/>
    </row>
    <row r="111" spans="1:82" ht="15" customHeight="1" x14ac:dyDescent="0.25">
      <c r="A111" s="705" t="s">
        <v>832</v>
      </c>
      <c r="B111" s="196"/>
      <c r="C111" s="812">
        <v>108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L111" s="41">
        <v>12</v>
      </c>
      <c r="S111" s="1091">
        <f t="shared" si="6"/>
        <v>108</v>
      </c>
      <c r="T111" s="1091">
        <f t="shared" si="7"/>
        <v>0</v>
      </c>
      <c r="U111" s="1091"/>
    </row>
    <row r="112" spans="1:82" ht="15" customHeight="1" x14ac:dyDescent="0.25">
      <c r="A112" s="705" t="s">
        <v>831</v>
      </c>
      <c r="B112" s="196"/>
      <c r="C112" s="812">
        <v>108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L112" s="41">
        <v>12</v>
      </c>
      <c r="S112" s="1091">
        <f t="shared" si="6"/>
        <v>108</v>
      </c>
      <c r="T112" s="1091">
        <f t="shared" si="7"/>
        <v>0</v>
      </c>
      <c r="U112" s="1091"/>
    </row>
    <row r="113" spans="1:82" ht="15" customHeight="1" thickBot="1" x14ac:dyDescent="0.3">
      <c r="A113" s="705"/>
      <c r="B113" s="196"/>
      <c r="C113" s="812"/>
      <c r="D113" s="41"/>
      <c r="E113" s="41"/>
      <c r="F113" s="41"/>
      <c r="G113" s="41"/>
      <c r="H113" s="41"/>
      <c r="I113" s="41"/>
      <c r="J113" s="41"/>
      <c r="K113" s="41"/>
      <c r="L113" s="41"/>
      <c r="S113" s="1091">
        <f t="shared" si="6"/>
        <v>0</v>
      </c>
      <c r="T113" s="1091">
        <f t="shared" si="7"/>
        <v>0</v>
      </c>
      <c r="U113" s="1091"/>
    </row>
    <row r="114" spans="1:82" s="355" customFormat="1" ht="15.75" thickBot="1" x14ac:dyDescent="0.3">
      <c r="A114" s="221" t="s">
        <v>807</v>
      </c>
      <c r="B114" s="856"/>
      <c r="C114" s="1173">
        <v>11000000</v>
      </c>
      <c r="D114" s="221">
        <v>1600000</v>
      </c>
      <c r="E114" s="221">
        <v>1000000</v>
      </c>
      <c r="F114" s="221">
        <v>1200000</v>
      </c>
      <c r="G114" s="221">
        <v>1200000</v>
      </c>
      <c r="H114" s="221">
        <v>1100000</v>
      </c>
      <c r="I114" s="221">
        <v>1800000</v>
      </c>
      <c r="J114" s="221">
        <v>1000000</v>
      </c>
      <c r="K114" s="221">
        <v>1000000</v>
      </c>
      <c r="L114" s="221">
        <v>1100000</v>
      </c>
      <c r="M114" s="1091"/>
      <c r="N114" s="1117"/>
      <c r="O114" s="1117"/>
      <c r="P114" s="1118"/>
      <c r="Q114" s="1118"/>
      <c r="R114" s="1118"/>
      <c r="S114" s="1091">
        <f t="shared" si="6"/>
        <v>11000000</v>
      </c>
      <c r="T114" s="1091">
        <f t="shared" si="7"/>
        <v>0</v>
      </c>
      <c r="U114" s="1091"/>
      <c r="V114" s="1118"/>
      <c r="W114" s="1119"/>
      <c r="X114" s="1119"/>
      <c r="Y114" s="1119"/>
      <c r="Z114" s="1119"/>
      <c r="AA114" s="1119"/>
      <c r="AB114" s="1119"/>
      <c r="AC114" s="1119"/>
      <c r="AD114" s="1119"/>
      <c r="AE114" s="1119"/>
      <c r="AF114" s="1119"/>
      <c r="AG114" s="1119"/>
      <c r="AH114" s="1119"/>
      <c r="AI114" s="1119"/>
      <c r="AJ114" s="1119"/>
      <c r="AK114" s="1119"/>
      <c r="AL114" s="1119"/>
      <c r="AM114" s="1119"/>
      <c r="AN114" s="1119"/>
      <c r="AO114" s="1119"/>
      <c r="AP114" s="1119"/>
      <c r="AQ114" s="1119"/>
      <c r="AR114" s="1119"/>
      <c r="AS114" s="1119"/>
      <c r="AT114" s="1119"/>
      <c r="AU114" s="1119"/>
      <c r="AV114" s="1119"/>
      <c r="AW114" s="1119"/>
      <c r="AX114" s="1119"/>
      <c r="AY114" s="1119"/>
      <c r="AZ114" s="1119"/>
      <c r="BA114" s="1119"/>
      <c r="BB114" s="1119"/>
      <c r="BC114" s="1119"/>
      <c r="BD114" s="1119"/>
      <c r="BE114" s="1119"/>
      <c r="BF114" s="1119"/>
      <c r="BG114" s="1119"/>
      <c r="BH114" s="1119"/>
      <c r="BI114" s="1119"/>
      <c r="BJ114" s="1119"/>
      <c r="BK114" s="1119"/>
      <c r="BL114" s="1119"/>
      <c r="BM114" s="1119"/>
      <c r="BN114" s="1119"/>
      <c r="BO114" s="1119"/>
      <c r="BP114" s="1119"/>
      <c r="BQ114" s="1119"/>
      <c r="BR114" s="1119"/>
      <c r="BS114" s="1119"/>
      <c r="BT114" s="1119"/>
      <c r="BU114" s="1119"/>
      <c r="BV114" s="1119"/>
      <c r="BW114" s="1119"/>
      <c r="BX114" s="1119"/>
      <c r="BY114" s="1119"/>
      <c r="BZ114" s="1119"/>
      <c r="CA114" s="1119"/>
      <c r="CB114" s="1119"/>
      <c r="CC114" s="1119"/>
      <c r="CD114" s="1119"/>
    </row>
    <row r="115" spans="1:82" ht="15.75" thickBot="1" x14ac:dyDescent="0.3">
      <c r="A115" s="226" t="s">
        <v>466</v>
      </c>
      <c r="B115" s="856"/>
      <c r="C115" s="1174">
        <v>4524</v>
      </c>
      <c r="D115" s="228">
        <v>520</v>
      </c>
      <c r="E115" s="228">
        <v>546</v>
      </c>
      <c r="F115" s="228">
        <v>572</v>
      </c>
      <c r="G115" s="228">
        <v>416</v>
      </c>
      <c r="H115" s="228">
        <v>546</v>
      </c>
      <c r="I115" s="228">
        <v>572</v>
      </c>
      <c r="J115" s="228">
        <v>468</v>
      </c>
      <c r="K115" s="228">
        <v>416</v>
      </c>
      <c r="L115" s="228">
        <v>468</v>
      </c>
      <c r="S115" s="1091">
        <f t="shared" si="6"/>
        <v>4524</v>
      </c>
      <c r="T115" s="1091">
        <f t="shared" si="7"/>
        <v>0</v>
      </c>
      <c r="U115" s="1091"/>
    </row>
    <row r="116" spans="1:82" x14ac:dyDescent="0.25">
      <c r="D116" s="57"/>
      <c r="E116" s="13"/>
      <c r="F116" s="13"/>
      <c r="G116" s="13"/>
      <c r="H116" s="13"/>
      <c r="I116" s="13"/>
      <c r="J116" s="13"/>
      <c r="K116" s="13"/>
      <c r="L116" s="13"/>
    </row>
  </sheetData>
  <mergeCells count="2">
    <mergeCell ref="A4:A5"/>
    <mergeCell ref="B4:B5"/>
  </mergeCells>
  <conditionalFormatting sqref="B1:L1">
    <cfRule type="cellIs" dxfId="128" priority="5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DL265"/>
  <sheetViews>
    <sheetView zoomScale="85" zoomScaleNormal="85" workbookViewId="0">
      <pane xSplit="4" ySplit="5" topLeftCell="E172" activePane="bottomRight" state="frozen"/>
      <selection activeCell="AW189" sqref="AW189"/>
      <selection pane="topRight" activeCell="AW189" sqref="AW189"/>
      <selection pane="bottomLeft" activeCell="AW189" sqref="AW189"/>
      <selection pane="bottomRight" activeCell="CZ216" sqref="CZ216"/>
    </sheetView>
  </sheetViews>
  <sheetFormatPr defaultRowHeight="15" x14ac:dyDescent="0.25"/>
  <cols>
    <col min="1" max="1" width="8.28515625" hidden="1" customWidth="1"/>
    <col min="2" max="2" width="37" customWidth="1"/>
    <col min="3" max="3" width="7.140625" style="847" customWidth="1"/>
    <col min="4" max="4" width="9.85546875" style="970" customWidth="1"/>
    <col min="5" max="5" width="16.42578125" style="108" customWidth="1"/>
    <col min="6" max="6" width="16.42578125" style="381" customWidth="1"/>
    <col min="7" max="8" width="16.42578125" customWidth="1"/>
    <col min="9" max="9" width="16.42578125" style="55" hidden="1" customWidth="1"/>
    <col min="10" max="10" width="16.42578125" hidden="1" customWidth="1"/>
    <col min="11" max="11" width="9.42578125" hidden="1" customWidth="1"/>
    <col min="12" max="13" width="12" hidden="1" customWidth="1"/>
    <col min="14" max="14" width="16.42578125" style="90" hidden="1" customWidth="1"/>
    <col min="15" max="16" width="16.42578125" customWidth="1"/>
    <col min="17" max="17" width="16.42578125" style="55" hidden="1" customWidth="1"/>
    <col min="18" max="18" width="16.42578125" hidden="1" customWidth="1"/>
    <col min="19" max="19" width="9.42578125" hidden="1" customWidth="1"/>
    <col min="20" max="21" width="16.42578125" hidden="1" customWidth="1"/>
    <col min="22" max="22" width="16.42578125" style="90" hidden="1" customWidth="1"/>
    <col min="23" max="24" width="16.42578125" hidden="1" customWidth="1"/>
    <col min="25" max="25" width="16.42578125" style="55" hidden="1" customWidth="1"/>
    <col min="26" max="26" width="16.42578125" hidden="1" customWidth="1"/>
    <col min="27" max="27" width="9.42578125" hidden="1" customWidth="1"/>
    <col min="28" max="28" width="16.42578125" hidden="1" customWidth="1"/>
    <col min="29" max="29" width="13.28515625" hidden="1" customWidth="1"/>
    <col min="30" max="30" width="16.42578125" style="90" hidden="1" customWidth="1"/>
    <col min="31" max="32" width="16.42578125" hidden="1" customWidth="1"/>
    <col min="33" max="33" width="16.42578125" style="55" hidden="1" customWidth="1"/>
    <col min="34" max="34" width="16.42578125" hidden="1" customWidth="1"/>
    <col min="35" max="35" width="9.42578125" hidden="1" customWidth="1"/>
    <col min="36" max="37" width="16.42578125" hidden="1" customWidth="1"/>
    <col min="38" max="38" width="16.42578125" style="90" hidden="1" customWidth="1"/>
    <col min="39" max="40" width="16.42578125" hidden="1" customWidth="1"/>
    <col min="41" max="41" width="16.42578125" style="111" hidden="1" customWidth="1"/>
    <col min="42" max="42" width="16.42578125" hidden="1" customWidth="1"/>
    <col min="43" max="43" width="9.42578125" hidden="1" customWidth="1"/>
    <col min="44" max="45" width="16.42578125" hidden="1" customWidth="1"/>
    <col min="46" max="46" width="16.42578125" style="90" hidden="1" customWidth="1"/>
    <col min="47" max="48" width="16.42578125" hidden="1" customWidth="1"/>
    <col min="49" max="49" width="16.42578125" style="55" hidden="1" customWidth="1"/>
    <col min="50" max="50" width="16.42578125" hidden="1" customWidth="1"/>
    <col min="51" max="51" width="9.42578125" hidden="1" customWidth="1"/>
    <col min="52" max="53" width="16.42578125" hidden="1" customWidth="1"/>
    <col min="54" max="54" width="16.42578125" style="90" hidden="1" customWidth="1"/>
    <col min="55" max="56" width="16.42578125" hidden="1" customWidth="1"/>
    <col min="57" max="57" width="16.42578125" style="55" hidden="1" customWidth="1"/>
    <col min="58" max="58" width="16.42578125" hidden="1" customWidth="1"/>
    <col min="59" max="59" width="9.42578125" hidden="1" customWidth="1"/>
    <col min="60" max="61" width="16.42578125" hidden="1" customWidth="1"/>
    <col min="62" max="62" width="16" style="90" hidden="1" customWidth="1"/>
    <col min="63" max="64" width="16.42578125" hidden="1" customWidth="1"/>
    <col min="65" max="65" width="16.42578125" style="55" hidden="1" customWidth="1"/>
    <col min="66" max="66" width="16.42578125" hidden="1" customWidth="1"/>
    <col min="67" max="67" width="9.42578125" hidden="1" customWidth="1"/>
    <col min="68" max="69" width="16.42578125" hidden="1" customWidth="1"/>
    <col min="70" max="70" width="16.42578125" style="90" hidden="1" customWidth="1"/>
    <col min="71" max="72" width="16.42578125" hidden="1" customWidth="1"/>
    <col min="73" max="73" width="16.42578125" style="55" hidden="1" customWidth="1"/>
    <col min="74" max="74" width="16.42578125" hidden="1" customWidth="1"/>
    <col min="75" max="75" width="9.42578125" hidden="1" customWidth="1"/>
    <col min="76" max="77" width="16.42578125" hidden="1" customWidth="1"/>
    <col min="78" max="78" width="16.42578125" style="90" hidden="1" customWidth="1"/>
    <col min="79" max="80" width="16.42578125" hidden="1" customWidth="1"/>
    <col min="81" max="81" width="16.42578125" style="55" hidden="1" customWidth="1"/>
    <col min="82" max="82" width="16.42578125" hidden="1" customWidth="1"/>
    <col min="83" max="83" width="9.42578125" hidden="1" customWidth="1"/>
    <col min="84" max="85" width="16.42578125" hidden="1" customWidth="1"/>
    <col min="86" max="86" width="16.42578125" style="90" hidden="1" customWidth="1"/>
    <col min="87" max="88" width="16.42578125" hidden="1" customWidth="1"/>
    <col min="89" max="89" width="16.42578125" style="55" hidden="1" customWidth="1"/>
    <col min="90" max="90" width="16.42578125" hidden="1" customWidth="1"/>
    <col min="91" max="91" width="9.42578125" hidden="1" customWidth="1"/>
    <col min="92" max="93" width="16.42578125" hidden="1" customWidth="1"/>
    <col min="94" max="94" width="16.42578125" style="90" hidden="1" customWidth="1"/>
    <col min="95" max="96" width="16.42578125" hidden="1" customWidth="1"/>
    <col min="97" max="97" width="16.42578125" style="55" hidden="1" customWidth="1"/>
    <col min="98" max="98" width="16.42578125" hidden="1" customWidth="1"/>
    <col min="99" max="99" width="9.42578125" hidden="1" customWidth="1"/>
    <col min="100" max="101" width="16.42578125" hidden="1" customWidth="1"/>
    <col min="102" max="102" width="16.42578125" style="90" hidden="1" customWidth="1"/>
    <col min="103" max="108" width="16.42578125" customWidth="1"/>
    <col min="109" max="109" width="11.5703125" bestFit="1" customWidth="1"/>
    <col min="110" max="110" width="10.5703125" bestFit="1" customWidth="1"/>
    <col min="111" max="111" width="11.5703125" bestFit="1" customWidth="1"/>
  </cols>
  <sheetData>
    <row r="1" spans="1:116" x14ac:dyDescent="0.25">
      <c r="A1" s="1"/>
      <c r="B1" s="898" t="s">
        <v>0</v>
      </c>
      <c r="C1" s="849"/>
      <c r="D1" s="952"/>
      <c r="E1" s="7"/>
      <c r="F1" s="3"/>
      <c r="G1" s="4"/>
      <c r="H1" s="5">
        <f>H2-H3</f>
        <v>0</v>
      </c>
      <c r="I1" s="902"/>
      <c r="J1" s="2"/>
      <c r="K1" s="6"/>
      <c r="L1" s="2"/>
      <c r="M1" s="2"/>
      <c r="N1" s="664"/>
      <c r="O1" s="4"/>
      <c r="P1" s="5">
        <f>P2-P3</f>
        <v>0</v>
      </c>
      <c r="Q1" s="902"/>
      <c r="R1" s="5"/>
      <c r="S1" s="6"/>
      <c r="T1" s="8"/>
      <c r="U1" s="2"/>
      <c r="V1" s="664"/>
      <c r="W1" s="7"/>
      <c r="X1" s="5">
        <f>X2-X3</f>
        <v>0</v>
      </c>
      <c r="Y1" s="902"/>
      <c r="Z1" s="2"/>
      <c r="AA1" s="6"/>
      <c r="AB1" s="2"/>
      <c r="AC1" s="2"/>
      <c r="AD1" s="664"/>
      <c r="AE1" s="7"/>
      <c r="AF1" s="8">
        <f>AF2-AF3</f>
        <v>0</v>
      </c>
      <c r="AG1" s="902"/>
      <c r="AH1" s="2"/>
      <c r="AI1" s="6"/>
      <c r="AJ1" s="2"/>
      <c r="AK1" s="2"/>
      <c r="AL1" s="664"/>
      <c r="AM1" s="7"/>
      <c r="AN1" s="5">
        <f>AN2-AN3</f>
        <v>0</v>
      </c>
      <c r="AO1" s="760"/>
      <c r="AP1" s="7"/>
      <c r="AQ1" s="6"/>
      <c r="AR1" s="8"/>
      <c r="AS1" s="2"/>
      <c r="AT1" s="664"/>
      <c r="AU1" s="7"/>
      <c r="AV1" s="5">
        <f>AV2-AV3</f>
        <v>0</v>
      </c>
      <c r="AW1" s="913"/>
      <c r="AX1" s="7"/>
      <c r="AY1" s="6"/>
      <c r="AZ1" s="8"/>
      <c r="BA1" s="2"/>
      <c r="BB1" s="664"/>
      <c r="BC1" s="7"/>
      <c r="BD1" s="5">
        <f>BD2-BD3</f>
        <v>0</v>
      </c>
      <c r="BE1" s="913"/>
      <c r="BF1" s="7"/>
      <c r="BG1" s="6"/>
      <c r="BH1" s="8"/>
      <c r="BI1" s="2"/>
      <c r="BJ1" s="664"/>
      <c r="BK1" s="7"/>
      <c r="BL1" s="5">
        <f>BL2-BL3</f>
        <v>0</v>
      </c>
      <c r="BM1" s="913"/>
      <c r="BN1" s="7"/>
      <c r="BO1" s="6"/>
      <c r="BP1" s="8"/>
      <c r="BQ1" s="2"/>
      <c r="BR1" s="664"/>
      <c r="BS1" s="7"/>
      <c r="BT1" s="5">
        <f>BT2-BT3</f>
        <v>0</v>
      </c>
      <c r="BU1" s="913"/>
      <c r="BV1" s="7"/>
      <c r="BW1" s="6"/>
      <c r="BX1" s="8"/>
      <c r="BY1" s="2"/>
      <c r="BZ1" s="664"/>
      <c r="CA1" s="7"/>
      <c r="CB1" s="5">
        <f>CB2-CB3</f>
        <v>0</v>
      </c>
      <c r="CC1" s="913"/>
      <c r="CD1" s="7"/>
      <c r="CE1" s="6"/>
      <c r="CF1" s="8"/>
      <c r="CG1" s="2"/>
      <c r="CH1" s="664"/>
      <c r="CI1" s="7"/>
      <c r="CJ1" s="5">
        <f>CJ2-CJ3</f>
        <v>0</v>
      </c>
      <c r="CK1" s="913"/>
      <c r="CL1" s="7"/>
      <c r="CM1" s="6"/>
      <c r="CN1" s="8"/>
      <c r="CO1" s="2"/>
      <c r="CP1" s="664"/>
      <c r="CQ1" s="5"/>
      <c r="CR1" s="5" t="e">
        <f>CR2-CR3</f>
        <v>#REF!</v>
      </c>
      <c r="CS1" s="933"/>
      <c r="CT1" s="5"/>
      <c r="CU1" s="6"/>
      <c r="CV1" s="8"/>
      <c r="CW1" s="2"/>
      <c r="CX1" s="673"/>
    </row>
    <row r="2" spans="1:116" x14ac:dyDescent="0.25">
      <c r="A2" s="1"/>
      <c r="B2" s="996" t="s">
        <v>801</v>
      </c>
      <c r="C2" s="850"/>
      <c r="D2" s="952"/>
      <c r="E2" s="7"/>
      <c r="F2" s="3"/>
      <c r="G2" s="14"/>
      <c r="H2" s="1">
        <f>H247</f>
        <v>0</v>
      </c>
      <c r="I2" s="903"/>
      <c r="J2" s="13"/>
      <c r="K2" s="6"/>
      <c r="L2" s="13"/>
      <c r="M2" s="13"/>
      <c r="N2" s="665"/>
      <c r="O2" s="14"/>
      <c r="P2" s="1">
        <f>P247</f>
        <v>0</v>
      </c>
      <c r="Q2" s="903"/>
      <c r="R2" s="15"/>
      <c r="S2" s="6"/>
      <c r="T2" s="1"/>
      <c r="U2" s="13"/>
      <c r="V2" s="665"/>
      <c r="W2" s="16"/>
      <c r="X2" s="15">
        <f>X247</f>
        <v>0</v>
      </c>
      <c r="Y2" s="903"/>
      <c r="Z2" s="13"/>
      <c r="AA2" s="6"/>
      <c r="AB2" s="13"/>
      <c r="AC2" s="13"/>
      <c r="AD2" s="665"/>
      <c r="AE2" s="16"/>
      <c r="AF2" s="15">
        <f>AF247</f>
        <v>0</v>
      </c>
      <c r="AG2" s="903"/>
      <c r="AH2" s="13"/>
      <c r="AI2" s="6"/>
      <c r="AJ2" s="13"/>
      <c r="AK2" s="13"/>
      <c r="AL2" s="665"/>
      <c r="AM2" s="16"/>
      <c r="AN2" s="15">
        <f>AN247</f>
        <v>0</v>
      </c>
      <c r="AO2" s="761"/>
      <c r="AP2" s="16"/>
      <c r="AQ2" s="6"/>
      <c r="AR2" s="1"/>
      <c r="AS2" s="13"/>
      <c r="AT2" s="665"/>
      <c r="AU2" s="16"/>
      <c r="AV2" s="15">
        <f>AV247</f>
        <v>0</v>
      </c>
      <c r="AW2" s="914"/>
      <c r="AX2" s="16"/>
      <c r="AY2" s="6"/>
      <c r="AZ2" s="1"/>
      <c r="BA2" s="13"/>
      <c r="BB2" s="665"/>
      <c r="BC2" s="16"/>
      <c r="BD2" s="15">
        <f>BD247</f>
        <v>0</v>
      </c>
      <c r="BE2" s="914"/>
      <c r="BF2" s="16"/>
      <c r="BG2" s="6"/>
      <c r="BH2" s="1"/>
      <c r="BI2" s="13"/>
      <c r="BJ2" s="665"/>
      <c r="BK2" s="16"/>
      <c r="BL2" s="15">
        <f>BL247</f>
        <v>0</v>
      </c>
      <c r="BM2" s="914"/>
      <c r="BN2" s="16"/>
      <c r="BO2" s="6"/>
      <c r="BP2" s="1"/>
      <c r="BQ2" s="13"/>
      <c r="BR2" s="665"/>
      <c r="BS2" s="16"/>
      <c r="BT2" s="15">
        <f>BT247</f>
        <v>0</v>
      </c>
      <c r="BU2" s="914"/>
      <c r="BV2" s="16"/>
      <c r="BW2" s="6"/>
      <c r="BX2" s="1"/>
      <c r="BY2" s="13"/>
      <c r="BZ2" s="665"/>
      <c r="CA2" s="16"/>
      <c r="CB2" s="15">
        <f>CB247</f>
        <v>0</v>
      </c>
      <c r="CC2" s="914"/>
      <c r="CD2" s="16"/>
      <c r="CE2" s="6"/>
      <c r="CF2" s="1"/>
      <c r="CG2" s="13"/>
      <c r="CH2" s="665"/>
      <c r="CI2" s="16"/>
      <c r="CJ2" s="15">
        <f>CJ247</f>
        <v>0</v>
      </c>
      <c r="CK2" s="914"/>
      <c r="CL2" s="16"/>
      <c r="CM2" s="6"/>
      <c r="CN2" s="1"/>
      <c r="CO2" s="13"/>
      <c r="CP2" s="665"/>
      <c r="CQ2" s="15"/>
      <c r="CR2" s="15" t="e">
        <f>#REF!</f>
        <v>#REF!</v>
      </c>
      <c r="CS2" s="934"/>
      <c r="CT2" s="15"/>
      <c r="CU2" s="6"/>
      <c r="CV2" s="1"/>
      <c r="CW2" s="13"/>
      <c r="CX2" s="360"/>
    </row>
    <row r="3" spans="1:116" ht="15.75" thickBot="1" x14ac:dyDescent="0.3">
      <c r="A3" s="1"/>
      <c r="B3" s="894" t="s">
        <v>746</v>
      </c>
      <c r="C3" s="845"/>
      <c r="D3" s="953"/>
      <c r="E3" s="7"/>
      <c r="F3" s="3"/>
      <c r="G3" s="14"/>
      <c r="H3" s="15">
        <f>H249</f>
        <v>0</v>
      </c>
      <c r="I3" s="903"/>
      <c r="J3" s="13"/>
      <c r="K3" s="6"/>
      <c r="L3" s="13"/>
      <c r="M3" s="13"/>
      <c r="N3" s="666"/>
      <c r="O3" s="14"/>
      <c r="P3" s="15">
        <f>P249</f>
        <v>0</v>
      </c>
      <c r="Q3" s="903"/>
      <c r="R3" s="272"/>
      <c r="S3" s="6"/>
      <c r="T3" s="1"/>
      <c r="U3" s="13"/>
      <c r="V3" s="662"/>
      <c r="W3" s="16"/>
      <c r="X3" s="15">
        <f>X249</f>
        <v>0</v>
      </c>
      <c r="Y3" s="903"/>
      <c r="Z3" s="18"/>
      <c r="AA3" s="6"/>
      <c r="AB3" s="13"/>
      <c r="AC3" s="13"/>
      <c r="AD3" s="666"/>
      <c r="AE3" s="16"/>
      <c r="AF3" s="1">
        <f>AF249</f>
        <v>0</v>
      </c>
      <c r="AG3" s="903"/>
      <c r="AH3" s="18"/>
      <c r="AI3" s="6"/>
      <c r="AJ3" s="13"/>
      <c r="AK3" s="13"/>
      <c r="AL3" s="666"/>
      <c r="AM3" s="16"/>
      <c r="AN3" s="15">
        <f>AN249</f>
        <v>0</v>
      </c>
      <c r="AO3" s="761"/>
      <c r="AP3" s="272"/>
      <c r="AQ3" s="6"/>
      <c r="AR3" s="1"/>
      <c r="AS3" s="13"/>
      <c r="AT3" s="662"/>
      <c r="AU3" s="16"/>
      <c r="AV3" s="15">
        <f>AV249</f>
        <v>0</v>
      </c>
      <c r="AW3" s="914"/>
      <c r="AX3" s="272"/>
      <c r="AY3" s="6"/>
      <c r="AZ3" s="1"/>
      <c r="BA3" s="13"/>
      <c r="BB3" s="662"/>
      <c r="BC3" s="16"/>
      <c r="BD3" s="15">
        <f>BD249</f>
        <v>0</v>
      </c>
      <c r="BE3" s="914"/>
      <c r="BF3" s="272"/>
      <c r="BG3" s="6"/>
      <c r="BH3" s="1"/>
      <c r="BI3" s="13"/>
      <c r="BJ3" s="662"/>
      <c r="BK3" s="16"/>
      <c r="BL3" s="15">
        <f>BL249</f>
        <v>0</v>
      </c>
      <c r="BM3" s="914"/>
      <c r="BN3" s="16"/>
      <c r="BO3" s="6"/>
      <c r="BP3" s="1"/>
      <c r="BQ3" s="13"/>
      <c r="BR3" s="662"/>
      <c r="BS3" s="16"/>
      <c r="BT3" s="15">
        <f>BT249</f>
        <v>0</v>
      </c>
      <c r="BU3" s="914"/>
      <c r="BV3" s="272"/>
      <c r="BW3" s="6"/>
      <c r="BX3" s="1"/>
      <c r="BY3" s="13"/>
      <c r="BZ3" s="662"/>
      <c r="CA3" s="16"/>
      <c r="CB3" s="15">
        <f>CB249</f>
        <v>0</v>
      </c>
      <c r="CC3" s="914"/>
      <c r="CD3" s="272"/>
      <c r="CE3" s="6"/>
      <c r="CF3" s="1"/>
      <c r="CG3" s="13"/>
      <c r="CH3" s="662"/>
      <c r="CI3" s="16"/>
      <c r="CJ3" s="15">
        <f>CJ249</f>
        <v>0</v>
      </c>
      <c r="CK3" s="914"/>
      <c r="CL3" s="272"/>
      <c r="CM3" s="6"/>
      <c r="CN3" s="1"/>
      <c r="CO3" s="13"/>
      <c r="CP3" s="662"/>
      <c r="CQ3" s="15"/>
      <c r="CR3" s="15">
        <f>CR249</f>
        <v>0</v>
      </c>
      <c r="CS3" s="934"/>
      <c r="CT3" s="272"/>
      <c r="CU3" s="6"/>
      <c r="CV3" s="1"/>
      <c r="CW3" s="13"/>
      <c r="CX3" s="360"/>
    </row>
    <row r="4" spans="1:116" ht="15.75" thickBot="1" x14ac:dyDescent="0.3">
      <c r="A4" s="1216" t="s">
        <v>2</v>
      </c>
      <c r="B4" s="1212" t="s">
        <v>3</v>
      </c>
      <c r="C4" s="1212" t="s">
        <v>4</v>
      </c>
      <c r="D4" s="1218" t="s">
        <v>5</v>
      </c>
      <c r="E4" s="1220" t="s">
        <v>6</v>
      </c>
      <c r="F4" s="1221"/>
      <c r="G4" s="1214"/>
      <c r="H4" s="1215"/>
      <c r="I4" s="689" t="s">
        <v>601</v>
      </c>
      <c r="J4" s="193" t="s">
        <v>601</v>
      </c>
      <c r="K4" s="6" t="s">
        <v>6</v>
      </c>
      <c r="L4" s="645"/>
      <c r="M4" s="645"/>
      <c r="N4" s="654"/>
      <c r="O4" s="1214"/>
      <c r="P4" s="1215"/>
      <c r="Q4" s="689" t="s">
        <v>602</v>
      </c>
      <c r="R4" s="193" t="s">
        <v>602</v>
      </c>
      <c r="S4" s="6"/>
      <c r="T4" s="645"/>
      <c r="U4" s="645"/>
      <c r="V4" s="654"/>
      <c r="W4" s="1214"/>
      <c r="X4" s="1215"/>
      <c r="Y4" s="689"/>
      <c r="Z4" s="436"/>
      <c r="AA4" s="6"/>
      <c r="AB4" s="645"/>
      <c r="AC4" s="645"/>
      <c r="AD4" s="654"/>
      <c r="AE4" s="1222"/>
      <c r="AF4" s="1223"/>
      <c r="AG4" s="689"/>
      <c r="AH4" s="436"/>
      <c r="AI4" s="6"/>
      <c r="AJ4" s="645"/>
      <c r="AK4" s="645"/>
      <c r="AL4" s="654"/>
      <c r="AM4" s="1214"/>
      <c r="AN4" s="1215"/>
      <c r="AO4" s="755"/>
      <c r="AP4" s="193"/>
      <c r="AQ4" s="6"/>
      <c r="AR4" s="645"/>
      <c r="AS4" s="645"/>
      <c r="AT4" s="654"/>
      <c r="AU4" s="1214"/>
      <c r="AV4" s="1215"/>
      <c r="AW4" s="689"/>
      <c r="AX4" s="193"/>
      <c r="AY4" s="6"/>
      <c r="AZ4" s="645"/>
      <c r="BA4" s="645"/>
      <c r="BB4" s="654"/>
      <c r="BC4" s="1214"/>
      <c r="BD4" s="1215"/>
      <c r="BE4" s="689"/>
      <c r="BF4" s="193"/>
      <c r="BG4" s="6"/>
      <c r="BH4" s="645"/>
      <c r="BI4" s="645"/>
      <c r="BJ4" s="654"/>
      <c r="BK4" s="1214"/>
      <c r="BL4" s="1215"/>
      <c r="BM4" s="689"/>
      <c r="BN4" s="432"/>
      <c r="BO4" s="6"/>
      <c r="BP4" s="645"/>
      <c r="BQ4" s="645"/>
      <c r="BR4" s="654"/>
      <c r="BS4" s="1214"/>
      <c r="BT4" s="1215"/>
      <c r="BU4" s="689"/>
      <c r="BV4" s="432"/>
      <c r="BW4" s="6"/>
      <c r="BX4" s="645"/>
      <c r="BY4" s="645"/>
      <c r="BZ4" s="654"/>
      <c r="CA4" s="1214"/>
      <c r="CB4" s="1215"/>
      <c r="CC4" s="689"/>
      <c r="CD4" s="432"/>
      <c r="CE4" s="6"/>
      <c r="CF4" s="645"/>
      <c r="CG4" s="645"/>
      <c r="CH4" s="654"/>
      <c r="CI4" s="1214"/>
      <c r="CJ4" s="1215"/>
      <c r="CK4" s="689"/>
      <c r="CL4" s="432"/>
      <c r="CM4" s="6"/>
      <c r="CN4" s="645"/>
      <c r="CO4" s="645"/>
      <c r="CP4" s="654"/>
      <c r="CQ4" s="1224"/>
      <c r="CR4" s="1225"/>
      <c r="CS4" s="938"/>
      <c r="CT4" s="437"/>
      <c r="CU4" s="6"/>
      <c r="CV4" s="645"/>
      <c r="CW4" s="645"/>
      <c r="CX4" s="674"/>
    </row>
    <row r="5" spans="1:116" x14ac:dyDescent="0.25">
      <c r="A5" s="1217"/>
      <c r="B5" s="1213"/>
      <c r="C5" s="1213"/>
      <c r="D5" s="1219"/>
      <c r="E5" s="276" t="s">
        <v>13</v>
      </c>
      <c r="F5" s="23" t="s">
        <v>14</v>
      </c>
      <c r="G5" s="24" t="s">
        <v>13</v>
      </c>
      <c r="H5" s="23" t="s">
        <v>14</v>
      </c>
      <c r="I5" s="915" t="s">
        <v>13</v>
      </c>
      <c r="J5" s="278" t="s">
        <v>13</v>
      </c>
      <c r="K5" s="25" t="s">
        <v>13</v>
      </c>
      <c r="L5" s="26" t="s">
        <v>14</v>
      </c>
      <c r="M5" s="26"/>
      <c r="N5" s="655"/>
      <c r="O5" s="24" t="s">
        <v>13</v>
      </c>
      <c r="P5" s="23" t="s">
        <v>14</v>
      </c>
      <c r="Q5" s="915" t="s">
        <v>13</v>
      </c>
      <c r="R5" t="s">
        <v>13</v>
      </c>
      <c r="S5" s="25"/>
      <c r="T5" s="280"/>
      <c r="U5" s="280"/>
      <c r="V5" s="655"/>
      <c r="W5" s="278" t="s">
        <v>13</v>
      </c>
      <c r="X5" s="277" t="s">
        <v>14</v>
      </c>
      <c r="Y5" s="915" t="s">
        <v>13</v>
      </c>
      <c r="Z5" s="253" t="s">
        <v>13</v>
      </c>
      <c r="AA5" s="25"/>
      <c r="AB5" s="26"/>
      <c r="AC5" s="26"/>
      <c r="AD5" s="655"/>
      <c r="AE5" s="278" t="s">
        <v>13</v>
      </c>
      <c r="AF5" s="27" t="s">
        <v>14</v>
      </c>
      <c r="AG5" s="915" t="s">
        <v>13</v>
      </c>
      <c r="AH5" s="253" t="s">
        <v>13</v>
      </c>
      <c r="AI5" s="25"/>
      <c r="AJ5" s="26"/>
      <c r="AK5" s="26"/>
      <c r="AL5" s="655"/>
      <c r="AM5" s="278" t="s">
        <v>13</v>
      </c>
      <c r="AN5" s="277" t="s">
        <v>14</v>
      </c>
      <c r="AO5" s="762" t="s">
        <v>13</v>
      </c>
      <c r="AP5" t="s">
        <v>13</v>
      </c>
      <c r="AQ5" s="25"/>
      <c r="AR5" s="26"/>
      <c r="AS5" s="26"/>
      <c r="AT5" s="655"/>
      <c r="AU5" s="278" t="s">
        <v>13</v>
      </c>
      <c r="AV5" s="277" t="s">
        <v>14</v>
      </c>
      <c r="AW5" s="915" t="s">
        <v>13</v>
      </c>
      <c r="AX5" t="s">
        <v>13</v>
      </c>
      <c r="AY5" s="25"/>
      <c r="AZ5" s="26"/>
      <c r="BA5" s="26"/>
      <c r="BB5" s="655"/>
      <c r="BC5" s="278" t="s">
        <v>13</v>
      </c>
      <c r="BD5" s="277" t="s">
        <v>14</v>
      </c>
      <c r="BE5" s="915" t="s">
        <v>13</v>
      </c>
      <c r="BF5" t="s">
        <v>13</v>
      </c>
      <c r="BG5" s="25"/>
      <c r="BH5" s="26"/>
      <c r="BI5" s="26"/>
      <c r="BJ5" s="655"/>
      <c r="BK5" s="278" t="s">
        <v>13</v>
      </c>
      <c r="BL5" s="277" t="s">
        <v>14</v>
      </c>
      <c r="BM5" s="915" t="s">
        <v>13</v>
      </c>
      <c r="BN5" s="278" t="s">
        <v>13</v>
      </c>
      <c r="BO5" s="25"/>
      <c r="BP5" s="26"/>
      <c r="BQ5" s="26"/>
      <c r="BR5" s="655"/>
      <c r="BS5" s="278" t="s">
        <v>13</v>
      </c>
      <c r="BT5" s="282" t="s">
        <v>14</v>
      </c>
      <c r="BU5" s="915" t="s">
        <v>13</v>
      </c>
      <c r="BV5" s="281" t="s">
        <v>13</v>
      </c>
      <c r="BW5" s="711"/>
      <c r="BX5" s="26"/>
      <c r="BY5" s="26"/>
      <c r="BZ5" s="655"/>
      <c r="CA5" s="278" t="s">
        <v>13</v>
      </c>
      <c r="CB5" s="282" t="s">
        <v>14</v>
      </c>
      <c r="CC5" s="915" t="s">
        <v>13</v>
      </c>
      <c r="CD5" s="281" t="s">
        <v>13</v>
      </c>
      <c r="CE5" s="25"/>
      <c r="CF5" s="26"/>
      <c r="CG5" s="26"/>
      <c r="CH5" s="655"/>
      <c r="CI5" s="278" t="s">
        <v>13</v>
      </c>
      <c r="CJ5" s="282" t="s">
        <v>14</v>
      </c>
      <c r="CK5" s="915" t="s">
        <v>13</v>
      </c>
      <c r="CL5" s="281" t="s">
        <v>13</v>
      </c>
      <c r="CM5" s="25"/>
      <c r="CN5" s="26"/>
      <c r="CO5" s="26"/>
      <c r="CP5" s="655"/>
      <c r="CQ5" s="278" t="s">
        <v>13</v>
      </c>
      <c r="CR5" s="282" t="s">
        <v>14</v>
      </c>
      <c r="CS5" s="915" t="s">
        <v>13</v>
      </c>
      <c r="CT5" s="281" t="s">
        <v>13</v>
      </c>
      <c r="CU5" s="25"/>
      <c r="CV5" s="26"/>
      <c r="CW5" s="26"/>
      <c r="CX5" s="672"/>
    </row>
    <row r="6" spans="1:116" x14ac:dyDescent="0.25">
      <c r="A6" s="168"/>
      <c r="B6" s="693" t="s">
        <v>271</v>
      </c>
      <c r="C6" s="851"/>
      <c r="D6" s="954"/>
      <c r="E6" s="752"/>
      <c r="F6" s="742"/>
      <c r="G6" s="170"/>
      <c r="H6" s="732"/>
      <c r="I6" s="925"/>
      <c r="J6" s="175"/>
      <c r="K6" s="33"/>
      <c r="L6" s="41"/>
      <c r="M6" s="41">
        <f t="shared" ref="M6:M28" si="0">ROUNDUP(L6,0)</f>
        <v>0</v>
      </c>
      <c r="N6" s="769">
        <v>0</v>
      </c>
      <c r="O6" s="170"/>
      <c r="P6" s="732"/>
      <c r="Q6" s="925"/>
      <c r="S6" s="33"/>
      <c r="T6" s="41">
        <f t="shared" ref="T6:T28" si="1">O6*S6</f>
        <v>0</v>
      </c>
      <c r="U6" s="41">
        <f t="shared" ref="U6:U28" si="2">ROUNDUP(T6,0)</f>
        <v>0</v>
      </c>
      <c r="V6" s="769">
        <v>0</v>
      </c>
      <c r="W6" s="173"/>
      <c r="X6" s="308"/>
      <c r="Y6" s="925"/>
      <c r="Z6" s="255"/>
      <c r="AA6" s="33"/>
      <c r="AB6" s="41">
        <f t="shared" ref="AB6:AB28" si="3">W6*AA6</f>
        <v>0</v>
      </c>
      <c r="AC6" s="41">
        <f t="shared" ref="AC6:AC28" si="4">ROUNDUP(AB6,0)</f>
        <v>0</v>
      </c>
      <c r="AD6" s="769">
        <v>0</v>
      </c>
      <c r="AE6" s="173"/>
      <c r="AF6" s="732"/>
      <c r="AG6" s="925"/>
      <c r="AH6" s="255"/>
      <c r="AI6" s="33"/>
      <c r="AJ6" s="41">
        <f t="shared" ref="AJ6:AJ28" si="5">AE6*AI6</f>
        <v>0</v>
      </c>
      <c r="AK6" s="41">
        <f t="shared" ref="AK6:AK28" si="6">ROUNDUP(AJ6,0)</f>
        <v>0</v>
      </c>
      <c r="AL6" s="769">
        <v>0</v>
      </c>
      <c r="AM6" s="173"/>
      <c r="AN6" s="308"/>
      <c r="AO6" s="173"/>
      <c r="AQ6" s="33"/>
      <c r="AR6" s="41">
        <f t="shared" ref="AR6:AR28" si="7">AM6*AQ6</f>
        <v>0</v>
      </c>
      <c r="AS6" s="41">
        <f t="shared" ref="AS6:AS28" si="8">ROUNDUP(AR6,0)</f>
        <v>0</v>
      </c>
      <c r="AT6" s="769">
        <v>0</v>
      </c>
      <c r="AU6" s="175"/>
      <c r="AV6" s="308"/>
      <c r="AW6" s="925"/>
      <c r="AY6" s="33"/>
      <c r="AZ6" s="41">
        <f t="shared" ref="AZ6:AZ28" si="9">AU6*AY6</f>
        <v>0</v>
      </c>
      <c r="BA6" s="41">
        <f t="shared" ref="BA6:BA28" si="10">ROUNDUP(AZ6,0)</f>
        <v>0</v>
      </c>
      <c r="BB6" s="769">
        <v>0</v>
      </c>
      <c r="BC6" s="175"/>
      <c r="BD6" s="308"/>
      <c r="BE6" s="925"/>
      <c r="BG6" s="33"/>
      <c r="BH6" s="41">
        <f t="shared" ref="BH6:BH28" si="11">BC6*BG6</f>
        <v>0</v>
      </c>
      <c r="BI6" s="41">
        <f t="shared" ref="BI6:BI28" si="12">ROUNDUP(BH6,0)</f>
        <v>0</v>
      </c>
      <c r="BJ6" s="769">
        <v>0</v>
      </c>
      <c r="BK6" s="174"/>
      <c r="BL6" s="308"/>
      <c r="BM6" s="937"/>
      <c r="BN6" s="174"/>
      <c r="BO6" s="33"/>
      <c r="BP6" s="41">
        <f t="shared" ref="BP6:BP28" si="13">BK6*BO6</f>
        <v>0</v>
      </c>
      <c r="BQ6" s="41">
        <f t="shared" ref="BQ6:BQ28" si="14">ROUNDUP(BP6,0)</f>
        <v>0</v>
      </c>
      <c r="BR6" s="769">
        <v>0</v>
      </c>
      <c r="BS6" s="176"/>
      <c r="BT6" s="308"/>
      <c r="BU6" s="930"/>
      <c r="BV6" s="227"/>
      <c r="BW6" s="33"/>
      <c r="BX6" s="41">
        <f t="shared" ref="BX6:BX28" si="15">BS6*BW6</f>
        <v>0</v>
      </c>
      <c r="BY6" s="41">
        <f t="shared" ref="BY6:BY28" si="16">ROUNDUP(BX6,0)</f>
        <v>0</v>
      </c>
      <c r="BZ6" s="769">
        <v>0</v>
      </c>
      <c r="CA6" s="174"/>
      <c r="CB6" s="308"/>
      <c r="CC6" s="937"/>
      <c r="CD6" s="19"/>
      <c r="CE6" s="33"/>
      <c r="CF6" s="41">
        <f t="shared" ref="CF6:CF28" si="17">CA6*CE6</f>
        <v>0</v>
      </c>
      <c r="CG6" s="41">
        <f t="shared" ref="CG6:CG28" si="18">ROUNDUP(CF6,0)</f>
        <v>0</v>
      </c>
      <c r="CH6" s="769">
        <v>0</v>
      </c>
      <c r="CI6" s="176"/>
      <c r="CJ6" s="308"/>
      <c r="CK6" s="930"/>
      <c r="CL6" s="227"/>
      <c r="CM6" s="33"/>
      <c r="CN6" s="41">
        <f t="shared" ref="CN6:CN28" si="19">CI6*CM6</f>
        <v>0</v>
      </c>
      <c r="CO6" s="41">
        <f t="shared" ref="CO6:CO28" si="20">ROUNDUP(CN6,0)</f>
        <v>0</v>
      </c>
      <c r="CP6" s="769">
        <v>0</v>
      </c>
      <c r="CQ6" s="310"/>
      <c r="CR6" s="308"/>
      <c r="CS6" s="936"/>
      <c r="CT6" s="274"/>
      <c r="CU6" s="33"/>
      <c r="CV6" s="41">
        <f t="shared" ref="CV6:CV28" si="21">CQ6*CU6</f>
        <v>0</v>
      </c>
      <c r="CW6" s="41">
        <f t="shared" ref="CW6:CW28" si="22">ROUNDUP(CV6,0)</f>
        <v>0</v>
      </c>
      <c r="CX6" s="171">
        <v>0</v>
      </c>
      <c r="DE6" s="362">
        <f t="shared" ref="DE6:DE69" si="23">G6+O6+W6+AE6+AM6+AU6+BC6+BK6+BS6+CA6+CI6+CQ6+CY6</f>
        <v>0</v>
      </c>
      <c r="DF6" s="362">
        <f t="shared" ref="DF6:DF69" si="24">E6</f>
        <v>0</v>
      </c>
      <c r="DG6" s="362">
        <f t="shared" ref="DG6:DG69" si="25">DE6-DF6</f>
        <v>0</v>
      </c>
    </row>
    <row r="7" spans="1:116" s="715" customFormat="1" ht="14.25" customHeight="1" x14ac:dyDescent="0.25">
      <c r="A7" s="62"/>
      <c r="B7" s="694" t="s">
        <v>272</v>
      </c>
      <c r="C7" s="88"/>
      <c r="D7" s="955"/>
      <c r="E7" s="287"/>
      <c r="F7" s="717"/>
      <c r="G7" s="85"/>
      <c r="H7" s="40"/>
      <c r="I7" s="782"/>
      <c r="J7" s="87"/>
      <c r="K7" s="776"/>
      <c r="L7" s="41"/>
      <c r="M7" s="41">
        <f t="shared" si="0"/>
        <v>0</v>
      </c>
      <c r="N7" s="60">
        <v>0</v>
      </c>
      <c r="O7" s="85"/>
      <c r="P7" s="40"/>
      <c r="Q7" s="782"/>
      <c r="S7" s="776"/>
      <c r="T7" s="41">
        <f t="shared" si="1"/>
        <v>0</v>
      </c>
      <c r="U7" s="41">
        <f t="shared" si="2"/>
        <v>0</v>
      </c>
      <c r="V7" s="60">
        <v>0</v>
      </c>
      <c r="W7" s="87"/>
      <c r="X7" s="288"/>
      <c r="Y7" s="785"/>
      <c r="Z7" s="255"/>
      <c r="AA7" s="776"/>
      <c r="AB7" s="41">
        <f t="shared" si="3"/>
        <v>0</v>
      </c>
      <c r="AC7" s="41">
        <f t="shared" si="4"/>
        <v>0</v>
      </c>
      <c r="AD7" s="60">
        <v>0</v>
      </c>
      <c r="AE7" s="87"/>
      <c r="AF7" s="40"/>
      <c r="AG7" s="785"/>
      <c r="AH7" s="255"/>
      <c r="AI7" s="776"/>
      <c r="AJ7" s="41">
        <f t="shared" si="5"/>
        <v>0</v>
      </c>
      <c r="AK7" s="41">
        <f t="shared" si="6"/>
        <v>0</v>
      </c>
      <c r="AL7" s="60">
        <v>0</v>
      </c>
      <c r="AM7" s="87"/>
      <c r="AN7" s="288"/>
      <c r="AO7" s="87"/>
      <c r="AQ7" s="776"/>
      <c r="AR7" s="41">
        <f t="shared" si="7"/>
        <v>0</v>
      </c>
      <c r="AS7" s="41">
        <f t="shared" si="8"/>
        <v>0</v>
      </c>
      <c r="AT7" s="60">
        <v>0</v>
      </c>
      <c r="AU7" s="87"/>
      <c r="AV7" s="288"/>
      <c r="AW7" s="782"/>
      <c r="AY7" s="776"/>
      <c r="AZ7" s="41">
        <f t="shared" si="9"/>
        <v>0</v>
      </c>
      <c r="BA7" s="41">
        <f t="shared" si="10"/>
        <v>0</v>
      </c>
      <c r="BB7" s="60">
        <v>0</v>
      </c>
      <c r="BC7" s="87"/>
      <c r="BD7" s="288"/>
      <c r="BE7" s="782"/>
      <c r="BG7" s="776"/>
      <c r="BH7" s="41">
        <f t="shared" si="11"/>
        <v>0</v>
      </c>
      <c r="BI7" s="41">
        <f t="shared" si="12"/>
        <v>0</v>
      </c>
      <c r="BJ7" s="60">
        <v>0</v>
      </c>
      <c r="BK7" s="86"/>
      <c r="BL7" s="288"/>
      <c r="BM7" s="916"/>
      <c r="BN7" s="86"/>
      <c r="BO7" s="776"/>
      <c r="BP7" s="41">
        <f t="shared" si="13"/>
        <v>0</v>
      </c>
      <c r="BQ7" s="41">
        <f t="shared" si="14"/>
        <v>0</v>
      </c>
      <c r="BR7" s="60">
        <v>0</v>
      </c>
      <c r="BS7" s="87"/>
      <c r="BT7" s="288"/>
      <c r="BU7" s="782"/>
      <c r="BV7" s="712"/>
      <c r="BW7" s="776"/>
      <c r="BX7" s="41">
        <f t="shared" si="15"/>
        <v>0</v>
      </c>
      <c r="BY7" s="41">
        <f t="shared" si="16"/>
        <v>0</v>
      </c>
      <c r="BZ7" s="60">
        <v>0</v>
      </c>
      <c r="CA7" s="86"/>
      <c r="CB7" s="288"/>
      <c r="CC7" s="916"/>
      <c r="CD7" s="713"/>
      <c r="CE7" s="776"/>
      <c r="CF7" s="41">
        <f t="shared" si="17"/>
        <v>0</v>
      </c>
      <c r="CG7" s="41">
        <f t="shared" si="18"/>
        <v>0</v>
      </c>
      <c r="CH7" s="60">
        <v>0</v>
      </c>
      <c r="CI7" s="87"/>
      <c r="CJ7" s="288"/>
      <c r="CK7" s="782"/>
      <c r="CL7" s="712"/>
      <c r="CM7" s="776"/>
      <c r="CN7" s="41">
        <f t="shared" si="19"/>
        <v>0</v>
      </c>
      <c r="CO7" s="41">
        <f t="shared" si="20"/>
        <v>0</v>
      </c>
      <c r="CP7" s="60">
        <v>0</v>
      </c>
      <c r="CQ7" s="180"/>
      <c r="CR7" s="288"/>
      <c r="CS7" s="181"/>
      <c r="CT7" s="714"/>
      <c r="CU7" s="776"/>
      <c r="CV7" s="41">
        <f t="shared" si="21"/>
        <v>0</v>
      </c>
      <c r="CW7" s="41">
        <f t="shared" si="22"/>
        <v>0</v>
      </c>
      <c r="CX7" s="41">
        <v>0</v>
      </c>
      <c r="DE7" s="362">
        <f t="shared" si="23"/>
        <v>0</v>
      </c>
      <c r="DF7" s="362">
        <f t="shared" si="24"/>
        <v>0</v>
      </c>
      <c r="DG7" s="362">
        <f t="shared" si="25"/>
        <v>0</v>
      </c>
    </row>
    <row r="8" spans="1:116" ht="15" customHeight="1" x14ac:dyDescent="0.25">
      <c r="A8" s="62" t="s">
        <v>273</v>
      </c>
      <c r="B8" s="695" t="s">
        <v>274</v>
      </c>
      <c r="C8" s="88" t="s">
        <v>171</v>
      </c>
      <c r="D8" s="955">
        <v>2460</v>
      </c>
      <c r="E8" s="287">
        <f>G8+O8+W8+AE8+AM8+AU8+BC8+BK8+BS8+CA8+CI8+CQ8</f>
        <v>0</v>
      </c>
      <c r="F8" s="717">
        <f>$D$8*E8</f>
        <v>0</v>
      </c>
      <c r="G8" s="60"/>
      <c r="H8" s="783">
        <f>$D8*G8</f>
        <v>0</v>
      </c>
      <c r="I8" s="779"/>
      <c r="J8" s="60"/>
      <c r="K8" s="33">
        <v>8</v>
      </c>
      <c r="L8" s="41">
        <v>0</v>
      </c>
      <c r="M8" s="41">
        <f t="shared" si="0"/>
        <v>0</v>
      </c>
      <c r="N8" s="60">
        <v>0</v>
      </c>
      <c r="O8" s="60"/>
      <c r="P8" s="783">
        <f>$D8*O8</f>
        <v>0</v>
      </c>
      <c r="Q8" s="779"/>
      <c r="R8">
        <v>50</v>
      </c>
      <c r="S8" s="33"/>
      <c r="T8" s="41">
        <f t="shared" si="1"/>
        <v>0</v>
      </c>
      <c r="U8" s="41">
        <f t="shared" si="2"/>
        <v>0</v>
      </c>
      <c r="V8" s="60">
        <v>0</v>
      </c>
      <c r="W8" s="60"/>
      <c r="X8" s="295">
        <f>$D8*W8</f>
        <v>0</v>
      </c>
      <c r="Y8" s="779"/>
      <c r="Z8" s="255"/>
      <c r="AA8" s="33"/>
      <c r="AB8" s="41">
        <f t="shared" si="3"/>
        <v>0</v>
      </c>
      <c r="AC8" s="41">
        <f t="shared" si="4"/>
        <v>0</v>
      </c>
      <c r="AD8" s="60">
        <v>0</v>
      </c>
      <c r="AE8" s="60"/>
      <c r="AF8" s="295">
        <f>$D8*AE8</f>
        <v>0</v>
      </c>
      <c r="AG8" s="779"/>
      <c r="AH8" s="255"/>
      <c r="AI8" s="33"/>
      <c r="AJ8" s="41">
        <f t="shared" si="5"/>
        <v>0</v>
      </c>
      <c r="AK8" s="41">
        <f t="shared" si="6"/>
        <v>0</v>
      </c>
      <c r="AL8" s="60">
        <v>0</v>
      </c>
      <c r="AM8" s="60"/>
      <c r="AN8" s="295">
        <f>$D8*AM8</f>
        <v>0</v>
      </c>
      <c r="AO8" s="60"/>
      <c r="AQ8" s="33"/>
      <c r="AR8" s="41">
        <f t="shared" si="7"/>
        <v>0</v>
      </c>
      <c r="AS8" s="41">
        <f t="shared" si="8"/>
        <v>0</v>
      </c>
      <c r="AT8" s="60">
        <v>0</v>
      </c>
      <c r="AU8" s="60"/>
      <c r="AV8" s="295">
        <f>$D8*AU8</f>
        <v>0</v>
      </c>
      <c r="AW8" s="779"/>
      <c r="AY8" s="33"/>
      <c r="AZ8" s="41">
        <f t="shared" si="9"/>
        <v>0</v>
      </c>
      <c r="BA8" s="41">
        <f t="shared" si="10"/>
        <v>0</v>
      </c>
      <c r="BB8" s="60">
        <v>0</v>
      </c>
      <c r="BC8" s="60"/>
      <c r="BD8" s="295">
        <f>$D8*BC8</f>
        <v>0</v>
      </c>
      <c r="BE8" s="779"/>
      <c r="BG8" s="33"/>
      <c r="BH8" s="41">
        <f t="shared" si="11"/>
        <v>0</v>
      </c>
      <c r="BI8" s="41">
        <f t="shared" si="12"/>
        <v>0</v>
      </c>
      <c r="BJ8" s="60">
        <v>0</v>
      </c>
      <c r="BK8" s="60"/>
      <c r="BL8" s="295">
        <f>$D8*BK8</f>
        <v>0</v>
      </c>
      <c r="BM8" s="779"/>
      <c r="BN8" s="60"/>
      <c r="BO8" s="33"/>
      <c r="BP8" s="41">
        <f t="shared" si="13"/>
        <v>0</v>
      </c>
      <c r="BQ8" s="41">
        <f t="shared" si="14"/>
        <v>0</v>
      </c>
      <c r="BR8" s="60">
        <v>0</v>
      </c>
      <c r="BS8" s="60"/>
      <c r="BT8" s="295">
        <f>$D8*BS8</f>
        <v>0</v>
      </c>
      <c r="BU8" s="779"/>
      <c r="BV8" s="56">
        <v>0</v>
      </c>
      <c r="BW8" s="33"/>
      <c r="BX8" s="41">
        <f t="shared" si="15"/>
        <v>0</v>
      </c>
      <c r="BY8" s="41">
        <f t="shared" si="16"/>
        <v>0</v>
      </c>
      <c r="BZ8" s="60">
        <v>0</v>
      </c>
      <c r="CA8" s="60"/>
      <c r="CB8" s="295">
        <f>$D8*CA8</f>
        <v>0</v>
      </c>
      <c r="CC8" s="779"/>
      <c r="CD8" s="56">
        <v>0</v>
      </c>
      <c r="CE8" s="33"/>
      <c r="CF8" s="41">
        <f t="shared" si="17"/>
        <v>0</v>
      </c>
      <c r="CG8" s="41">
        <f t="shared" si="18"/>
        <v>0</v>
      </c>
      <c r="CH8" s="60">
        <v>0</v>
      </c>
      <c r="CI8" s="60"/>
      <c r="CJ8" s="295">
        <f>$D8*CI8</f>
        <v>0</v>
      </c>
      <c r="CK8" s="779">
        <v>0</v>
      </c>
      <c r="CL8" s="56">
        <v>0</v>
      </c>
      <c r="CM8" s="33"/>
      <c r="CN8" s="41">
        <f t="shared" si="19"/>
        <v>0</v>
      </c>
      <c r="CO8" s="41">
        <f t="shared" si="20"/>
        <v>0</v>
      </c>
      <c r="CP8" s="60">
        <v>0</v>
      </c>
      <c r="CQ8" s="41"/>
      <c r="CR8" s="295">
        <f>$D8*CQ8</f>
        <v>0</v>
      </c>
      <c r="CS8" s="780">
        <v>0</v>
      </c>
      <c r="CT8" s="57">
        <v>0</v>
      </c>
      <c r="CU8" s="33"/>
      <c r="CV8" s="41">
        <f t="shared" si="21"/>
        <v>0</v>
      </c>
      <c r="CW8" s="41">
        <f t="shared" si="22"/>
        <v>0</v>
      </c>
      <c r="CX8" s="41">
        <v>0</v>
      </c>
      <c r="CZ8" s="288"/>
      <c r="DB8" s="288"/>
      <c r="DD8" s="288"/>
      <c r="DE8" s="362">
        <f t="shared" si="23"/>
        <v>0</v>
      </c>
      <c r="DF8" s="362">
        <f t="shared" si="24"/>
        <v>0</v>
      </c>
      <c r="DG8" s="362">
        <f t="shared" si="25"/>
        <v>0</v>
      </c>
      <c r="DH8" s="288"/>
      <c r="DJ8" s="288"/>
      <c r="DL8" s="288"/>
    </row>
    <row r="9" spans="1:116" ht="15" hidden="1" customHeight="1" x14ac:dyDescent="0.25">
      <c r="A9" s="62" t="s">
        <v>275</v>
      </c>
      <c r="B9" s="695" t="s">
        <v>276</v>
      </c>
      <c r="C9" s="88" t="s">
        <v>171</v>
      </c>
      <c r="D9" s="955"/>
      <c r="E9" s="287">
        <f t="shared" ref="E9:E13" si="26">G9+O9+W9+AE9+AM9+AU9+BC9+BK9+BS9+CA9+CI9+CQ9</f>
        <v>0</v>
      </c>
      <c r="F9" s="717">
        <f>$D$9*E9</f>
        <v>0</v>
      </c>
      <c r="G9" s="60"/>
      <c r="H9" s="40">
        <f>$D$9*G9</f>
        <v>0</v>
      </c>
      <c r="I9" s="779"/>
      <c r="J9" s="60"/>
      <c r="K9" s="33">
        <v>12</v>
      </c>
      <c r="L9" s="41">
        <v>0</v>
      </c>
      <c r="M9" s="41">
        <f t="shared" si="0"/>
        <v>0</v>
      </c>
      <c r="N9" s="60">
        <v>0</v>
      </c>
      <c r="O9" s="60"/>
      <c r="P9" s="40">
        <f>$D$9*O9</f>
        <v>0</v>
      </c>
      <c r="Q9" s="779"/>
      <c r="R9">
        <v>400</v>
      </c>
      <c r="S9" s="33"/>
      <c r="T9" s="41">
        <f t="shared" si="1"/>
        <v>0</v>
      </c>
      <c r="U9" s="41">
        <f t="shared" si="2"/>
        <v>0</v>
      </c>
      <c r="V9" s="60">
        <v>0</v>
      </c>
      <c r="X9" s="288">
        <f>$D$9*W9</f>
        <v>0</v>
      </c>
      <c r="Y9" s="779"/>
      <c r="Z9" s="255"/>
      <c r="AA9" s="33"/>
      <c r="AB9" s="41">
        <f t="shared" si="3"/>
        <v>0</v>
      </c>
      <c r="AC9" s="41">
        <f t="shared" si="4"/>
        <v>0</v>
      </c>
      <c r="AD9" s="60">
        <v>0</v>
      </c>
      <c r="AF9" s="288">
        <f>$D$9*AE9</f>
        <v>0</v>
      </c>
      <c r="AG9" s="779"/>
      <c r="AH9" s="255"/>
      <c r="AI9" s="33"/>
      <c r="AJ9" s="41">
        <f t="shared" si="5"/>
        <v>0</v>
      </c>
      <c r="AK9" s="41">
        <f t="shared" si="6"/>
        <v>0</v>
      </c>
      <c r="AL9" s="60">
        <v>0</v>
      </c>
      <c r="AN9" s="288">
        <f>$D$9*AM9</f>
        <v>0</v>
      </c>
      <c r="AO9" s="60"/>
      <c r="AQ9" s="33"/>
      <c r="AR9" s="41">
        <f t="shared" si="7"/>
        <v>0</v>
      </c>
      <c r="AS9" s="41">
        <f t="shared" si="8"/>
        <v>0</v>
      </c>
      <c r="AT9" s="60">
        <v>0</v>
      </c>
      <c r="AV9" s="288">
        <f>$D$9*AU9</f>
        <v>0</v>
      </c>
      <c r="AW9" s="779"/>
      <c r="AY9" s="33"/>
      <c r="AZ9" s="41">
        <f t="shared" si="9"/>
        <v>0</v>
      </c>
      <c r="BA9" s="41">
        <f t="shared" si="10"/>
        <v>0</v>
      </c>
      <c r="BB9" s="60">
        <v>0</v>
      </c>
      <c r="BD9" s="288">
        <f>$D$9*BC9</f>
        <v>0</v>
      </c>
      <c r="BE9" s="779"/>
      <c r="BG9" s="33"/>
      <c r="BH9" s="41">
        <f t="shared" si="11"/>
        <v>0</v>
      </c>
      <c r="BI9" s="41">
        <f t="shared" si="12"/>
        <v>0</v>
      </c>
      <c r="BJ9" s="60">
        <v>0</v>
      </c>
      <c r="BL9" s="288">
        <f>$D$9*BK9</f>
        <v>0</v>
      </c>
      <c r="BM9" s="779"/>
      <c r="BN9" s="60"/>
      <c r="BO9" s="33"/>
      <c r="BP9" s="41">
        <f t="shared" si="13"/>
        <v>0</v>
      </c>
      <c r="BQ9" s="41">
        <f t="shared" si="14"/>
        <v>0</v>
      </c>
      <c r="BR9" s="60">
        <v>0</v>
      </c>
      <c r="BT9" s="288">
        <f>$D$9*BS9</f>
        <v>0</v>
      </c>
      <c r="BU9" s="779"/>
      <c r="BV9" s="56">
        <v>0</v>
      </c>
      <c r="BW9" s="33"/>
      <c r="BX9" s="41">
        <f t="shared" si="15"/>
        <v>0</v>
      </c>
      <c r="BY9" s="41">
        <f t="shared" si="16"/>
        <v>0</v>
      </c>
      <c r="BZ9" s="60">
        <v>0</v>
      </c>
      <c r="CB9" s="288">
        <f>$D$9*CA9</f>
        <v>0</v>
      </c>
      <c r="CC9" s="779"/>
      <c r="CD9" s="56">
        <v>0</v>
      </c>
      <c r="CE9" s="33"/>
      <c r="CF9" s="41">
        <f t="shared" si="17"/>
        <v>0</v>
      </c>
      <c r="CG9" s="41">
        <f t="shared" si="18"/>
        <v>0</v>
      </c>
      <c r="CH9" s="60">
        <v>0</v>
      </c>
      <c r="CI9" s="60"/>
      <c r="CJ9" s="288">
        <f>$D$9*CI9</f>
        <v>0</v>
      </c>
      <c r="CK9" s="779">
        <v>0</v>
      </c>
      <c r="CL9" s="56">
        <v>0</v>
      </c>
      <c r="CM9" s="33"/>
      <c r="CN9" s="41">
        <f t="shared" si="19"/>
        <v>0</v>
      </c>
      <c r="CO9" s="41">
        <f t="shared" si="20"/>
        <v>0</v>
      </c>
      <c r="CP9" s="60">
        <v>0</v>
      </c>
      <c r="CQ9" s="41"/>
      <c r="CR9" s="288">
        <f>$D$9*CQ9</f>
        <v>0</v>
      </c>
      <c r="CS9" s="780">
        <v>0</v>
      </c>
      <c r="CT9" s="57">
        <v>0</v>
      </c>
      <c r="CU9" s="33"/>
      <c r="CV9" s="41">
        <f t="shared" si="21"/>
        <v>0</v>
      </c>
      <c r="CW9" s="41">
        <f t="shared" si="22"/>
        <v>0</v>
      </c>
      <c r="CX9" s="41">
        <v>0</v>
      </c>
      <c r="CZ9" s="288"/>
      <c r="DB9" s="288"/>
      <c r="DD9" s="288"/>
      <c r="DE9" s="362">
        <f t="shared" si="23"/>
        <v>0</v>
      </c>
      <c r="DF9" s="362">
        <f t="shared" si="24"/>
        <v>0</v>
      </c>
      <c r="DG9" s="362">
        <f t="shared" si="25"/>
        <v>0</v>
      </c>
      <c r="DH9" s="288"/>
      <c r="DJ9" s="288"/>
      <c r="DL9" s="288"/>
    </row>
    <row r="10" spans="1:116" ht="15" customHeight="1" x14ac:dyDescent="0.25">
      <c r="A10" s="62" t="s">
        <v>277</v>
      </c>
      <c r="B10" s="695" t="s">
        <v>619</v>
      </c>
      <c r="C10" s="88" t="s">
        <v>171</v>
      </c>
      <c r="D10" s="955">
        <v>2281</v>
      </c>
      <c r="E10" s="287">
        <f t="shared" si="26"/>
        <v>0</v>
      </c>
      <c r="F10" s="717">
        <f>$D$10*E10</f>
        <v>0</v>
      </c>
      <c r="G10" s="60"/>
      <c r="H10" s="40">
        <f>$D$10*G10</f>
        <v>0</v>
      </c>
      <c r="I10" s="779"/>
      <c r="J10" s="60"/>
      <c r="K10" s="33">
        <v>8</v>
      </c>
      <c r="L10" s="41">
        <v>0</v>
      </c>
      <c r="M10" s="41">
        <f t="shared" si="0"/>
        <v>0</v>
      </c>
      <c r="N10" s="60">
        <v>0</v>
      </c>
      <c r="O10" s="60"/>
      <c r="P10" s="40">
        <f>$D$10*O10</f>
        <v>0</v>
      </c>
      <c r="Q10" s="779"/>
      <c r="R10">
        <v>3900</v>
      </c>
      <c r="S10" s="33"/>
      <c r="T10" s="41">
        <f t="shared" si="1"/>
        <v>0</v>
      </c>
      <c r="U10" s="41">
        <f t="shared" si="2"/>
        <v>0</v>
      </c>
      <c r="V10" s="60">
        <v>0</v>
      </c>
      <c r="W10" s="60"/>
      <c r="X10" s="288">
        <f>$D$10*W10</f>
        <v>0</v>
      </c>
      <c r="Y10" s="779"/>
      <c r="Z10" s="255"/>
      <c r="AA10" s="33"/>
      <c r="AB10" s="41">
        <f t="shared" si="3"/>
        <v>0</v>
      </c>
      <c r="AC10" s="41">
        <f t="shared" si="4"/>
        <v>0</v>
      </c>
      <c r="AD10" s="60">
        <v>0</v>
      </c>
      <c r="AE10" s="60"/>
      <c r="AF10" s="288">
        <f>$D$10*AE10</f>
        <v>0</v>
      </c>
      <c r="AG10" s="779"/>
      <c r="AH10" s="255"/>
      <c r="AI10" s="33"/>
      <c r="AJ10" s="41">
        <f t="shared" si="5"/>
        <v>0</v>
      </c>
      <c r="AK10" s="41">
        <f t="shared" si="6"/>
        <v>0</v>
      </c>
      <c r="AL10" s="60">
        <v>0</v>
      </c>
      <c r="AM10" s="60"/>
      <c r="AN10" s="288">
        <f>$D$10*AM10</f>
        <v>0</v>
      </c>
      <c r="AO10" s="60"/>
      <c r="AQ10" s="33"/>
      <c r="AR10" s="41">
        <f t="shared" si="7"/>
        <v>0</v>
      </c>
      <c r="AS10" s="41">
        <f t="shared" si="8"/>
        <v>0</v>
      </c>
      <c r="AT10" s="60">
        <v>0</v>
      </c>
      <c r="AU10" s="60"/>
      <c r="AV10" s="288">
        <f>$D$10*AU10</f>
        <v>0</v>
      </c>
      <c r="AW10" s="779"/>
      <c r="AY10" s="33"/>
      <c r="AZ10" s="41">
        <f t="shared" si="9"/>
        <v>0</v>
      </c>
      <c r="BA10" s="41">
        <f t="shared" si="10"/>
        <v>0</v>
      </c>
      <c r="BB10" s="60">
        <v>0</v>
      </c>
      <c r="BC10" s="60"/>
      <c r="BD10" s="288">
        <f>$D$10*BC10</f>
        <v>0</v>
      </c>
      <c r="BE10" s="779"/>
      <c r="BG10" s="33"/>
      <c r="BH10" s="41">
        <f t="shared" si="11"/>
        <v>0</v>
      </c>
      <c r="BI10" s="41">
        <f t="shared" si="12"/>
        <v>0</v>
      </c>
      <c r="BJ10" s="60">
        <v>0</v>
      </c>
      <c r="BK10" s="60"/>
      <c r="BL10" s="288">
        <f>$D$10*BK10</f>
        <v>0</v>
      </c>
      <c r="BM10" s="779"/>
      <c r="BN10" s="60"/>
      <c r="BO10" s="33"/>
      <c r="BP10" s="41">
        <f t="shared" si="13"/>
        <v>0</v>
      </c>
      <c r="BQ10" s="41">
        <f t="shared" si="14"/>
        <v>0</v>
      </c>
      <c r="BR10" s="60">
        <v>0</v>
      </c>
      <c r="BS10" s="60"/>
      <c r="BT10" s="288">
        <f>$D$10*BS10</f>
        <v>0</v>
      </c>
      <c r="BU10" s="779"/>
      <c r="BV10" s="56">
        <v>0</v>
      </c>
      <c r="BW10" s="33"/>
      <c r="BX10" s="41">
        <f t="shared" si="15"/>
        <v>0</v>
      </c>
      <c r="BY10" s="41">
        <f t="shared" si="16"/>
        <v>0</v>
      </c>
      <c r="BZ10" s="60">
        <v>0</v>
      </c>
      <c r="CA10" s="60"/>
      <c r="CB10" s="288">
        <f>$D$10*CA10</f>
        <v>0</v>
      </c>
      <c r="CC10" s="779"/>
      <c r="CD10" s="56">
        <v>0</v>
      </c>
      <c r="CE10" s="33"/>
      <c r="CF10" s="41">
        <f t="shared" si="17"/>
        <v>0</v>
      </c>
      <c r="CG10" s="41">
        <f t="shared" si="18"/>
        <v>0</v>
      </c>
      <c r="CH10" s="60">
        <v>0</v>
      </c>
      <c r="CI10" s="60"/>
      <c r="CJ10" s="288">
        <f>$D$10*CI10</f>
        <v>0</v>
      </c>
      <c r="CK10" s="779">
        <v>0</v>
      </c>
      <c r="CL10" s="56">
        <v>0</v>
      </c>
      <c r="CM10" s="33"/>
      <c r="CN10" s="41">
        <f t="shared" si="19"/>
        <v>0</v>
      </c>
      <c r="CO10" s="41">
        <f t="shared" si="20"/>
        <v>0</v>
      </c>
      <c r="CP10" s="60">
        <v>0</v>
      </c>
      <c r="CQ10" s="41"/>
      <c r="CR10" s="288">
        <f>$D$10*CQ10</f>
        <v>0</v>
      </c>
      <c r="CS10" s="780">
        <v>0</v>
      </c>
      <c r="CT10" s="57">
        <v>0</v>
      </c>
      <c r="CU10" s="33"/>
      <c r="CV10" s="41">
        <f t="shared" si="21"/>
        <v>0</v>
      </c>
      <c r="CW10" s="41">
        <f t="shared" si="22"/>
        <v>0</v>
      </c>
      <c r="CX10" s="41">
        <v>0</v>
      </c>
      <c r="CZ10" s="288"/>
      <c r="DB10" s="288"/>
      <c r="DD10" s="288"/>
      <c r="DE10" s="362">
        <f t="shared" si="23"/>
        <v>0</v>
      </c>
      <c r="DF10" s="362">
        <f t="shared" si="24"/>
        <v>0</v>
      </c>
      <c r="DG10" s="362">
        <f t="shared" si="25"/>
        <v>0</v>
      </c>
      <c r="DH10" s="288"/>
      <c r="DJ10" s="288"/>
      <c r="DL10" s="288"/>
    </row>
    <row r="11" spans="1:116" ht="15" customHeight="1" x14ac:dyDescent="0.25">
      <c r="A11" s="62" t="s">
        <v>710</v>
      </c>
      <c r="B11" s="84" t="s">
        <v>711</v>
      </c>
      <c r="C11" s="678" t="s">
        <v>171</v>
      </c>
      <c r="D11" s="955">
        <v>2100</v>
      </c>
      <c r="E11" s="287">
        <f t="shared" si="26"/>
        <v>0</v>
      </c>
      <c r="F11" s="717">
        <f>$D$11*E11</f>
        <v>0</v>
      </c>
      <c r="G11" s="60"/>
      <c r="H11" s="40">
        <f>$D$11*G11</f>
        <v>0</v>
      </c>
      <c r="I11" s="779"/>
      <c r="J11" s="60"/>
      <c r="K11" s="33">
        <v>8</v>
      </c>
      <c r="L11" s="41">
        <v>0</v>
      </c>
      <c r="M11" s="41">
        <f t="shared" si="0"/>
        <v>0</v>
      </c>
      <c r="N11" s="60">
        <v>0</v>
      </c>
      <c r="O11" s="60"/>
      <c r="P11" s="40">
        <f>$D$11*O11</f>
        <v>0</v>
      </c>
      <c r="Q11" s="779"/>
      <c r="R11">
        <v>2000</v>
      </c>
      <c r="S11" s="33"/>
      <c r="T11" s="41"/>
      <c r="U11" s="41"/>
      <c r="V11" s="60"/>
      <c r="W11" s="60"/>
      <c r="X11" s="40">
        <f>$D$11*W11</f>
        <v>0</v>
      </c>
      <c r="Y11" s="779"/>
      <c r="Z11" s="255"/>
      <c r="AA11" s="33"/>
      <c r="AB11" s="41"/>
      <c r="AC11" s="41"/>
      <c r="AD11" s="60"/>
      <c r="AE11" s="60"/>
      <c r="AF11" s="40">
        <f>$D$11*AE11</f>
        <v>0</v>
      </c>
      <c r="AG11" s="779"/>
      <c r="AH11" s="255"/>
      <c r="AI11" s="33"/>
      <c r="AJ11" s="41"/>
      <c r="AK11" s="41"/>
      <c r="AL11" s="60"/>
      <c r="AM11" s="60"/>
      <c r="AN11" s="40">
        <f>$D$11*AM11</f>
        <v>0</v>
      </c>
      <c r="AO11" s="60"/>
      <c r="AQ11" s="33"/>
      <c r="AR11" s="41"/>
      <c r="AS11" s="41"/>
      <c r="AT11" s="60"/>
      <c r="AU11" s="60"/>
      <c r="AV11" s="40">
        <f>$D$11*AU11</f>
        <v>0</v>
      </c>
      <c r="AW11" s="779"/>
      <c r="AY11" s="33"/>
      <c r="AZ11" s="41"/>
      <c r="BA11" s="41"/>
      <c r="BB11" s="60"/>
      <c r="BC11" s="60"/>
      <c r="BD11" s="40">
        <f>$D$11*BC11</f>
        <v>0</v>
      </c>
      <c r="BE11" s="779"/>
      <c r="BG11" s="33"/>
      <c r="BH11" s="41"/>
      <c r="BI11" s="41"/>
      <c r="BJ11" s="60"/>
      <c r="BK11" s="60"/>
      <c r="BL11" s="40">
        <f>$D$11*BK11</f>
        <v>0</v>
      </c>
      <c r="BM11" s="779"/>
      <c r="BN11" s="60"/>
      <c r="BO11" s="33"/>
      <c r="BP11" s="41"/>
      <c r="BQ11" s="41"/>
      <c r="BR11" s="60"/>
      <c r="BS11" s="60"/>
      <c r="BT11" s="40">
        <f>$D$11*BS11</f>
        <v>0</v>
      </c>
      <c r="BU11" s="779"/>
      <c r="BV11" s="56"/>
      <c r="BW11" s="33"/>
      <c r="BX11" s="41"/>
      <c r="BY11" s="41"/>
      <c r="BZ11" s="60"/>
      <c r="CA11" s="60"/>
      <c r="CB11" s="40">
        <f>$D$11*CA11</f>
        <v>0</v>
      </c>
      <c r="CC11" s="779"/>
      <c r="CD11" s="56"/>
      <c r="CE11" s="33"/>
      <c r="CF11" s="41"/>
      <c r="CG11" s="41"/>
      <c r="CH11" s="60"/>
      <c r="CI11" s="60"/>
      <c r="CJ11" s="40">
        <f>$D$11*CI11</f>
        <v>0</v>
      </c>
      <c r="CK11" s="779"/>
      <c r="CL11" s="56"/>
      <c r="CM11" s="33"/>
      <c r="CN11" s="41"/>
      <c r="CO11" s="41"/>
      <c r="CP11" s="60"/>
      <c r="CQ11" s="41"/>
      <c r="CR11" s="40">
        <f>$D$11*CQ11</f>
        <v>0</v>
      </c>
      <c r="CS11" s="780"/>
      <c r="CT11" s="57"/>
      <c r="CU11" s="33"/>
      <c r="CV11" s="41"/>
      <c r="CW11" s="41"/>
      <c r="CX11" s="41"/>
      <c r="CY11" s="60"/>
      <c r="CZ11" s="40"/>
      <c r="DA11" s="60"/>
      <c r="DB11" s="40"/>
      <c r="DC11" s="60"/>
      <c r="DD11" s="40"/>
      <c r="DE11" s="362">
        <f t="shared" si="23"/>
        <v>0</v>
      </c>
      <c r="DF11" s="362">
        <f t="shared" si="24"/>
        <v>0</v>
      </c>
      <c r="DG11" s="362">
        <f t="shared" si="25"/>
        <v>0</v>
      </c>
      <c r="DH11" s="40"/>
      <c r="DJ11" s="40"/>
      <c r="DL11" s="40"/>
    </row>
    <row r="12" spans="1:116" ht="15" customHeight="1" x14ac:dyDescent="0.25">
      <c r="A12" s="62" t="s">
        <v>279</v>
      </c>
      <c r="B12" s="695" t="s">
        <v>716</v>
      </c>
      <c r="C12" s="88" t="s">
        <v>171</v>
      </c>
      <c r="D12" s="955">
        <v>2032</v>
      </c>
      <c r="E12" s="287">
        <f t="shared" si="26"/>
        <v>0</v>
      </c>
      <c r="F12" s="717">
        <f>$D$12*E12</f>
        <v>0</v>
      </c>
      <c r="G12" s="60"/>
      <c r="H12" s="40">
        <f>$D$12*G12</f>
        <v>0</v>
      </c>
      <c r="I12" s="779"/>
      <c r="J12" s="60"/>
      <c r="K12" s="33">
        <v>8</v>
      </c>
      <c r="L12" s="41">
        <v>0</v>
      </c>
      <c r="M12" s="41">
        <f t="shared" si="0"/>
        <v>0</v>
      </c>
      <c r="N12" s="60">
        <v>0</v>
      </c>
      <c r="O12" s="60"/>
      <c r="P12" s="40">
        <f>$D$12*O12</f>
        <v>0</v>
      </c>
      <c r="Q12" s="779"/>
      <c r="R12">
        <v>2000</v>
      </c>
      <c r="S12" s="33"/>
      <c r="T12" s="41">
        <f t="shared" si="1"/>
        <v>0</v>
      </c>
      <c r="U12" s="41">
        <f t="shared" si="2"/>
        <v>0</v>
      </c>
      <c r="V12" s="60">
        <v>0</v>
      </c>
      <c r="W12" s="60"/>
      <c r="X12" s="288">
        <f>$D$12*W12</f>
        <v>0</v>
      </c>
      <c r="Y12" s="779"/>
      <c r="Z12" s="255"/>
      <c r="AA12" s="33"/>
      <c r="AB12" s="41">
        <f t="shared" si="3"/>
        <v>0</v>
      </c>
      <c r="AC12" s="41">
        <f t="shared" si="4"/>
        <v>0</v>
      </c>
      <c r="AD12" s="60">
        <v>0</v>
      </c>
      <c r="AE12" s="60"/>
      <c r="AF12" s="288">
        <f>$D$12*AE12</f>
        <v>0</v>
      </c>
      <c r="AG12" s="779"/>
      <c r="AH12" s="255"/>
      <c r="AI12" s="33"/>
      <c r="AJ12" s="41">
        <f t="shared" si="5"/>
        <v>0</v>
      </c>
      <c r="AK12" s="41">
        <f t="shared" si="6"/>
        <v>0</v>
      </c>
      <c r="AL12" s="60">
        <v>0</v>
      </c>
      <c r="AM12" s="60"/>
      <c r="AN12" s="288">
        <f>$D$12*AM12</f>
        <v>0</v>
      </c>
      <c r="AO12" s="60"/>
      <c r="AQ12" s="33"/>
      <c r="AR12" s="41">
        <f t="shared" si="7"/>
        <v>0</v>
      </c>
      <c r="AS12" s="41">
        <f t="shared" si="8"/>
        <v>0</v>
      </c>
      <c r="AT12" s="60">
        <v>0</v>
      </c>
      <c r="AU12" s="60"/>
      <c r="AV12" s="288">
        <f>$D$12*AU12</f>
        <v>0</v>
      </c>
      <c r="AW12" s="779"/>
      <c r="AY12" s="33"/>
      <c r="AZ12" s="41">
        <f t="shared" si="9"/>
        <v>0</v>
      </c>
      <c r="BA12" s="41">
        <f t="shared" si="10"/>
        <v>0</v>
      </c>
      <c r="BB12" s="60">
        <v>0</v>
      </c>
      <c r="BC12" s="60"/>
      <c r="BD12" s="288">
        <f>$D$12*BC12</f>
        <v>0</v>
      </c>
      <c r="BE12" s="779"/>
      <c r="BG12" s="33"/>
      <c r="BH12" s="41">
        <f t="shared" si="11"/>
        <v>0</v>
      </c>
      <c r="BI12" s="41">
        <f t="shared" si="12"/>
        <v>0</v>
      </c>
      <c r="BJ12" s="60">
        <v>0</v>
      </c>
      <c r="BK12" s="60"/>
      <c r="BL12" s="288">
        <f>$D$12*BK12</f>
        <v>0</v>
      </c>
      <c r="BM12" s="779"/>
      <c r="BN12" s="60"/>
      <c r="BO12" s="33"/>
      <c r="BP12" s="41">
        <f t="shared" si="13"/>
        <v>0</v>
      </c>
      <c r="BQ12" s="41">
        <f t="shared" si="14"/>
        <v>0</v>
      </c>
      <c r="BR12" s="60">
        <v>0</v>
      </c>
      <c r="BS12" s="60"/>
      <c r="BT12" s="288">
        <f>$D$12*BS12</f>
        <v>0</v>
      </c>
      <c r="BU12" s="779"/>
      <c r="BV12" s="56">
        <v>0</v>
      </c>
      <c r="BW12" s="33"/>
      <c r="BX12" s="41">
        <f t="shared" si="15"/>
        <v>0</v>
      </c>
      <c r="BY12" s="41">
        <f t="shared" si="16"/>
        <v>0</v>
      </c>
      <c r="BZ12" s="60">
        <v>0</v>
      </c>
      <c r="CA12" s="60"/>
      <c r="CB12" s="288">
        <f>$D$12*CA12</f>
        <v>0</v>
      </c>
      <c r="CC12" s="779"/>
      <c r="CD12" s="56">
        <v>0</v>
      </c>
      <c r="CE12" s="33"/>
      <c r="CF12" s="41">
        <f t="shared" si="17"/>
        <v>0</v>
      </c>
      <c r="CG12" s="41">
        <f t="shared" si="18"/>
        <v>0</v>
      </c>
      <c r="CH12" s="60">
        <v>0</v>
      </c>
      <c r="CI12" s="60"/>
      <c r="CJ12" s="288">
        <f>$D$12*CI12</f>
        <v>0</v>
      </c>
      <c r="CK12" s="779">
        <v>0</v>
      </c>
      <c r="CL12" s="56">
        <v>0</v>
      </c>
      <c r="CM12" s="33"/>
      <c r="CN12" s="41">
        <f t="shared" si="19"/>
        <v>0</v>
      </c>
      <c r="CO12" s="41">
        <f t="shared" si="20"/>
        <v>0</v>
      </c>
      <c r="CP12" s="60">
        <v>0</v>
      </c>
      <c r="CQ12" s="41"/>
      <c r="CR12" s="288">
        <f>$D$12*CQ12</f>
        <v>0</v>
      </c>
      <c r="CS12" s="780">
        <v>0</v>
      </c>
      <c r="CT12" s="57">
        <v>0</v>
      </c>
      <c r="CU12" s="33"/>
      <c r="CV12" s="41">
        <f t="shared" si="21"/>
        <v>0</v>
      </c>
      <c r="CW12" s="41">
        <f t="shared" si="22"/>
        <v>0</v>
      </c>
      <c r="CX12" s="41">
        <v>0</v>
      </c>
      <c r="CY12" s="60"/>
      <c r="CZ12" s="288"/>
      <c r="DA12" s="60"/>
      <c r="DB12" s="288"/>
      <c r="DC12" s="60"/>
      <c r="DD12" s="288"/>
      <c r="DE12" s="362">
        <f t="shared" si="23"/>
        <v>0</v>
      </c>
      <c r="DF12" s="362">
        <f t="shared" si="24"/>
        <v>0</v>
      </c>
      <c r="DG12" s="362">
        <f t="shared" si="25"/>
        <v>0</v>
      </c>
      <c r="DH12" s="288"/>
      <c r="DJ12" s="288"/>
      <c r="DL12" s="288"/>
    </row>
    <row r="13" spans="1:116" ht="15" hidden="1" customHeight="1" x14ac:dyDescent="0.25">
      <c r="A13" s="62" t="s">
        <v>280</v>
      </c>
      <c r="B13" s="695" t="s">
        <v>717</v>
      </c>
      <c r="C13" s="88" t="s">
        <v>281</v>
      </c>
      <c r="D13" s="955"/>
      <c r="E13" s="287">
        <f t="shared" si="26"/>
        <v>0</v>
      </c>
      <c r="F13" s="717">
        <f>$D$13*E13</f>
        <v>0</v>
      </c>
      <c r="G13" s="60"/>
      <c r="H13" s="40">
        <f>$D$13*G13</f>
        <v>0</v>
      </c>
      <c r="I13" s="779"/>
      <c r="J13" s="60"/>
      <c r="K13" s="33">
        <v>10</v>
      </c>
      <c r="L13" s="41">
        <v>0</v>
      </c>
      <c r="M13" s="41">
        <f t="shared" si="0"/>
        <v>0</v>
      </c>
      <c r="N13" s="60">
        <v>0</v>
      </c>
      <c r="O13" s="60"/>
      <c r="P13" s="40">
        <f>$D$13*O13</f>
        <v>0</v>
      </c>
      <c r="Q13" s="779"/>
      <c r="R13">
        <v>400</v>
      </c>
      <c r="S13" s="33"/>
      <c r="T13" s="41">
        <f t="shared" si="1"/>
        <v>0</v>
      </c>
      <c r="U13" s="41">
        <f t="shared" si="2"/>
        <v>0</v>
      </c>
      <c r="V13" s="60">
        <v>0</v>
      </c>
      <c r="W13" s="60"/>
      <c r="X13" s="288">
        <f>$D$13*W13</f>
        <v>0</v>
      </c>
      <c r="Y13" s="779"/>
      <c r="Z13" s="255"/>
      <c r="AA13" s="33"/>
      <c r="AB13" s="41">
        <f t="shared" si="3"/>
        <v>0</v>
      </c>
      <c r="AC13" s="41">
        <f t="shared" si="4"/>
        <v>0</v>
      </c>
      <c r="AD13" s="60">
        <v>0</v>
      </c>
      <c r="AE13" s="60"/>
      <c r="AF13" s="288">
        <f>$D$13*AE13</f>
        <v>0</v>
      </c>
      <c r="AG13" s="779"/>
      <c r="AH13" s="255"/>
      <c r="AI13" s="33"/>
      <c r="AJ13" s="41">
        <f t="shared" si="5"/>
        <v>0</v>
      </c>
      <c r="AK13" s="41">
        <f t="shared" si="6"/>
        <v>0</v>
      </c>
      <c r="AL13" s="60">
        <v>0</v>
      </c>
      <c r="AM13" s="60"/>
      <c r="AN13" s="288">
        <f>$D$13*AM13</f>
        <v>0</v>
      </c>
      <c r="AO13" s="60"/>
      <c r="AQ13" s="33"/>
      <c r="AR13" s="41">
        <f t="shared" si="7"/>
        <v>0</v>
      </c>
      <c r="AS13" s="41">
        <f t="shared" si="8"/>
        <v>0</v>
      </c>
      <c r="AT13" s="60">
        <v>0</v>
      </c>
      <c r="AU13" s="60"/>
      <c r="AV13" s="288">
        <f>$D$13*AU13</f>
        <v>0</v>
      </c>
      <c r="AW13" s="779"/>
      <c r="AY13" s="33"/>
      <c r="AZ13" s="41">
        <f t="shared" si="9"/>
        <v>0</v>
      </c>
      <c r="BA13" s="41">
        <f t="shared" si="10"/>
        <v>0</v>
      </c>
      <c r="BB13" s="60">
        <v>0</v>
      </c>
      <c r="BC13" s="60"/>
      <c r="BD13" s="288">
        <f>$D$13*BC13</f>
        <v>0</v>
      </c>
      <c r="BE13" s="779"/>
      <c r="BG13" s="33"/>
      <c r="BH13" s="41">
        <f t="shared" si="11"/>
        <v>0</v>
      </c>
      <c r="BI13" s="41">
        <f t="shared" si="12"/>
        <v>0</v>
      </c>
      <c r="BJ13" s="60">
        <v>0</v>
      </c>
      <c r="BK13" s="60"/>
      <c r="BL13" s="288">
        <f>$D$13*BK13</f>
        <v>0</v>
      </c>
      <c r="BM13" s="779"/>
      <c r="BN13" s="60"/>
      <c r="BO13" s="33"/>
      <c r="BP13" s="41">
        <f t="shared" si="13"/>
        <v>0</v>
      </c>
      <c r="BQ13" s="41">
        <f t="shared" si="14"/>
        <v>0</v>
      </c>
      <c r="BR13" s="60">
        <v>0</v>
      </c>
      <c r="BS13" s="60"/>
      <c r="BT13" s="288">
        <f>$D$13*BS13</f>
        <v>0</v>
      </c>
      <c r="BU13" s="779"/>
      <c r="BV13" s="56">
        <v>0</v>
      </c>
      <c r="BW13" s="33"/>
      <c r="BX13" s="41">
        <f t="shared" si="15"/>
        <v>0</v>
      </c>
      <c r="BY13" s="41">
        <f t="shared" si="16"/>
        <v>0</v>
      </c>
      <c r="BZ13" s="60">
        <v>0</v>
      </c>
      <c r="CA13" s="60"/>
      <c r="CB13" s="288">
        <f>$D$13*CA13</f>
        <v>0</v>
      </c>
      <c r="CC13" s="779"/>
      <c r="CD13" s="56">
        <v>0</v>
      </c>
      <c r="CE13" s="33"/>
      <c r="CF13" s="41">
        <f t="shared" si="17"/>
        <v>0</v>
      </c>
      <c r="CG13" s="41">
        <f t="shared" si="18"/>
        <v>0</v>
      </c>
      <c r="CH13" s="60">
        <v>0</v>
      </c>
      <c r="CI13" s="60"/>
      <c r="CJ13" s="288">
        <f>$D$13*CI13</f>
        <v>0</v>
      </c>
      <c r="CK13" s="779">
        <v>0</v>
      </c>
      <c r="CL13" s="56">
        <v>0</v>
      </c>
      <c r="CM13" s="33"/>
      <c r="CN13" s="41">
        <f t="shared" si="19"/>
        <v>0</v>
      </c>
      <c r="CO13" s="41">
        <f t="shared" si="20"/>
        <v>0</v>
      </c>
      <c r="CP13" s="60">
        <v>0</v>
      </c>
      <c r="CQ13" s="41"/>
      <c r="CR13" s="288">
        <f>$D$13*CQ13</f>
        <v>0</v>
      </c>
      <c r="CS13" s="780">
        <v>0</v>
      </c>
      <c r="CT13" s="57">
        <v>0</v>
      </c>
      <c r="CU13" s="33"/>
      <c r="CV13" s="41">
        <f t="shared" si="21"/>
        <v>0</v>
      </c>
      <c r="CW13" s="41">
        <f t="shared" si="22"/>
        <v>0</v>
      </c>
      <c r="CX13" s="41">
        <v>0</v>
      </c>
      <c r="CY13" s="60"/>
      <c r="CZ13" s="288"/>
      <c r="DA13" s="60"/>
      <c r="DB13" s="288"/>
      <c r="DC13" s="60"/>
      <c r="DD13" s="288"/>
      <c r="DE13" s="362">
        <f t="shared" si="23"/>
        <v>0</v>
      </c>
      <c r="DF13" s="362">
        <f t="shared" si="24"/>
        <v>0</v>
      </c>
      <c r="DG13" s="362">
        <f t="shared" si="25"/>
        <v>0</v>
      </c>
      <c r="DH13" s="288"/>
      <c r="DJ13" s="288"/>
      <c r="DL13" s="288"/>
    </row>
    <row r="14" spans="1:116" ht="15" hidden="1" customHeight="1" x14ac:dyDescent="0.25">
      <c r="A14" s="62" t="s">
        <v>282</v>
      </c>
      <c r="B14" s="695" t="s">
        <v>718</v>
      </c>
      <c r="C14" s="88" t="s">
        <v>171</v>
      </c>
      <c r="D14" s="955"/>
      <c r="E14" s="287">
        <f>G14+O14+W14+AE14+AM14+AU14+BC14+BK14+BS14+CA14+CI14+CQ14</f>
        <v>0</v>
      </c>
      <c r="F14" s="717">
        <f>$D$14*E14</f>
        <v>0</v>
      </c>
      <c r="G14" s="41"/>
      <c r="H14" s="40">
        <f>$D$14*G14</f>
        <v>0</v>
      </c>
      <c r="I14" s="780"/>
      <c r="J14" s="41">
        <v>0</v>
      </c>
      <c r="K14" s="33">
        <v>80</v>
      </c>
      <c r="L14" s="41">
        <v>0</v>
      </c>
      <c r="M14" s="41">
        <f>ROUNDUP(L14,0)</f>
        <v>0</v>
      </c>
      <c r="N14" s="41">
        <v>0</v>
      </c>
      <c r="O14" s="41"/>
      <c r="P14" s="40">
        <f>$D$14*O14</f>
        <v>0</v>
      </c>
      <c r="Q14" s="780"/>
      <c r="R14">
        <v>1300</v>
      </c>
      <c r="S14" s="33"/>
      <c r="T14" s="41">
        <f>O14*S14</f>
        <v>0</v>
      </c>
      <c r="U14" s="41">
        <f>ROUNDUP(T14,0)</f>
        <v>0</v>
      </c>
      <c r="V14" s="60">
        <v>0</v>
      </c>
      <c r="W14" s="41"/>
      <c r="X14" s="288">
        <f>$D$14*W14</f>
        <v>0</v>
      </c>
      <c r="Y14" s="779"/>
      <c r="Z14" s="255"/>
      <c r="AA14" s="33"/>
      <c r="AB14" s="41">
        <f>W14*AA14</f>
        <v>0</v>
      </c>
      <c r="AC14" s="41">
        <f>ROUNDUP(AB14,0)</f>
        <v>0</v>
      </c>
      <c r="AD14" s="60">
        <v>0</v>
      </c>
      <c r="AE14" s="41"/>
      <c r="AF14" s="288">
        <f>$D$14*AE14</f>
        <v>0</v>
      </c>
      <c r="AG14" s="779"/>
      <c r="AH14" s="255"/>
      <c r="AI14" s="33"/>
      <c r="AJ14" s="41">
        <f>AE14*AI14</f>
        <v>0</v>
      </c>
      <c r="AK14" s="41">
        <f>ROUNDUP(AJ14,0)</f>
        <v>0</v>
      </c>
      <c r="AL14" s="41">
        <v>0</v>
      </c>
      <c r="AM14" s="41"/>
      <c r="AN14" s="288">
        <f>$D$14*AM14</f>
        <v>0</v>
      </c>
      <c r="AO14" s="41"/>
      <c r="AQ14" s="33"/>
      <c r="AR14" s="41">
        <f>AM14*AQ14</f>
        <v>0</v>
      </c>
      <c r="AS14" s="41">
        <f>ROUNDUP(AR14,0)</f>
        <v>0</v>
      </c>
      <c r="AT14" s="60">
        <v>0</v>
      </c>
      <c r="AU14" s="41"/>
      <c r="AV14" s="288">
        <f>$D$14*AU14</f>
        <v>0</v>
      </c>
      <c r="AW14" s="779"/>
      <c r="AY14" s="33"/>
      <c r="AZ14" s="41">
        <f>AU14*AY14</f>
        <v>0</v>
      </c>
      <c r="BA14" s="41">
        <f>ROUNDUP(AZ14,0)</f>
        <v>0</v>
      </c>
      <c r="BB14" s="60">
        <v>0</v>
      </c>
      <c r="BC14" s="41"/>
      <c r="BD14" s="288">
        <f>$D$14*BC14</f>
        <v>0</v>
      </c>
      <c r="BE14" s="779"/>
      <c r="BG14" s="33"/>
      <c r="BH14" s="41">
        <f>BC14*BG14</f>
        <v>0</v>
      </c>
      <c r="BI14" s="41">
        <f>ROUNDUP(BH14,0)</f>
        <v>0</v>
      </c>
      <c r="BJ14" s="60">
        <v>0</v>
      </c>
      <c r="BK14" s="41"/>
      <c r="BL14" s="288">
        <f>$D$14*BK14</f>
        <v>0</v>
      </c>
      <c r="BM14" s="779"/>
      <c r="BN14" s="60"/>
      <c r="BO14" s="33"/>
      <c r="BP14" s="41">
        <f>BK14*BO14</f>
        <v>0</v>
      </c>
      <c r="BQ14" s="41">
        <f>ROUNDUP(BP14,0)</f>
        <v>0</v>
      </c>
      <c r="BR14" s="60">
        <v>0</v>
      </c>
      <c r="BS14" s="41"/>
      <c r="BT14" s="288">
        <f>$D$14*BS14</f>
        <v>0</v>
      </c>
      <c r="BU14" s="779"/>
      <c r="BV14" s="56">
        <v>0</v>
      </c>
      <c r="BW14" s="33"/>
      <c r="BX14" s="41">
        <f>BS14*BW14</f>
        <v>0</v>
      </c>
      <c r="BY14" s="41">
        <f>ROUNDUP(BX14,0)</f>
        <v>0</v>
      </c>
      <c r="BZ14" s="60">
        <v>0</v>
      </c>
      <c r="CA14" s="41"/>
      <c r="CB14" s="288">
        <f>$D$14*CA14</f>
        <v>0</v>
      </c>
      <c r="CC14" s="779"/>
      <c r="CD14" s="56">
        <v>0</v>
      </c>
      <c r="CE14" s="33"/>
      <c r="CF14" s="41">
        <f>CA14*CE14</f>
        <v>0</v>
      </c>
      <c r="CG14" s="41">
        <f>ROUNDUP(CF14,0)</f>
        <v>0</v>
      </c>
      <c r="CH14" s="60">
        <v>0</v>
      </c>
      <c r="CI14" s="60"/>
      <c r="CJ14" s="288">
        <f>$D$14*CI14</f>
        <v>0</v>
      </c>
      <c r="CK14" s="779">
        <v>0</v>
      </c>
      <c r="CL14" s="56">
        <v>0</v>
      </c>
      <c r="CM14" s="33"/>
      <c r="CN14" s="41">
        <f>CI14*CM14</f>
        <v>0</v>
      </c>
      <c r="CO14" s="41">
        <f>ROUNDUP(CN14,0)</f>
        <v>0</v>
      </c>
      <c r="CP14" s="60">
        <v>0</v>
      </c>
      <c r="CQ14" s="41"/>
      <c r="CR14" s="288">
        <f>$D$14*CQ14</f>
        <v>0</v>
      </c>
      <c r="CS14" s="780">
        <v>0</v>
      </c>
      <c r="CT14" s="57">
        <v>0</v>
      </c>
      <c r="CU14" s="33"/>
      <c r="CV14" s="41">
        <f>CQ14*CU14</f>
        <v>0</v>
      </c>
      <c r="CW14" s="41">
        <f>ROUNDUP(CV14,0)</f>
        <v>0</v>
      </c>
      <c r="CX14" s="41">
        <v>0</v>
      </c>
      <c r="CY14" s="41"/>
      <c r="CZ14" s="288"/>
      <c r="DA14" s="41"/>
      <c r="DB14" s="288"/>
      <c r="DC14" s="41"/>
      <c r="DD14" s="288"/>
      <c r="DE14" s="362">
        <f t="shared" si="23"/>
        <v>0</v>
      </c>
      <c r="DF14" s="362">
        <f t="shared" si="24"/>
        <v>0</v>
      </c>
      <c r="DG14" s="362">
        <f t="shared" si="25"/>
        <v>0</v>
      </c>
      <c r="DH14" s="288"/>
      <c r="DJ14" s="288"/>
      <c r="DL14" s="288"/>
    </row>
    <row r="15" spans="1:116" ht="15" hidden="1" customHeight="1" x14ac:dyDescent="0.25">
      <c r="A15" s="62"/>
      <c r="B15" s="695"/>
      <c r="C15" s="88"/>
      <c r="D15" s="955"/>
      <c r="E15" s="287"/>
      <c r="F15" s="717"/>
      <c r="G15" s="60"/>
      <c r="H15" s="40"/>
      <c r="I15" s="779"/>
      <c r="J15" s="60"/>
      <c r="K15" s="33"/>
      <c r="L15" s="41"/>
      <c r="M15" s="41"/>
      <c r="N15" s="60"/>
      <c r="O15" s="60"/>
      <c r="P15" s="40"/>
      <c r="Q15" s="779"/>
      <c r="S15" s="33"/>
      <c r="T15" s="41"/>
      <c r="U15" s="41"/>
      <c r="V15" s="60"/>
      <c r="W15" s="60"/>
      <c r="X15" s="288"/>
      <c r="Y15" s="779"/>
      <c r="Z15" s="255"/>
      <c r="AA15" s="33"/>
      <c r="AB15" s="41"/>
      <c r="AC15" s="41"/>
      <c r="AD15" s="60"/>
      <c r="AE15" s="60"/>
      <c r="AF15" s="288"/>
      <c r="AG15" s="779"/>
      <c r="AH15" s="255"/>
      <c r="AI15" s="33"/>
      <c r="AJ15" s="41"/>
      <c r="AK15" s="41"/>
      <c r="AL15" s="60"/>
      <c r="AM15" s="60"/>
      <c r="AN15" s="288"/>
      <c r="AO15" s="60"/>
      <c r="AQ15" s="33"/>
      <c r="AR15" s="41"/>
      <c r="AS15" s="41"/>
      <c r="AT15" s="60"/>
      <c r="AU15" s="60"/>
      <c r="AV15" s="288"/>
      <c r="AW15" s="779"/>
      <c r="AY15" s="33"/>
      <c r="AZ15" s="41"/>
      <c r="BA15" s="41"/>
      <c r="BB15" s="60"/>
      <c r="BC15" s="60"/>
      <c r="BD15" s="288"/>
      <c r="BE15" s="779"/>
      <c r="BG15" s="33"/>
      <c r="BH15" s="41"/>
      <c r="BI15" s="41"/>
      <c r="BJ15" s="60"/>
      <c r="BK15" s="60"/>
      <c r="BL15" s="288"/>
      <c r="BM15" s="779"/>
      <c r="BN15" s="60"/>
      <c r="BO15" s="33"/>
      <c r="BP15" s="41"/>
      <c r="BQ15" s="41"/>
      <c r="BR15" s="60"/>
      <c r="BS15" s="60"/>
      <c r="BT15" s="288"/>
      <c r="BU15" s="779"/>
      <c r="BV15" s="56"/>
      <c r="BW15" s="33"/>
      <c r="BX15" s="41"/>
      <c r="BY15" s="41"/>
      <c r="BZ15" s="60"/>
      <c r="CA15" s="60"/>
      <c r="CB15" s="288"/>
      <c r="CC15" s="779"/>
      <c r="CD15" s="56"/>
      <c r="CE15" s="33"/>
      <c r="CF15" s="41"/>
      <c r="CG15" s="41"/>
      <c r="CH15" s="60"/>
      <c r="CI15" s="60"/>
      <c r="CJ15" s="288"/>
      <c r="CK15" s="779"/>
      <c r="CL15" s="56"/>
      <c r="CM15" s="33"/>
      <c r="CN15" s="41"/>
      <c r="CO15" s="41"/>
      <c r="CP15" s="60"/>
      <c r="CQ15" s="41"/>
      <c r="CR15" s="288"/>
      <c r="CS15" s="780"/>
      <c r="CT15" s="57"/>
      <c r="CU15" s="33"/>
      <c r="CV15" s="41"/>
      <c r="CW15" s="41"/>
      <c r="CX15" s="41"/>
      <c r="CY15" s="60"/>
      <c r="CZ15" s="288"/>
      <c r="DA15" s="60"/>
      <c r="DB15" s="288"/>
      <c r="DC15" s="60"/>
      <c r="DD15" s="288"/>
      <c r="DE15" s="362">
        <f t="shared" si="23"/>
        <v>0</v>
      </c>
      <c r="DF15" s="362">
        <f t="shared" si="24"/>
        <v>0</v>
      </c>
      <c r="DG15" s="362">
        <f t="shared" si="25"/>
        <v>0</v>
      </c>
      <c r="DH15" s="288"/>
      <c r="DJ15" s="288"/>
      <c r="DL15" s="288"/>
    </row>
    <row r="16" spans="1:116" s="194" customFormat="1" x14ac:dyDescent="0.25">
      <c r="A16" s="868"/>
      <c r="B16" s="872" t="s">
        <v>723</v>
      </c>
      <c r="C16" s="869"/>
      <c r="D16" s="956"/>
      <c r="E16" s="880">
        <f>F16</f>
        <v>0</v>
      </c>
      <c r="F16" s="870">
        <f>H16+P16+X16+AF16+AN16+AV16+BD16+BL16+BT16+CB16+CJ16+CR16</f>
        <v>0</v>
      </c>
      <c r="G16" s="868">
        <f>H16</f>
        <v>0</v>
      </c>
      <c r="H16" s="979">
        <f>SUM(H8:H12)</f>
        <v>0</v>
      </c>
      <c r="I16" s="781">
        <v>60000</v>
      </c>
      <c r="J16" s="194">
        <v>45000</v>
      </c>
      <c r="K16" s="839">
        <v>130000</v>
      </c>
      <c r="L16" s="840">
        <v>130000</v>
      </c>
      <c r="M16" s="840">
        <f>ROUNDUP(L16,0)</f>
        <v>130000</v>
      </c>
      <c r="N16" s="838">
        <v>45000</v>
      </c>
      <c r="O16" s="868">
        <f>P16</f>
        <v>0</v>
      </c>
      <c r="P16" s="979">
        <f>SUM(P8:P12)</f>
        <v>0</v>
      </c>
      <c r="Q16" s="779">
        <v>70000</v>
      </c>
      <c r="R16" s="194">
        <v>45000</v>
      </c>
      <c r="S16" s="839"/>
      <c r="T16" s="840">
        <f>O16*S16</f>
        <v>0</v>
      </c>
      <c r="U16" s="840">
        <f>ROUNDUP(T16,0)</f>
        <v>0</v>
      </c>
      <c r="V16" s="838">
        <v>45000</v>
      </c>
      <c r="W16" s="838">
        <f>X16</f>
        <v>0</v>
      </c>
      <c r="X16" s="979">
        <f>SUM(X8:X12)</f>
        <v>0</v>
      </c>
      <c r="Y16" s="781">
        <v>0</v>
      </c>
      <c r="Z16" s="879">
        <v>0</v>
      </c>
      <c r="AA16" s="839"/>
      <c r="AB16" s="840">
        <f>W16*AA16</f>
        <v>0</v>
      </c>
      <c r="AC16" s="840">
        <f>ROUNDUP(AB16,0)</f>
        <v>0</v>
      </c>
      <c r="AD16" s="838">
        <v>0</v>
      </c>
      <c r="AE16" s="838">
        <f>AF16</f>
        <v>0</v>
      </c>
      <c r="AF16" s="979">
        <f>SUM(AF8:AF12)</f>
        <v>0</v>
      </c>
      <c r="AG16" s="781"/>
      <c r="AH16" s="879">
        <v>0</v>
      </c>
      <c r="AI16" s="839"/>
      <c r="AJ16" s="840">
        <f>AE16*AI16</f>
        <v>0</v>
      </c>
      <c r="AK16" s="840">
        <f>ROUNDUP(AJ16,0)</f>
        <v>0</v>
      </c>
      <c r="AL16" s="838">
        <v>0</v>
      </c>
      <c r="AM16" s="838">
        <f>AN16</f>
        <v>0</v>
      </c>
      <c r="AN16" s="979">
        <f>SUM(AN8:AN12)</f>
        <v>0</v>
      </c>
      <c r="AO16" s="868">
        <v>0</v>
      </c>
      <c r="AP16" s="194">
        <v>0</v>
      </c>
      <c r="AQ16" s="839"/>
      <c r="AR16" s="840">
        <f>AM16*AQ16</f>
        <v>0</v>
      </c>
      <c r="AS16" s="840">
        <f>ROUNDUP(AR16,0)</f>
        <v>0</v>
      </c>
      <c r="AT16" s="838">
        <v>0</v>
      </c>
      <c r="AU16" s="838">
        <f>AV16</f>
        <v>0</v>
      </c>
      <c r="AV16" s="979">
        <f>SUM(AV8:AV12)</f>
        <v>0</v>
      </c>
      <c r="AW16" s="781">
        <v>0</v>
      </c>
      <c r="AX16" s="194">
        <v>0</v>
      </c>
      <c r="AY16" s="839"/>
      <c r="AZ16" s="840">
        <f>AU16*AY16</f>
        <v>0</v>
      </c>
      <c r="BA16" s="840">
        <f>ROUNDUP(AZ16,0)</f>
        <v>0</v>
      </c>
      <c r="BB16" s="838">
        <v>0</v>
      </c>
      <c r="BC16" s="838">
        <f>BD16</f>
        <v>0</v>
      </c>
      <c r="BD16" s="979">
        <f>SUM(BD8:BD12)</f>
        <v>0</v>
      </c>
      <c r="BE16" s="781">
        <v>0</v>
      </c>
      <c r="BF16" s="194">
        <v>0</v>
      </c>
      <c r="BG16" s="839"/>
      <c r="BH16" s="840">
        <f>BC16*BG16</f>
        <v>0</v>
      </c>
      <c r="BI16" s="840">
        <f>ROUNDUP(BH16,0)</f>
        <v>0</v>
      </c>
      <c r="BJ16" s="838">
        <v>0</v>
      </c>
      <c r="BK16" s="838">
        <f>BL16</f>
        <v>0</v>
      </c>
      <c r="BL16" s="979">
        <f>SUM(BL8:BL12)</f>
        <v>0</v>
      </c>
      <c r="BM16" s="918">
        <v>0</v>
      </c>
      <c r="BN16" s="881">
        <v>0</v>
      </c>
      <c r="BO16" s="839"/>
      <c r="BP16" s="840">
        <f>BK16*BO16</f>
        <v>0</v>
      </c>
      <c r="BQ16" s="840">
        <f>ROUNDUP(BP16,0)</f>
        <v>0</v>
      </c>
      <c r="BR16" s="838">
        <v>0</v>
      </c>
      <c r="BS16" s="838">
        <f>BT16</f>
        <v>0</v>
      </c>
      <c r="BT16" s="979">
        <f>SUM(BT8:BT12)</f>
        <v>0</v>
      </c>
      <c r="BU16" s="918">
        <v>0</v>
      </c>
      <c r="BV16" s="882">
        <v>0</v>
      </c>
      <c r="BW16" s="839"/>
      <c r="BX16" s="840">
        <f>BS16*BW16</f>
        <v>0</v>
      </c>
      <c r="BY16" s="840">
        <f>ROUNDUP(BX16,0)</f>
        <v>0</v>
      </c>
      <c r="BZ16" s="838">
        <v>0</v>
      </c>
      <c r="CA16" s="838">
        <f>CB16</f>
        <v>0</v>
      </c>
      <c r="CB16" s="979">
        <f>SUM(CB8:CB12)</f>
        <v>0</v>
      </c>
      <c r="CC16" s="918"/>
      <c r="CD16" s="882">
        <v>0</v>
      </c>
      <c r="CE16" s="839"/>
      <c r="CF16" s="840">
        <f>CA16*CE16</f>
        <v>0</v>
      </c>
      <c r="CG16" s="840">
        <f>ROUNDUP(CF16,0)</f>
        <v>0</v>
      </c>
      <c r="CH16" s="838">
        <v>0</v>
      </c>
      <c r="CI16" s="838">
        <f>CJ16</f>
        <v>0</v>
      </c>
      <c r="CJ16" s="979">
        <f>SUM(CJ8:CJ12)</f>
        <v>0</v>
      </c>
      <c r="CK16" s="918">
        <v>0</v>
      </c>
      <c r="CL16" s="882">
        <v>0</v>
      </c>
      <c r="CM16" s="839"/>
      <c r="CN16" s="840">
        <f>CI16*CM16</f>
        <v>0</v>
      </c>
      <c r="CO16" s="840">
        <f>ROUNDUP(CN16,0)</f>
        <v>0</v>
      </c>
      <c r="CP16" s="838">
        <v>0</v>
      </c>
      <c r="CQ16" s="838">
        <f>CR16</f>
        <v>0</v>
      </c>
      <c r="CR16" s="979">
        <f>SUM(CR8:CR12)</f>
        <v>0</v>
      </c>
      <c r="CS16" s="918">
        <v>0</v>
      </c>
      <c r="CT16" s="882">
        <v>0</v>
      </c>
      <c r="CU16" s="839"/>
      <c r="CV16" s="840">
        <f>CQ16*CU16</f>
        <v>0</v>
      </c>
      <c r="CW16" s="840">
        <f>ROUNDUP(CV16,0)</f>
        <v>0</v>
      </c>
      <c r="CX16" s="840">
        <v>0</v>
      </c>
      <c r="DE16" s="842">
        <f t="shared" si="23"/>
        <v>0</v>
      </c>
      <c r="DF16" s="842">
        <f t="shared" si="24"/>
        <v>0</v>
      </c>
      <c r="DG16" s="842">
        <f t="shared" si="25"/>
        <v>0</v>
      </c>
    </row>
    <row r="17" spans="1:116" x14ac:dyDescent="0.25">
      <c r="A17" s="51"/>
      <c r="B17" s="698"/>
      <c r="C17" s="64"/>
      <c r="D17" s="955"/>
      <c r="E17" s="296"/>
      <c r="F17" s="723"/>
      <c r="G17" s="51"/>
      <c r="H17" s="60"/>
      <c r="I17" s="51"/>
      <c r="K17" s="33"/>
      <c r="L17" s="41"/>
      <c r="M17" s="41"/>
      <c r="N17" s="60"/>
      <c r="O17" s="51"/>
      <c r="P17" s="60"/>
      <c r="Q17" s="60"/>
      <c r="S17" s="33"/>
      <c r="T17" s="41"/>
      <c r="U17" s="41"/>
      <c r="V17" s="60"/>
      <c r="W17" s="51"/>
      <c r="X17" s="60"/>
      <c r="Y17" s="51"/>
      <c r="Z17" s="255"/>
      <c r="AA17" s="33"/>
      <c r="AB17" s="41"/>
      <c r="AC17" s="41"/>
      <c r="AD17" s="60"/>
      <c r="AE17" s="51"/>
      <c r="AF17" s="60"/>
      <c r="AG17" s="51"/>
      <c r="AH17" s="255"/>
      <c r="AI17" s="33"/>
      <c r="AJ17" s="41"/>
      <c r="AK17" s="41"/>
      <c r="AL17" s="60"/>
      <c r="AM17" s="51"/>
      <c r="AN17" s="60"/>
      <c r="AO17" s="51"/>
      <c r="AQ17" s="33"/>
      <c r="AR17" s="41"/>
      <c r="AS17" s="41"/>
      <c r="AT17" s="60"/>
      <c r="AU17" s="51"/>
      <c r="AV17" s="60"/>
      <c r="AW17" s="51"/>
      <c r="AY17" s="33"/>
      <c r="AZ17" s="41"/>
      <c r="BA17" s="41"/>
      <c r="BB17" s="60"/>
      <c r="BC17" s="51"/>
      <c r="BD17" s="60"/>
      <c r="BE17" s="51"/>
      <c r="BG17" s="33"/>
      <c r="BH17" s="41"/>
      <c r="BI17" s="41"/>
      <c r="BJ17" s="60"/>
      <c r="BK17" s="119"/>
      <c r="BL17" s="60"/>
      <c r="BM17" s="119"/>
      <c r="BN17" s="119"/>
      <c r="BO17" s="33"/>
      <c r="BP17" s="41"/>
      <c r="BQ17" s="41"/>
      <c r="BR17" s="60"/>
      <c r="BS17" s="119"/>
      <c r="BT17" s="60"/>
      <c r="BU17" s="119"/>
      <c r="BV17" s="223"/>
      <c r="BW17" s="33"/>
      <c r="BX17" s="41"/>
      <c r="BY17" s="41"/>
      <c r="BZ17" s="60"/>
      <c r="CA17" s="119"/>
      <c r="CB17" s="60"/>
      <c r="CC17" s="119"/>
      <c r="CD17" s="223"/>
      <c r="CE17" s="33"/>
      <c r="CF17" s="41"/>
      <c r="CG17" s="41"/>
      <c r="CH17" s="60"/>
      <c r="CI17" s="119"/>
      <c r="CJ17" s="60"/>
      <c r="CK17" s="119"/>
      <c r="CL17" s="223"/>
      <c r="CM17" s="33"/>
      <c r="CN17" s="41"/>
      <c r="CO17" s="41"/>
      <c r="CP17" s="60"/>
      <c r="CQ17" s="119"/>
      <c r="CR17" s="41"/>
      <c r="CS17" s="119"/>
      <c r="CT17" s="223"/>
      <c r="CU17" s="33"/>
      <c r="CV17" s="41"/>
      <c r="CW17" s="41"/>
      <c r="CX17" s="41"/>
      <c r="DE17" s="362">
        <f t="shared" si="23"/>
        <v>0</v>
      </c>
      <c r="DF17" s="362">
        <f t="shared" si="24"/>
        <v>0</v>
      </c>
      <c r="DG17" s="362">
        <f t="shared" si="25"/>
        <v>0</v>
      </c>
    </row>
    <row r="18" spans="1:116" s="194" customFormat="1" ht="15" customHeight="1" x14ac:dyDescent="0.25">
      <c r="A18" s="833"/>
      <c r="B18" s="877" t="s">
        <v>722</v>
      </c>
      <c r="C18" s="834" t="s">
        <v>18</v>
      </c>
      <c r="D18" s="956">
        <v>130.6</v>
      </c>
      <c r="E18" s="883">
        <f t="shared" ref="E18:E30" si="27">G18+O18+W18+AE18+AM18+AU18+BC18+BK18+BS18+CA18+CI18+CQ18</f>
        <v>0</v>
      </c>
      <c r="F18" s="836">
        <f>$D$18*E18</f>
        <v>0</v>
      </c>
      <c r="G18" s="838"/>
      <c r="H18" s="837">
        <f>$D$18*G18</f>
        <v>0</v>
      </c>
      <c r="I18" s="838">
        <v>110</v>
      </c>
      <c r="K18" s="839">
        <v>220</v>
      </c>
      <c r="L18" s="840">
        <v>28732</v>
      </c>
      <c r="M18" s="840"/>
      <c r="N18" s="838"/>
      <c r="O18" s="838"/>
      <c r="P18" s="837">
        <f>$D$18*O18</f>
        <v>0</v>
      </c>
      <c r="Q18" s="838">
        <v>110</v>
      </c>
      <c r="S18" s="839"/>
      <c r="T18" s="840"/>
      <c r="U18" s="840"/>
      <c r="V18" s="838"/>
      <c r="W18" s="838"/>
      <c r="X18" s="884">
        <f>$D$18*W18</f>
        <v>0</v>
      </c>
      <c r="Y18" s="838"/>
      <c r="Z18" s="879"/>
      <c r="AA18" s="839"/>
      <c r="AB18" s="840"/>
      <c r="AC18" s="840"/>
      <c r="AD18" s="838"/>
      <c r="AE18" s="838"/>
      <c r="AF18" s="884">
        <f>$D$18*AE18</f>
        <v>0</v>
      </c>
      <c r="AG18" s="838"/>
      <c r="AH18" s="879"/>
      <c r="AI18" s="839"/>
      <c r="AJ18" s="840"/>
      <c r="AK18" s="840"/>
      <c r="AL18" s="838"/>
      <c r="AM18" s="838"/>
      <c r="AN18" s="884">
        <f>$D$18*AM18</f>
        <v>0</v>
      </c>
      <c r="AO18" s="838"/>
      <c r="AQ18" s="839"/>
      <c r="AR18" s="840"/>
      <c r="AS18" s="840"/>
      <c r="AT18" s="838"/>
      <c r="AU18" s="838"/>
      <c r="AV18" s="884">
        <f>$D$18*AU18</f>
        <v>0</v>
      </c>
      <c r="AW18" s="838"/>
      <c r="AY18" s="839"/>
      <c r="AZ18" s="840"/>
      <c r="BA18" s="840"/>
      <c r="BB18" s="838"/>
      <c r="BC18" s="838"/>
      <c r="BD18" s="884">
        <f>$D$18*BC18</f>
        <v>0</v>
      </c>
      <c r="BE18" s="838"/>
      <c r="BG18" s="839"/>
      <c r="BH18" s="840"/>
      <c r="BI18" s="840"/>
      <c r="BJ18" s="838"/>
      <c r="BK18" s="838"/>
      <c r="BL18" s="884">
        <f>$D$18*BK18</f>
        <v>0</v>
      </c>
      <c r="BM18" s="838"/>
      <c r="BN18" s="838"/>
      <c r="BO18" s="839"/>
      <c r="BP18" s="840"/>
      <c r="BQ18" s="840"/>
      <c r="BR18" s="838"/>
      <c r="BS18" s="838"/>
      <c r="BT18" s="884">
        <f>$D$18*BS18</f>
        <v>0</v>
      </c>
      <c r="BU18" s="838"/>
      <c r="BV18" s="841"/>
      <c r="BW18" s="839"/>
      <c r="BX18" s="840"/>
      <c r="BY18" s="840"/>
      <c r="BZ18" s="838"/>
      <c r="CA18" s="838"/>
      <c r="CB18" s="884">
        <f>$D$18*CA18</f>
        <v>0</v>
      </c>
      <c r="CC18" s="838"/>
      <c r="CD18" s="841"/>
      <c r="CE18" s="839"/>
      <c r="CF18" s="840"/>
      <c r="CG18" s="840"/>
      <c r="CH18" s="838"/>
      <c r="CI18" s="838"/>
      <c r="CJ18" s="884">
        <f>$D$18*CI18</f>
        <v>0</v>
      </c>
      <c r="CK18" s="838"/>
      <c r="CL18" s="841"/>
      <c r="CM18" s="839"/>
      <c r="CN18" s="840"/>
      <c r="CO18" s="840"/>
      <c r="CP18" s="838"/>
      <c r="CQ18" s="840"/>
      <c r="CR18" s="884">
        <f>$D$18*CQ18</f>
        <v>0</v>
      </c>
      <c r="CS18" s="840"/>
      <c r="CT18" s="225"/>
      <c r="CU18" s="839"/>
      <c r="CV18" s="840"/>
      <c r="CW18" s="840"/>
      <c r="CX18" s="840"/>
      <c r="CY18" s="875"/>
      <c r="CZ18" s="885"/>
      <c r="DA18" s="841"/>
      <c r="DB18" s="885"/>
      <c r="DC18" s="841"/>
      <c r="DD18" s="885"/>
      <c r="DE18" s="842">
        <f t="shared" si="23"/>
        <v>0</v>
      </c>
      <c r="DF18" s="842">
        <f t="shared" si="24"/>
        <v>0</v>
      </c>
      <c r="DG18" s="842">
        <f t="shared" si="25"/>
        <v>0</v>
      </c>
      <c r="DH18" s="885"/>
      <c r="DJ18" s="885"/>
      <c r="DL18" s="885"/>
    </row>
    <row r="19" spans="1:116" ht="15" customHeight="1" x14ac:dyDescent="0.25">
      <c r="A19" s="62"/>
      <c r="B19" s="694" t="s">
        <v>728</v>
      </c>
      <c r="C19" s="88" t="s">
        <v>171</v>
      </c>
      <c r="D19" s="955">
        <v>1050</v>
      </c>
      <c r="E19" s="287">
        <f t="shared" si="27"/>
        <v>0</v>
      </c>
      <c r="F19" s="717">
        <f>$D$19*E19</f>
        <v>0</v>
      </c>
      <c r="G19" s="60"/>
      <c r="H19" s="717">
        <f>$D$19*G19</f>
        <v>0</v>
      </c>
      <c r="I19" s="60"/>
      <c r="K19" s="33">
        <v>8</v>
      </c>
      <c r="L19" s="41">
        <v>0</v>
      </c>
      <c r="M19" s="41">
        <f t="shared" ref="M19" si="28">ROUNDUP(L19,0)</f>
        <v>0</v>
      </c>
      <c r="N19" s="60">
        <v>0</v>
      </c>
      <c r="O19" s="60"/>
      <c r="P19" s="717">
        <f>$D$19*O19</f>
        <v>0</v>
      </c>
      <c r="Q19" s="60">
        <v>25</v>
      </c>
      <c r="S19" s="33"/>
      <c r="T19" s="41"/>
      <c r="U19" s="41"/>
      <c r="V19" s="60"/>
      <c r="W19" s="60"/>
      <c r="X19" s="288"/>
      <c r="Y19" s="60"/>
      <c r="Z19" s="255"/>
      <c r="AA19" s="33"/>
      <c r="AB19" s="41"/>
      <c r="AC19" s="41"/>
      <c r="AD19" s="60"/>
      <c r="AE19" s="60"/>
      <c r="AF19" s="288"/>
      <c r="AG19" s="60"/>
      <c r="AH19" s="255"/>
      <c r="AI19" s="33"/>
      <c r="AJ19" s="41"/>
      <c r="AK19" s="41"/>
      <c r="AL19" s="60"/>
      <c r="AM19" s="60"/>
      <c r="AN19" s="288"/>
      <c r="AO19" s="60"/>
      <c r="AQ19" s="33"/>
      <c r="AR19" s="41"/>
      <c r="AS19" s="41"/>
      <c r="AT19" s="60"/>
      <c r="AU19" s="60"/>
      <c r="AV19" s="288"/>
      <c r="AW19" s="60"/>
      <c r="AY19" s="33"/>
      <c r="AZ19" s="41"/>
      <c r="BA19" s="41"/>
      <c r="BB19" s="60"/>
      <c r="BC19" s="60"/>
      <c r="BD19" s="288"/>
      <c r="BE19" s="60"/>
      <c r="BG19" s="33"/>
      <c r="BH19" s="41"/>
      <c r="BI19" s="41"/>
      <c r="BJ19" s="60"/>
      <c r="BK19" s="60"/>
      <c r="BL19" s="288"/>
      <c r="BM19" s="60"/>
      <c r="BN19" s="60"/>
      <c r="BO19" s="33"/>
      <c r="BP19" s="41"/>
      <c r="BQ19" s="41"/>
      <c r="BR19" s="60"/>
      <c r="BS19" s="60"/>
      <c r="BT19" s="288"/>
      <c r="BU19" s="60"/>
      <c r="BV19" s="56"/>
      <c r="BW19" s="33"/>
      <c r="BX19" s="41"/>
      <c r="BY19" s="41"/>
      <c r="BZ19" s="60"/>
      <c r="CA19" s="60"/>
      <c r="CB19" s="288"/>
      <c r="CC19" s="60"/>
      <c r="CD19" s="56"/>
      <c r="CE19" s="33"/>
      <c r="CF19" s="41"/>
      <c r="CG19" s="41"/>
      <c r="CH19" s="60"/>
      <c r="CI19" s="60"/>
      <c r="CJ19" s="288"/>
      <c r="CK19" s="60"/>
      <c r="CL19" s="56"/>
      <c r="CM19" s="33"/>
      <c r="CN19" s="41"/>
      <c r="CO19" s="41"/>
      <c r="CP19" s="60"/>
      <c r="CQ19" s="41"/>
      <c r="CR19" s="288"/>
      <c r="CS19" s="41"/>
      <c r="CT19" s="57"/>
      <c r="CU19" s="33"/>
      <c r="CV19" s="41"/>
      <c r="CW19" s="41"/>
      <c r="CX19" s="41"/>
      <c r="CY19" s="56"/>
      <c r="CZ19" s="321"/>
      <c r="DA19" s="56"/>
      <c r="DB19" s="321"/>
      <c r="DC19" s="56"/>
      <c r="DD19" s="321"/>
      <c r="DE19" s="362">
        <f t="shared" si="23"/>
        <v>0</v>
      </c>
      <c r="DF19" s="362">
        <f t="shared" si="24"/>
        <v>0</v>
      </c>
      <c r="DG19" s="362">
        <f t="shared" si="25"/>
        <v>0</v>
      </c>
      <c r="DH19" s="321"/>
      <c r="DJ19" s="321"/>
      <c r="DL19" s="321"/>
    </row>
    <row r="20" spans="1:116" ht="15" customHeight="1" x14ac:dyDescent="0.25">
      <c r="A20" s="62"/>
      <c r="B20" s="694"/>
      <c r="C20" s="88"/>
      <c r="D20" s="955"/>
      <c r="E20" s="287"/>
      <c r="F20" s="717"/>
      <c r="G20" s="60"/>
      <c r="H20" s="717"/>
      <c r="I20" s="60"/>
      <c r="K20" s="33"/>
      <c r="L20" s="41"/>
      <c r="M20" s="41"/>
      <c r="N20" s="60"/>
      <c r="O20" s="60"/>
      <c r="P20" s="717"/>
      <c r="Q20" s="60"/>
      <c r="S20" s="33"/>
      <c r="T20" s="41"/>
      <c r="U20" s="41"/>
      <c r="V20" s="60"/>
      <c r="W20" s="60"/>
      <c r="X20" s="288"/>
      <c r="Y20" s="60"/>
      <c r="Z20" s="255"/>
      <c r="AA20" s="33"/>
      <c r="AB20" s="41"/>
      <c r="AC20" s="41"/>
      <c r="AD20" s="60"/>
      <c r="AE20" s="60"/>
      <c r="AF20" s="288"/>
      <c r="AG20" s="60"/>
      <c r="AH20" s="255"/>
      <c r="AI20" s="33"/>
      <c r="AJ20" s="41"/>
      <c r="AK20" s="41"/>
      <c r="AL20" s="60"/>
      <c r="AM20" s="60"/>
      <c r="AN20" s="288"/>
      <c r="AO20" s="60"/>
      <c r="AQ20" s="33"/>
      <c r="AR20" s="41"/>
      <c r="AS20" s="41"/>
      <c r="AT20" s="60"/>
      <c r="AU20" s="60"/>
      <c r="AV20" s="288"/>
      <c r="AW20" s="60"/>
      <c r="AY20" s="33"/>
      <c r="AZ20" s="41"/>
      <c r="BA20" s="41"/>
      <c r="BB20" s="60"/>
      <c r="BC20" s="60"/>
      <c r="BD20" s="288"/>
      <c r="BE20" s="60"/>
      <c r="BG20" s="33"/>
      <c r="BH20" s="41"/>
      <c r="BI20" s="41"/>
      <c r="BJ20" s="60"/>
      <c r="BK20" s="60"/>
      <c r="BL20" s="288"/>
      <c r="BM20" s="60"/>
      <c r="BN20" s="60"/>
      <c r="BO20" s="33"/>
      <c r="BP20" s="41"/>
      <c r="BQ20" s="41"/>
      <c r="BR20" s="60"/>
      <c r="BS20" s="60"/>
      <c r="BT20" s="288"/>
      <c r="BU20" s="60"/>
      <c r="BV20" s="56"/>
      <c r="BW20" s="33"/>
      <c r="BX20" s="41"/>
      <c r="BY20" s="41"/>
      <c r="BZ20" s="60"/>
      <c r="CA20" s="60"/>
      <c r="CB20" s="288"/>
      <c r="CC20" s="60"/>
      <c r="CD20" s="56"/>
      <c r="CE20" s="33"/>
      <c r="CF20" s="41"/>
      <c r="CG20" s="41"/>
      <c r="CH20" s="60"/>
      <c r="CI20" s="60"/>
      <c r="CJ20" s="288"/>
      <c r="CK20" s="60"/>
      <c r="CL20" s="56"/>
      <c r="CM20" s="33"/>
      <c r="CN20" s="41"/>
      <c r="CO20" s="41"/>
      <c r="CP20" s="60"/>
      <c r="CQ20" s="41"/>
      <c r="CR20" s="288"/>
      <c r="CS20" s="41"/>
      <c r="CT20" s="57"/>
      <c r="CU20" s="33"/>
      <c r="CV20" s="41"/>
      <c r="CW20" s="41"/>
      <c r="CX20" s="41"/>
      <c r="CY20" s="56"/>
      <c r="CZ20" s="321"/>
      <c r="DA20" s="56"/>
      <c r="DB20" s="321"/>
      <c r="DC20" s="56"/>
      <c r="DD20" s="321"/>
      <c r="DE20" s="362"/>
      <c r="DF20" s="362"/>
      <c r="DG20" s="362"/>
      <c r="DH20" s="321"/>
      <c r="DJ20" s="321"/>
      <c r="DL20" s="321"/>
    </row>
    <row r="21" spans="1:116" x14ac:dyDescent="0.25">
      <c r="A21" s="62" t="s">
        <v>285</v>
      </c>
      <c r="B21" s="698" t="s">
        <v>286</v>
      </c>
      <c r="C21" s="64" t="s">
        <v>287</v>
      </c>
      <c r="D21" s="955">
        <v>197</v>
      </c>
      <c r="E21" s="287">
        <f t="shared" si="27"/>
        <v>0</v>
      </c>
      <c r="F21" s="723">
        <f>E21*D21</f>
        <v>0</v>
      </c>
      <c r="G21" s="60">
        <v>0</v>
      </c>
      <c r="H21" s="40">
        <f>$D$21*G21</f>
        <v>0</v>
      </c>
      <c r="I21" s="60"/>
      <c r="K21" s="33">
        <v>8</v>
      </c>
      <c r="L21" s="41">
        <v>0</v>
      </c>
      <c r="M21" s="41">
        <f t="shared" ref="M21" si="29">ROUNDUP(L21,0)</f>
        <v>0</v>
      </c>
      <c r="N21" s="60">
        <v>0</v>
      </c>
      <c r="O21" s="60">
        <v>0</v>
      </c>
      <c r="P21" s="40">
        <f>$D$21*O21</f>
        <v>0</v>
      </c>
      <c r="Q21" s="60">
        <v>250</v>
      </c>
      <c r="R21">
        <v>200</v>
      </c>
      <c r="S21" s="33"/>
      <c r="T21" s="41">
        <f>O21*S21</f>
        <v>0</v>
      </c>
      <c r="U21" s="41">
        <f>ROUNDUP(T21,0)</f>
        <v>0</v>
      </c>
      <c r="V21" s="60">
        <v>0</v>
      </c>
      <c r="W21" s="60">
        <v>0</v>
      </c>
      <c r="X21" s="288">
        <f>$D$21*W21</f>
        <v>0</v>
      </c>
      <c r="Y21" s="60">
        <v>0</v>
      </c>
      <c r="Z21" s="255">
        <v>0</v>
      </c>
      <c r="AA21" s="33"/>
      <c r="AB21" s="41">
        <f>W21*AA21</f>
        <v>0</v>
      </c>
      <c r="AC21" s="41">
        <f>ROUNDUP(AB21,0)</f>
        <v>0</v>
      </c>
      <c r="AD21" s="60">
        <v>0</v>
      </c>
      <c r="AE21" s="60">
        <v>0</v>
      </c>
      <c r="AF21" s="288">
        <f>$D$21*AE21</f>
        <v>0</v>
      </c>
      <c r="AG21" s="60">
        <v>0</v>
      </c>
      <c r="AH21" s="255">
        <v>0</v>
      </c>
      <c r="AI21" s="33"/>
      <c r="AJ21" s="41">
        <f>AE21*AI21</f>
        <v>0</v>
      </c>
      <c r="AK21" s="41">
        <f>ROUNDUP(AJ21,0)</f>
        <v>0</v>
      </c>
      <c r="AL21" s="60">
        <v>0</v>
      </c>
      <c r="AM21" s="60">
        <v>0</v>
      </c>
      <c r="AN21" s="288">
        <f>$D$21*AM21</f>
        <v>0</v>
      </c>
      <c r="AO21" s="60">
        <v>0</v>
      </c>
      <c r="AP21">
        <v>0</v>
      </c>
      <c r="AQ21" s="33"/>
      <c r="AR21" s="41">
        <f>AM21*AQ21</f>
        <v>0</v>
      </c>
      <c r="AS21" s="41">
        <f>ROUNDUP(AR21,0)</f>
        <v>0</v>
      </c>
      <c r="AT21" s="60">
        <v>0</v>
      </c>
      <c r="AU21" s="60">
        <v>0</v>
      </c>
      <c r="AV21" s="288">
        <f>$D$21*AU21</f>
        <v>0</v>
      </c>
      <c r="AW21" s="60">
        <v>0</v>
      </c>
      <c r="AX21">
        <v>0</v>
      </c>
      <c r="AY21" s="33"/>
      <c r="AZ21" s="41">
        <f>AU21*AY21</f>
        <v>0</v>
      </c>
      <c r="BA21" s="41">
        <f>ROUNDUP(AZ21,0)</f>
        <v>0</v>
      </c>
      <c r="BB21" s="60">
        <v>0</v>
      </c>
      <c r="BC21" s="60">
        <v>0</v>
      </c>
      <c r="BD21" s="288">
        <f>$D$21*BC21</f>
        <v>0</v>
      </c>
      <c r="BE21" s="60">
        <v>0</v>
      </c>
      <c r="BF21">
        <v>0</v>
      </c>
      <c r="BG21" s="33"/>
      <c r="BH21" s="41">
        <f>BC21*BG21</f>
        <v>0</v>
      </c>
      <c r="BI21" s="41">
        <f>ROUNDUP(BH21,0)</f>
        <v>0</v>
      </c>
      <c r="BJ21" s="60">
        <v>0</v>
      </c>
      <c r="BK21" s="60">
        <v>0</v>
      </c>
      <c r="BL21" s="288">
        <f>$D$21*BK21</f>
        <v>0</v>
      </c>
      <c r="BM21" s="60">
        <v>0</v>
      </c>
      <c r="BN21" s="60">
        <v>0</v>
      </c>
      <c r="BO21" s="33"/>
      <c r="BP21" s="41">
        <f>BK21*BO21</f>
        <v>0</v>
      </c>
      <c r="BQ21" s="41">
        <f>ROUNDUP(BP21,0)</f>
        <v>0</v>
      </c>
      <c r="BR21" s="60">
        <v>0</v>
      </c>
      <c r="BS21" s="60">
        <v>0</v>
      </c>
      <c r="BT21" s="288">
        <f>$D$21*BS21</f>
        <v>0</v>
      </c>
      <c r="BU21" s="60">
        <v>0</v>
      </c>
      <c r="BV21" s="56">
        <v>0</v>
      </c>
      <c r="BW21" s="33"/>
      <c r="BX21" s="41">
        <f>BS21*BW21</f>
        <v>0</v>
      </c>
      <c r="BY21" s="41">
        <f>ROUNDUP(BX21,0)</f>
        <v>0</v>
      </c>
      <c r="BZ21" s="60">
        <v>0</v>
      </c>
      <c r="CA21" s="60">
        <v>0</v>
      </c>
      <c r="CB21" s="288">
        <f>$D$21*CA21</f>
        <v>0</v>
      </c>
      <c r="CC21" s="60">
        <v>0</v>
      </c>
      <c r="CD21" s="56">
        <v>0</v>
      </c>
      <c r="CE21" s="33"/>
      <c r="CF21" s="41">
        <f>CA21*CE21</f>
        <v>0</v>
      </c>
      <c r="CG21" s="41">
        <f>ROUNDUP(CF21,0)</f>
        <v>0</v>
      </c>
      <c r="CH21" s="60">
        <v>0</v>
      </c>
      <c r="CI21" s="60">
        <v>0</v>
      </c>
      <c r="CJ21" s="288">
        <f>$D$21*CI21</f>
        <v>0</v>
      </c>
      <c r="CK21" s="60">
        <v>0</v>
      </c>
      <c r="CL21" s="56">
        <v>0</v>
      </c>
      <c r="CM21" s="33"/>
      <c r="CN21" s="41">
        <f>CI21*CM21</f>
        <v>0</v>
      </c>
      <c r="CO21" s="41">
        <f>ROUNDUP(CN21,0)</f>
        <v>0</v>
      </c>
      <c r="CP21" s="60">
        <v>0</v>
      </c>
      <c r="CQ21" s="41">
        <v>0</v>
      </c>
      <c r="CR21" s="288">
        <f>$D$21*CQ21</f>
        <v>0</v>
      </c>
      <c r="CS21" s="41">
        <v>0</v>
      </c>
      <c r="CT21" s="57">
        <v>0</v>
      </c>
      <c r="CU21" s="33"/>
      <c r="CV21" s="41">
        <f>CQ21*CU21</f>
        <v>0</v>
      </c>
      <c r="CW21" s="41">
        <f>ROUNDUP(CV21,0)</f>
        <v>0</v>
      </c>
      <c r="CX21" s="41">
        <v>0</v>
      </c>
      <c r="DE21" s="362">
        <f t="shared" si="23"/>
        <v>0</v>
      </c>
      <c r="DF21" s="362">
        <f t="shared" si="24"/>
        <v>0</v>
      </c>
      <c r="DG21" s="362">
        <f t="shared" si="25"/>
        <v>0</v>
      </c>
    </row>
    <row r="22" spans="1:116" x14ac:dyDescent="0.25">
      <c r="A22" s="62"/>
      <c r="B22" s="697"/>
      <c r="C22" s="202"/>
      <c r="D22" s="954"/>
      <c r="E22" s="287">
        <f t="shared" si="27"/>
        <v>0</v>
      </c>
      <c r="F22" s="717"/>
      <c r="G22" s="358"/>
      <c r="H22" s="40"/>
      <c r="I22" s="926"/>
      <c r="J22" s="358"/>
      <c r="K22" s="33">
        <v>0</v>
      </c>
      <c r="L22" s="41"/>
      <c r="M22" s="41">
        <f t="shared" si="0"/>
        <v>0</v>
      </c>
      <c r="N22" s="60">
        <v>0</v>
      </c>
      <c r="O22" s="358"/>
      <c r="P22" s="40"/>
      <c r="Q22" s="926"/>
      <c r="S22" s="33"/>
      <c r="T22" s="41">
        <f t="shared" si="1"/>
        <v>0</v>
      </c>
      <c r="U22" s="41">
        <f t="shared" si="2"/>
        <v>0</v>
      </c>
      <c r="V22" s="60">
        <v>0</v>
      </c>
      <c r="W22" s="60"/>
      <c r="X22" s="288"/>
      <c r="Y22" s="779"/>
      <c r="Z22" s="255"/>
      <c r="AA22" s="33"/>
      <c r="AB22" s="41">
        <f t="shared" si="3"/>
        <v>0</v>
      </c>
      <c r="AC22" s="41">
        <f t="shared" si="4"/>
        <v>0</v>
      </c>
      <c r="AD22" s="60">
        <v>0</v>
      </c>
      <c r="AE22" s="60"/>
      <c r="AF22" s="40"/>
      <c r="AG22" s="779"/>
      <c r="AH22" s="255"/>
      <c r="AI22" s="33"/>
      <c r="AJ22" s="41">
        <f t="shared" si="5"/>
        <v>0</v>
      </c>
      <c r="AK22" s="41">
        <f t="shared" si="6"/>
        <v>0</v>
      </c>
      <c r="AL22" s="60">
        <v>0</v>
      </c>
      <c r="AM22" s="60"/>
      <c r="AN22" s="288"/>
      <c r="AO22" s="60"/>
      <c r="AQ22" s="33"/>
      <c r="AR22" s="41">
        <f t="shared" si="7"/>
        <v>0</v>
      </c>
      <c r="AS22" s="41">
        <f t="shared" si="8"/>
        <v>0</v>
      </c>
      <c r="AT22" s="60">
        <v>0</v>
      </c>
      <c r="AU22" s="60"/>
      <c r="AV22" s="288"/>
      <c r="AW22" s="779"/>
      <c r="AY22" s="33"/>
      <c r="AZ22" s="41">
        <f t="shared" si="9"/>
        <v>0</v>
      </c>
      <c r="BA22" s="41">
        <f t="shared" si="10"/>
        <v>0</v>
      </c>
      <c r="BB22" s="60">
        <v>0</v>
      </c>
      <c r="BC22" s="60"/>
      <c r="BD22" s="288"/>
      <c r="BE22" s="779"/>
      <c r="BG22" s="33"/>
      <c r="BH22" s="41">
        <f t="shared" si="11"/>
        <v>0</v>
      </c>
      <c r="BI22" s="41">
        <f t="shared" si="12"/>
        <v>0</v>
      </c>
      <c r="BJ22" s="60">
        <v>0</v>
      </c>
      <c r="BK22" s="60"/>
      <c r="BL22" s="288"/>
      <c r="BM22" s="779"/>
      <c r="BN22" s="60"/>
      <c r="BO22" s="33"/>
      <c r="BP22" s="41">
        <f t="shared" si="13"/>
        <v>0</v>
      </c>
      <c r="BQ22" s="41">
        <f t="shared" si="14"/>
        <v>0</v>
      </c>
      <c r="BR22" s="60">
        <v>0</v>
      </c>
      <c r="BS22" s="60"/>
      <c r="BT22" s="288"/>
      <c r="BU22" s="779"/>
      <c r="BV22" s="56"/>
      <c r="BW22" s="33"/>
      <c r="BX22" s="41">
        <f t="shared" si="15"/>
        <v>0</v>
      </c>
      <c r="BY22" s="41">
        <f t="shared" si="16"/>
        <v>0</v>
      </c>
      <c r="BZ22" s="60">
        <v>0</v>
      </c>
      <c r="CA22" s="60"/>
      <c r="CB22" s="288"/>
      <c r="CC22" s="779"/>
      <c r="CD22" s="56"/>
      <c r="CE22" s="33"/>
      <c r="CF22" s="41">
        <f t="shared" si="17"/>
        <v>0</v>
      </c>
      <c r="CG22" s="41">
        <f t="shared" si="18"/>
        <v>0</v>
      </c>
      <c r="CH22" s="60">
        <v>0</v>
      </c>
      <c r="CI22" s="60"/>
      <c r="CJ22" s="288"/>
      <c r="CK22" s="779"/>
      <c r="CL22" s="56"/>
      <c r="CM22" s="33"/>
      <c r="CN22" s="41">
        <f t="shared" si="19"/>
        <v>0</v>
      </c>
      <c r="CO22" s="41">
        <f t="shared" si="20"/>
        <v>0</v>
      </c>
      <c r="CP22" s="60">
        <v>0</v>
      </c>
      <c r="CQ22" s="60"/>
      <c r="CR22" s="288"/>
      <c r="CS22" s="779"/>
      <c r="CT22" s="56"/>
      <c r="CU22" s="33"/>
      <c r="CV22" s="41">
        <f t="shared" si="21"/>
        <v>0</v>
      </c>
      <c r="CW22" s="41">
        <f t="shared" si="22"/>
        <v>0</v>
      </c>
      <c r="CX22" s="41">
        <v>0</v>
      </c>
      <c r="DE22" s="362">
        <f t="shared" si="23"/>
        <v>0</v>
      </c>
      <c r="DF22" s="362">
        <f t="shared" si="24"/>
        <v>0</v>
      </c>
      <c r="DG22" s="362">
        <f t="shared" si="25"/>
        <v>0</v>
      </c>
    </row>
    <row r="23" spans="1:116" x14ac:dyDescent="0.25">
      <c r="A23" s="62"/>
      <c r="B23" s="63" t="s">
        <v>596</v>
      </c>
      <c r="C23" s="88"/>
      <c r="D23" s="955"/>
      <c r="E23" s="287">
        <f t="shared" si="27"/>
        <v>0</v>
      </c>
      <c r="F23" s="717"/>
      <c r="G23" s="358"/>
      <c r="H23" s="40"/>
      <c r="I23" s="926"/>
      <c r="J23" s="358"/>
      <c r="K23" s="33">
        <v>0</v>
      </c>
      <c r="L23" s="41"/>
      <c r="M23" s="41">
        <f t="shared" si="0"/>
        <v>0</v>
      </c>
      <c r="N23" s="60">
        <v>0</v>
      </c>
      <c r="O23" s="358"/>
      <c r="P23" s="40"/>
      <c r="Q23" s="926"/>
      <c r="S23" s="33"/>
      <c r="T23" s="41">
        <f t="shared" si="1"/>
        <v>0</v>
      </c>
      <c r="U23" s="41">
        <f t="shared" si="2"/>
        <v>0</v>
      </c>
      <c r="V23" s="60">
        <v>0</v>
      </c>
      <c r="W23" s="60"/>
      <c r="X23" s="288"/>
      <c r="Y23" s="779"/>
      <c r="Z23" s="255"/>
      <c r="AA23" s="33"/>
      <c r="AB23" s="41">
        <f t="shared" si="3"/>
        <v>0</v>
      </c>
      <c r="AC23" s="41">
        <f t="shared" si="4"/>
        <v>0</v>
      </c>
      <c r="AD23" s="60">
        <v>0</v>
      </c>
      <c r="AE23" s="60"/>
      <c r="AF23" s="40"/>
      <c r="AG23" s="779"/>
      <c r="AH23" s="255"/>
      <c r="AI23" s="33"/>
      <c r="AJ23" s="41">
        <f t="shared" si="5"/>
        <v>0</v>
      </c>
      <c r="AK23" s="41">
        <f t="shared" si="6"/>
        <v>0</v>
      </c>
      <c r="AL23" s="60">
        <v>0</v>
      </c>
      <c r="AM23" s="60"/>
      <c r="AN23" s="288"/>
      <c r="AO23" s="60"/>
      <c r="AQ23" s="33"/>
      <c r="AR23" s="41">
        <f t="shared" si="7"/>
        <v>0</v>
      </c>
      <c r="AS23" s="41">
        <f t="shared" si="8"/>
        <v>0</v>
      </c>
      <c r="AT23" s="60">
        <v>0</v>
      </c>
      <c r="AU23" s="60"/>
      <c r="AV23" s="288"/>
      <c r="AW23" s="779"/>
      <c r="AY23" s="33"/>
      <c r="AZ23" s="41">
        <f t="shared" si="9"/>
        <v>0</v>
      </c>
      <c r="BA23" s="41">
        <f t="shared" si="10"/>
        <v>0</v>
      </c>
      <c r="BB23" s="60">
        <v>0</v>
      </c>
      <c r="BC23" s="60"/>
      <c r="BD23" s="288"/>
      <c r="BE23" s="779"/>
      <c r="BG23" s="33"/>
      <c r="BH23" s="41">
        <f t="shared" si="11"/>
        <v>0</v>
      </c>
      <c r="BI23" s="41">
        <f t="shared" si="12"/>
        <v>0</v>
      </c>
      <c r="BJ23" s="60">
        <v>0</v>
      </c>
      <c r="BK23" s="60"/>
      <c r="BL23" s="288"/>
      <c r="BM23" s="779"/>
      <c r="BN23" s="60"/>
      <c r="BO23" s="33"/>
      <c r="BP23" s="41">
        <f t="shared" si="13"/>
        <v>0</v>
      </c>
      <c r="BQ23" s="41">
        <f t="shared" si="14"/>
        <v>0</v>
      </c>
      <c r="BR23" s="60">
        <v>0</v>
      </c>
      <c r="BS23" s="60"/>
      <c r="BT23" s="288"/>
      <c r="BU23" s="779"/>
      <c r="BV23" s="56"/>
      <c r="BW23" s="33"/>
      <c r="BX23" s="41">
        <f t="shared" si="15"/>
        <v>0</v>
      </c>
      <c r="BY23" s="41">
        <f t="shared" si="16"/>
        <v>0</v>
      </c>
      <c r="BZ23" s="60">
        <v>0</v>
      </c>
      <c r="CA23" s="60"/>
      <c r="CB23" s="288"/>
      <c r="CC23" s="779"/>
      <c r="CD23" s="56"/>
      <c r="CE23" s="33"/>
      <c r="CF23" s="41">
        <f t="shared" si="17"/>
        <v>0</v>
      </c>
      <c r="CG23" s="41">
        <f t="shared" si="18"/>
        <v>0</v>
      </c>
      <c r="CH23" s="60">
        <v>0</v>
      </c>
      <c r="CI23" s="60"/>
      <c r="CJ23" s="288"/>
      <c r="CK23" s="779"/>
      <c r="CL23" s="56"/>
      <c r="CM23" s="33"/>
      <c r="CN23" s="41">
        <f t="shared" si="19"/>
        <v>0</v>
      </c>
      <c r="CO23" s="41">
        <f t="shared" si="20"/>
        <v>0</v>
      </c>
      <c r="CP23" s="60">
        <v>0</v>
      </c>
      <c r="CQ23" s="60"/>
      <c r="CR23" s="288"/>
      <c r="CS23" s="779"/>
      <c r="CT23" s="56"/>
      <c r="CU23" s="33"/>
      <c r="CV23" s="41">
        <f t="shared" si="21"/>
        <v>0</v>
      </c>
      <c r="CW23" s="41">
        <f t="shared" si="22"/>
        <v>0</v>
      </c>
      <c r="CX23" s="41">
        <v>0</v>
      </c>
      <c r="DE23" s="362">
        <f t="shared" si="23"/>
        <v>0</v>
      </c>
      <c r="DF23" s="362">
        <f t="shared" si="24"/>
        <v>0</v>
      </c>
      <c r="DG23" s="362">
        <f t="shared" si="25"/>
        <v>0</v>
      </c>
    </row>
    <row r="24" spans="1:116" ht="15" hidden="1" customHeight="1" x14ac:dyDescent="0.25">
      <c r="A24" s="62" t="s">
        <v>288</v>
      </c>
      <c r="B24" s="84" t="s">
        <v>289</v>
      </c>
      <c r="C24" s="88" t="s">
        <v>18</v>
      </c>
      <c r="D24" s="955">
        <v>228</v>
      </c>
      <c r="E24" s="287">
        <f t="shared" si="27"/>
        <v>0</v>
      </c>
      <c r="F24" s="717">
        <f>$D$24*E24</f>
        <v>0</v>
      </c>
      <c r="G24" s="60">
        <v>0</v>
      </c>
      <c r="H24" s="40">
        <f>$D$24*G24</f>
        <v>0</v>
      </c>
      <c r="I24" s="779"/>
      <c r="J24" s="60">
        <v>180</v>
      </c>
      <c r="K24" s="33">
        <v>0</v>
      </c>
      <c r="L24" s="41">
        <v>0</v>
      </c>
      <c r="M24" s="41">
        <f t="shared" si="0"/>
        <v>0</v>
      </c>
      <c r="N24" s="60">
        <v>270</v>
      </c>
      <c r="O24" s="60">
        <v>0</v>
      </c>
      <c r="P24" s="40">
        <f>$D$24*O24</f>
        <v>0</v>
      </c>
      <c r="Q24" s="779"/>
      <c r="R24">
        <v>180</v>
      </c>
      <c r="S24" s="33"/>
      <c r="T24" s="41">
        <f t="shared" si="1"/>
        <v>0</v>
      </c>
      <c r="U24" s="41">
        <f t="shared" si="2"/>
        <v>0</v>
      </c>
      <c r="V24" s="60">
        <v>270</v>
      </c>
      <c r="W24" s="60"/>
      <c r="X24" s="40">
        <f>$D$24*W24</f>
        <v>0</v>
      </c>
      <c r="Y24" s="779"/>
      <c r="Z24" s="255">
        <v>0</v>
      </c>
      <c r="AA24" s="33"/>
      <c r="AB24" s="41">
        <f t="shared" si="3"/>
        <v>0</v>
      </c>
      <c r="AC24" s="41">
        <f t="shared" si="4"/>
        <v>0</v>
      </c>
      <c r="AD24" s="60">
        <v>0</v>
      </c>
      <c r="AE24" s="60"/>
      <c r="AF24" s="40">
        <f>$D$24*AE24</f>
        <v>0</v>
      </c>
      <c r="AG24" s="779"/>
      <c r="AH24" s="255">
        <v>0</v>
      </c>
      <c r="AI24" s="33"/>
      <c r="AJ24" s="41">
        <f t="shared" si="5"/>
        <v>0</v>
      </c>
      <c r="AK24" s="41">
        <f t="shared" si="6"/>
        <v>0</v>
      </c>
      <c r="AL24" s="60">
        <v>0</v>
      </c>
      <c r="AM24" s="60"/>
      <c r="AN24" s="40">
        <f>$D$24*AM24</f>
        <v>0</v>
      </c>
      <c r="AO24" s="60"/>
      <c r="AP24">
        <v>0</v>
      </c>
      <c r="AQ24" s="33"/>
      <c r="AR24" s="41">
        <f t="shared" si="7"/>
        <v>0</v>
      </c>
      <c r="AS24" s="41">
        <f t="shared" si="8"/>
        <v>0</v>
      </c>
      <c r="AT24" s="60">
        <v>0</v>
      </c>
      <c r="AU24" s="60"/>
      <c r="AV24" s="40">
        <f>$D$24*AU24</f>
        <v>0</v>
      </c>
      <c r="AW24" s="779"/>
      <c r="AX24">
        <v>0</v>
      </c>
      <c r="AY24" s="33"/>
      <c r="AZ24" s="41">
        <f t="shared" si="9"/>
        <v>0</v>
      </c>
      <c r="BA24" s="41">
        <f t="shared" si="10"/>
        <v>0</v>
      </c>
      <c r="BB24" s="60">
        <v>0</v>
      </c>
      <c r="BC24" s="60"/>
      <c r="BD24" s="40">
        <f>$D$24*BC24</f>
        <v>0</v>
      </c>
      <c r="BE24" s="779"/>
      <c r="BF24">
        <v>0</v>
      </c>
      <c r="BG24" s="33"/>
      <c r="BH24" s="41">
        <f t="shared" si="11"/>
        <v>0</v>
      </c>
      <c r="BI24" s="41">
        <f t="shared" si="12"/>
        <v>0</v>
      </c>
      <c r="BJ24" s="60">
        <v>0</v>
      </c>
      <c r="BK24" s="60"/>
      <c r="BL24" s="40">
        <f>$D$24*BK24</f>
        <v>0</v>
      </c>
      <c r="BM24" s="779"/>
      <c r="BN24" s="60">
        <v>0</v>
      </c>
      <c r="BO24" s="33"/>
      <c r="BP24" s="41">
        <f t="shared" si="13"/>
        <v>0</v>
      </c>
      <c r="BQ24" s="41">
        <f t="shared" si="14"/>
        <v>0</v>
      </c>
      <c r="BR24" s="60">
        <v>0</v>
      </c>
      <c r="BS24" s="60"/>
      <c r="BT24" s="40">
        <f>$D$24*BS24</f>
        <v>0</v>
      </c>
      <c r="BU24" s="779"/>
      <c r="BV24" s="56">
        <v>0</v>
      </c>
      <c r="BW24" s="33"/>
      <c r="BX24" s="41">
        <f t="shared" si="15"/>
        <v>0</v>
      </c>
      <c r="BY24" s="41">
        <f t="shared" si="16"/>
        <v>0</v>
      </c>
      <c r="BZ24" s="60">
        <v>0</v>
      </c>
      <c r="CA24" s="41"/>
      <c r="CB24" s="40">
        <f>$D$24*CA24</f>
        <v>0</v>
      </c>
      <c r="CC24" s="780"/>
      <c r="CD24" s="57">
        <v>0</v>
      </c>
      <c r="CE24" s="33"/>
      <c r="CF24" s="41">
        <f t="shared" si="17"/>
        <v>0</v>
      </c>
      <c r="CG24" s="41">
        <f t="shared" si="18"/>
        <v>0</v>
      </c>
      <c r="CH24" s="41">
        <v>0</v>
      </c>
      <c r="CI24" s="60">
        <v>0</v>
      </c>
      <c r="CJ24" s="288">
        <f>$D$24*CI24</f>
        <v>0</v>
      </c>
      <c r="CK24" s="779">
        <v>0</v>
      </c>
      <c r="CL24" s="56">
        <v>0</v>
      </c>
      <c r="CM24" s="33"/>
      <c r="CN24" s="41">
        <f t="shared" si="19"/>
        <v>0</v>
      </c>
      <c r="CO24" s="41">
        <f t="shared" si="20"/>
        <v>0</v>
      </c>
      <c r="CP24" s="60">
        <v>0</v>
      </c>
      <c r="CQ24" s="41">
        <v>0</v>
      </c>
      <c r="CR24" s="288">
        <f>$D$24*CQ24</f>
        <v>0</v>
      </c>
      <c r="CS24" s="780">
        <v>0</v>
      </c>
      <c r="CT24" s="57">
        <v>0</v>
      </c>
      <c r="CU24" s="33"/>
      <c r="CV24" s="41">
        <f t="shared" si="21"/>
        <v>0</v>
      </c>
      <c r="CW24" s="41">
        <f t="shared" si="22"/>
        <v>0</v>
      </c>
      <c r="CX24" s="41">
        <v>0</v>
      </c>
      <c r="DE24" s="362">
        <f t="shared" si="23"/>
        <v>0</v>
      </c>
      <c r="DF24" s="362">
        <f t="shared" si="24"/>
        <v>0</v>
      </c>
      <c r="DG24" s="362">
        <f t="shared" si="25"/>
        <v>0</v>
      </c>
    </row>
    <row r="25" spans="1:116" ht="15" hidden="1" customHeight="1" x14ac:dyDescent="0.25">
      <c r="A25" s="62" t="s">
        <v>290</v>
      </c>
      <c r="B25" s="84" t="s">
        <v>291</v>
      </c>
      <c r="C25" s="88" t="s">
        <v>18</v>
      </c>
      <c r="D25" s="955">
        <v>118.5</v>
      </c>
      <c r="E25" s="287">
        <f t="shared" si="27"/>
        <v>0</v>
      </c>
      <c r="F25" s="717">
        <f>$D$25*E25</f>
        <v>0</v>
      </c>
      <c r="G25" s="60">
        <v>0</v>
      </c>
      <c r="H25" s="40">
        <f>$D$25*G25</f>
        <v>0</v>
      </c>
      <c r="I25" s="779"/>
      <c r="J25" s="60">
        <v>42</v>
      </c>
      <c r="K25" s="33">
        <v>0</v>
      </c>
      <c r="L25" s="41">
        <v>0</v>
      </c>
      <c r="M25" s="41">
        <f t="shared" si="0"/>
        <v>0</v>
      </c>
      <c r="N25" s="60">
        <v>53</v>
      </c>
      <c r="O25" s="60">
        <v>0</v>
      </c>
      <c r="P25" s="40">
        <f>$D$25*O25</f>
        <v>0</v>
      </c>
      <c r="Q25" s="779"/>
      <c r="R25">
        <v>42</v>
      </c>
      <c r="S25" s="33"/>
      <c r="T25" s="41">
        <f t="shared" si="1"/>
        <v>0</v>
      </c>
      <c r="U25" s="41">
        <f t="shared" si="2"/>
        <v>0</v>
      </c>
      <c r="V25" s="60">
        <v>53</v>
      </c>
      <c r="W25" s="60"/>
      <c r="X25" s="40">
        <f>$D$25*W25</f>
        <v>0</v>
      </c>
      <c r="Y25" s="779"/>
      <c r="Z25" s="255">
        <v>0</v>
      </c>
      <c r="AA25" s="33"/>
      <c r="AB25" s="41">
        <f t="shared" si="3"/>
        <v>0</v>
      </c>
      <c r="AC25" s="41">
        <f t="shared" si="4"/>
        <v>0</v>
      </c>
      <c r="AD25" s="60">
        <v>0</v>
      </c>
      <c r="AE25" s="60"/>
      <c r="AF25" s="40">
        <f>$D$25*AE25</f>
        <v>0</v>
      </c>
      <c r="AG25" s="779"/>
      <c r="AH25" s="255">
        <v>0</v>
      </c>
      <c r="AI25" s="33"/>
      <c r="AJ25" s="41">
        <f t="shared" si="5"/>
        <v>0</v>
      </c>
      <c r="AK25" s="41">
        <f t="shared" si="6"/>
        <v>0</v>
      </c>
      <c r="AL25" s="60">
        <v>0</v>
      </c>
      <c r="AM25" s="60"/>
      <c r="AN25" s="40">
        <f>$D$25*AM25</f>
        <v>0</v>
      </c>
      <c r="AO25" s="60"/>
      <c r="AP25">
        <v>0</v>
      </c>
      <c r="AQ25" s="33"/>
      <c r="AR25" s="41">
        <f t="shared" si="7"/>
        <v>0</v>
      </c>
      <c r="AS25" s="41">
        <f t="shared" si="8"/>
        <v>0</v>
      </c>
      <c r="AT25" s="60">
        <v>0</v>
      </c>
      <c r="AU25" s="60"/>
      <c r="AV25" s="40">
        <f>$D$25*AU25</f>
        <v>0</v>
      </c>
      <c r="AW25" s="779"/>
      <c r="AX25">
        <v>0</v>
      </c>
      <c r="AY25" s="33"/>
      <c r="AZ25" s="41">
        <f t="shared" si="9"/>
        <v>0</v>
      </c>
      <c r="BA25" s="41">
        <f t="shared" si="10"/>
        <v>0</v>
      </c>
      <c r="BB25" s="60">
        <v>0</v>
      </c>
      <c r="BC25" s="60"/>
      <c r="BD25" s="40">
        <f>$D$25*BC25</f>
        <v>0</v>
      </c>
      <c r="BE25" s="779"/>
      <c r="BF25">
        <v>0</v>
      </c>
      <c r="BG25" s="33"/>
      <c r="BH25" s="41">
        <f t="shared" si="11"/>
        <v>0</v>
      </c>
      <c r="BI25" s="41">
        <f t="shared" si="12"/>
        <v>0</v>
      </c>
      <c r="BJ25" s="60">
        <v>0</v>
      </c>
      <c r="BK25" s="60"/>
      <c r="BL25" s="40">
        <f>$D$25*BK25</f>
        <v>0</v>
      </c>
      <c r="BM25" s="779"/>
      <c r="BN25" s="60">
        <v>0</v>
      </c>
      <c r="BO25" s="33"/>
      <c r="BP25" s="41">
        <f t="shared" si="13"/>
        <v>0</v>
      </c>
      <c r="BQ25" s="41">
        <f t="shared" si="14"/>
        <v>0</v>
      </c>
      <c r="BR25" s="60">
        <v>0</v>
      </c>
      <c r="BS25" s="60"/>
      <c r="BT25" s="40">
        <f>$D$25*BS25</f>
        <v>0</v>
      </c>
      <c r="BU25" s="779"/>
      <c r="BV25" s="56">
        <v>0</v>
      </c>
      <c r="BW25" s="33"/>
      <c r="BX25" s="41">
        <f t="shared" si="15"/>
        <v>0</v>
      </c>
      <c r="BY25" s="41">
        <f t="shared" si="16"/>
        <v>0</v>
      </c>
      <c r="BZ25" s="60">
        <v>0</v>
      </c>
      <c r="CA25" s="41"/>
      <c r="CB25" s="40">
        <f>$D$25*CA25</f>
        <v>0</v>
      </c>
      <c r="CC25" s="780"/>
      <c r="CD25" s="57">
        <v>0</v>
      </c>
      <c r="CE25" s="33"/>
      <c r="CF25" s="41">
        <f t="shared" si="17"/>
        <v>0</v>
      </c>
      <c r="CG25" s="41">
        <f t="shared" si="18"/>
        <v>0</v>
      </c>
      <c r="CH25" s="41">
        <v>0</v>
      </c>
      <c r="CI25" s="60">
        <v>0</v>
      </c>
      <c r="CJ25" s="288">
        <f>$D$25*CI25</f>
        <v>0</v>
      </c>
      <c r="CK25" s="779">
        <v>0</v>
      </c>
      <c r="CL25" s="56">
        <v>0</v>
      </c>
      <c r="CM25" s="33"/>
      <c r="CN25" s="41">
        <f t="shared" si="19"/>
        <v>0</v>
      </c>
      <c r="CO25" s="41">
        <f t="shared" si="20"/>
        <v>0</v>
      </c>
      <c r="CP25" s="60">
        <v>0</v>
      </c>
      <c r="CQ25" s="41">
        <v>0</v>
      </c>
      <c r="CR25" s="288">
        <f>$D$25*CQ25</f>
        <v>0</v>
      </c>
      <c r="CS25" s="780">
        <v>0</v>
      </c>
      <c r="CT25" s="57">
        <v>0</v>
      </c>
      <c r="CU25" s="33"/>
      <c r="CV25" s="41">
        <f t="shared" si="21"/>
        <v>0</v>
      </c>
      <c r="CW25" s="41">
        <f t="shared" si="22"/>
        <v>0</v>
      </c>
      <c r="CX25" s="41">
        <v>0</v>
      </c>
      <c r="DE25" s="362">
        <f t="shared" si="23"/>
        <v>0</v>
      </c>
      <c r="DF25" s="362">
        <f t="shared" si="24"/>
        <v>0</v>
      </c>
      <c r="DG25" s="362">
        <f t="shared" si="25"/>
        <v>0</v>
      </c>
    </row>
    <row r="26" spans="1:116" ht="15" hidden="1" customHeight="1" x14ac:dyDescent="0.25">
      <c r="A26" s="62" t="s">
        <v>292</v>
      </c>
      <c r="B26" s="84" t="s">
        <v>293</v>
      </c>
      <c r="C26" s="88" t="s">
        <v>18</v>
      </c>
      <c r="D26" s="955">
        <v>118.5</v>
      </c>
      <c r="E26" s="287">
        <f t="shared" si="27"/>
        <v>0</v>
      </c>
      <c r="F26" s="717">
        <f>$D$26*E26</f>
        <v>0</v>
      </c>
      <c r="G26" s="60">
        <v>0</v>
      </c>
      <c r="H26" s="40">
        <f>$D$26*G26</f>
        <v>0</v>
      </c>
      <c r="I26" s="779"/>
      <c r="J26" s="60">
        <v>60</v>
      </c>
      <c r="K26" s="33">
        <v>0</v>
      </c>
      <c r="L26" s="41">
        <v>0</v>
      </c>
      <c r="M26" s="41">
        <f t="shared" si="0"/>
        <v>0</v>
      </c>
      <c r="N26" s="60">
        <v>53</v>
      </c>
      <c r="O26" s="60">
        <v>0</v>
      </c>
      <c r="P26" s="40">
        <f>$D$26*O26</f>
        <v>0</v>
      </c>
      <c r="Q26" s="779"/>
      <c r="R26">
        <v>60</v>
      </c>
      <c r="S26" s="33"/>
      <c r="T26" s="41">
        <f t="shared" si="1"/>
        <v>0</v>
      </c>
      <c r="U26" s="41">
        <f t="shared" si="2"/>
        <v>0</v>
      </c>
      <c r="V26" s="60">
        <v>53</v>
      </c>
      <c r="W26" s="60"/>
      <c r="X26" s="40">
        <f>$D$26*W26</f>
        <v>0</v>
      </c>
      <c r="Y26" s="779"/>
      <c r="Z26" s="255">
        <v>0</v>
      </c>
      <c r="AA26" s="33"/>
      <c r="AB26" s="41">
        <f t="shared" si="3"/>
        <v>0</v>
      </c>
      <c r="AC26" s="41">
        <f t="shared" si="4"/>
        <v>0</v>
      </c>
      <c r="AD26" s="60">
        <v>0</v>
      </c>
      <c r="AE26" s="60"/>
      <c r="AF26" s="40">
        <f>$D$26*AE26</f>
        <v>0</v>
      </c>
      <c r="AG26" s="779"/>
      <c r="AH26" s="255">
        <v>0</v>
      </c>
      <c r="AI26" s="33"/>
      <c r="AJ26" s="41">
        <f t="shared" si="5"/>
        <v>0</v>
      </c>
      <c r="AK26" s="41">
        <f t="shared" si="6"/>
        <v>0</v>
      </c>
      <c r="AL26" s="60">
        <v>0</v>
      </c>
      <c r="AM26" s="60"/>
      <c r="AN26" s="40">
        <f>$D$26*AM26</f>
        <v>0</v>
      </c>
      <c r="AO26" s="60"/>
      <c r="AP26">
        <v>0</v>
      </c>
      <c r="AQ26" s="33"/>
      <c r="AR26" s="41">
        <f t="shared" si="7"/>
        <v>0</v>
      </c>
      <c r="AS26" s="41">
        <f t="shared" si="8"/>
        <v>0</v>
      </c>
      <c r="AT26" s="60">
        <v>0</v>
      </c>
      <c r="AU26" s="60"/>
      <c r="AV26" s="40">
        <f>$D$26*AU26</f>
        <v>0</v>
      </c>
      <c r="AW26" s="779"/>
      <c r="AX26">
        <v>0</v>
      </c>
      <c r="AY26" s="33"/>
      <c r="AZ26" s="41">
        <f t="shared" si="9"/>
        <v>0</v>
      </c>
      <c r="BA26" s="41">
        <f t="shared" si="10"/>
        <v>0</v>
      </c>
      <c r="BB26" s="60">
        <v>0</v>
      </c>
      <c r="BC26" s="60"/>
      <c r="BD26" s="40">
        <f>$D$26*BC26</f>
        <v>0</v>
      </c>
      <c r="BE26" s="779"/>
      <c r="BF26">
        <v>0</v>
      </c>
      <c r="BG26" s="33"/>
      <c r="BH26" s="41">
        <f t="shared" si="11"/>
        <v>0</v>
      </c>
      <c r="BI26" s="41">
        <f t="shared" si="12"/>
        <v>0</v>
      </c>
      <c r="BJ26" s="60">
        <v>0</v>
      </c>
      <c r="BK26" s="60"/>
      <c r="BL26" s="40">
        <f>$D$26*BK26</f>
        <v>0</v>
      </c>
      <c r="BM26" s="779"/>
      <c r="BN26" s="60">
        <v>0</v>
      </c>
      <c r="BO26" s="33"/>
      <c r="BP26" s="41">
        <f t="shared" si="13"/>
        <v>0</v>
      </c>
      <c r="BQ26" s="41">
        <f t="shared" si="14"/>
        <v>0</v>
      </c>
      <c r="BR26" s="60">
        <v>0</v>
      </c>
      <c r="BS26" s="60"/>
      <c r="BT26" s="40">
        <f>$D$26*BS26</f>
        <v>0</v>
      </c>
      <c r="BU26" s="779"/>
      <c r="BV26" s="56">
        <v>0</v>
      </c>
      <c r="BW26" s="33"/>
      <c r="BX26" s="41">
        <f t="shared" si="15"/>
        <v>0</v>
      </c>
      <c r="BY26" s="41">
        <f t="shared" si="16"/>
        <v>0</v>
      </c>
      <c r="BZ26" s="60">
        <v>0</v>
      </c>
      <c r="CA26" s="41"/>
      <c r="CB26" s="40">
        <f>$D$26*CA26</f>
        <v>0</v>
      </c>
      <c r="CC26" s="780"/>
      <c r="CD26" s="57">
        <v>0</v>
      </c>
      <c r="CE26" s="33"/>
      <c r="CF26" s="41">
        <f t="shared" si="17"/>
        <v>0</v>
      </c>
      <c r="CG26" s="41">
        <f t="shared" si="18"/>
        <v>0</v>
      </c>
      <c r="CH26" s="41">
        <v>0</v>
      </c>
      <c r="CI26" s="60">
        <v>0</v>
      </c>
      <c r="CJ26" s="288">
        <f>$D$26*CI26</f>
        <v>0</v>
      </c>
      <c r="CK26" s="779">
        <v>0</v>
      </c>
      <c r="CL26" s="56">
        <v>0</v>
      </c>
      <c r="CM26" s="33"/>
      <c r="CN26" s="41">
        <f t="shared" si="19"/>
        <v>0</v>
      </c>
      <c r="CO26" s="41">
        <f t="shared" si="20"/>
        <v>0</v>
      </c>
      <c r="CP26" s="60">
        <v>0</v>
      </c>
      <c r="CQ26" s="41">
        <v>0</v>
      </c>
      <c r="CR26" s="288">
        <f>$D$26*CQ26</f>
        <v>0</v>
      </c>
      <c r="CS26" s="780">
        <v>0</v>
      </c>
      <c r="CT26" s="57">
        <v>0</v>
      </c>
      <c r="CU26" s="33"/>
      <c r="CV26" s="41">
        <f t="shared" si="21"/>
        <v>0</v>
      </c>
      <c r="CW26" s="41">
        <f t="shared" si="22"/>
        <v>0</v>
      </c>
      <c r="CX26" s="41">
        <v>0</v>
      </c>
      <c r="DE26" s="362">
        <f t="shared" si="23"/>
        <v>0</v>
      </c>
      <c r="DF26" s="362">
        <f t="shared" si="24"/>
        <v>0</v>
      </c>
      <c r="DG26" s="362">
        <f t="shared" si="25"/>
        <v>0</v>
      </c>
    </row>
    <row r="27" spans="1:116" ht="15" hidden="1" customHeight="1" x14ac:dyDescent="0.25">
      <c r="A27" s="62" t="s">
        <v>294</v>
      </c>
      <c r="B27" s="84" t="s">
        <v>295</v>
      </c>
      <c r="C27" s="88" t="s">
        <v>18</v>
      </c>
      <c r="D27" s="955">
        <v>13.15</v>
      </c>
      <c r="E27" s="287">
        <f t="shared" si="27"/>
        <v>0</v>
      </c>
      <c r="F27" s="717">
        <f>$D$27*E27</f>
        <v>0</v>
      </c>
      <c r="G27" s="60">
        <v>0</v>
      </c>
      <c r="H27" s="40">
        <f>$D$27*G27</f>
        <v>0</v>
      </c>
      <c r="I27" s="779"/>
      <c r="J27" s="60">
        <v>150</v>
      </c>
      <c r="K27" s="33">
        <v>0</v>
      </c>
      <c r="L27" s="41">
        <v>0</v>
      </c>
      <c r="M27" s="41">
        <f t="shared" si="0"/>
        <v>0</v>
      </c>
      <c r="N27" s="60">
        <v>210</v>
      </c>
      <c r="O27" s="60">
        <v>0</v>
      </c>
      <c r="P27" s="40">
        <f>$D$27*O27</f>
        <v>0</v>
      </c>
      <c r="Q27" s="779"/>
      <c r="R27">
        <v>180</v>
      </c>
      <c r="S27" s="33"/>
      <c r="T27" s="41">
        <f t="shared" si="1"/>
        <v>0</v>
      </c>
      <c r="U27" s="41">
        <f t="shared" si="2"/>
        <v>0</v>
      </c>
      <c r="V27" s="60">
        <v>252</v>
      </c>
      <c r="W27" s="60"/>
      <c r="X27" s="40">
        <f>$D$27*W27</f>
        <v>0</v>
      </c>
      <c r="Y27" s="779"/>
      <c r="Z27" s="255">
        <v>0</v>
      </c>
      <c r="AA27" s="33"/>
      <c r="AB27" s="41">
        <f t="shared" si="3"/>
        <v>0</v>
      </c>
      <c r="AC27" s="41">
        <f t="shared" si="4"/>
        <v>0</v>
      </c>
      <c r="AD27" s="60">
        <v>0</v>
      </c>
      <c r="AE27" s="60"/>
      <c r="AF27" s="40">
        <f>$D$27*AE27</f>
        <v>0</v>
      </c>
      <c r="AG27" s="779"/>
      <c r="AH27" s="255">
        <v>0</v>
      </c>
      <c r="AI27" s="33"/>
      <c r="AJ27" s="41">
        <f t="shared" si="5"/>
        <v>0</v>
      </c>
      <c r="AK27" s="41">
        <f t="shared" si="6"/>
        <v>0</v>
      </c>
      <c r="AL27" s="60">
        <v>0</v>
      </c>
      <c r="AM27" s="60"/>
      <c r="AN27" s="40">
        <f>$D$27*AM27</f>
        <v>0</v>
      </c>
      <c r="AO27" s="60"/>
      <c r="AP27">
        <v>0</v>
      </c>
      <c r="AQ27" s="33"/>
      <c r="AR27" s="41">
        <f t="shared" si="7"/>
        <v>0</v>
      </c>
      <c r="AS27" s="41">
        <f t="shared" si="8"/>
        <v>0</v>
      </c>
      <c r="AT27" s="60">
        <v>0</v>
      </c>
      <c r="AU27" s="60"/>
      <c r="AV27" s="40">
        <f>$D$27*AU27</f>
        <v>0</v>
      </c>
      <c r="AW27" s="779"/>
      <c r="AX27">
        <v>0</v>
      </c>
      <c r="AY27" s="33"/>
      <c r="AZ27" s="41">
        <f t="shared" si="9"/>
        <v>0</v>
      </c>
      <c r="BA27" s="41">
        <f t="shared" si="10"/>
        <v>0</v>
      </c>
      <c r="BB27" s="60">
        <v>0</v>
      </c>
      <c r="BC27" s="60"/>
      <c r="BD27" s="40">
        <f>$D$27*BC27</f>
        <v>0</v>
      </c>
      <c r="BE27" s="779"/>
      <c r="BF27">
        <v>0</v>
      </c>
      <c r="BG27" s="33"/>
      <c r="BH27" s="41">
        <f t="shared" si="11"/>
        <v>0</v>
      </c>
      <c r="BI27" s="41">
        <f t="shared" si="12"/>
        <v>0</v>
      </c>
      <c r="BJ27" s="60">
        <v>0</v>
      </c>
      <c r="BK27" s="60"/>
      <c r="BL27" s="40">
        <f>$D$27*BK27</f>
        <v>0</v>
      </c>
      <c r="BM27" s="779"/>
      <c r="BN27" s="60">
        <v>0</v>
      </c>
      <c r="BO27" s="33"/>
      <c r="BP27" s="41">
        <f t="shared" si="13"/>
        <v>0</v>
      </c>
      <c r="BQ27" s="41">
        <f t="shared" si="14"/>
        <v>0</v>
      </c>
      <c r="BR27" s="60">
        <v>0</v>
      </c>
      <c r="BS27" s="60"/>
      <c r="BT27" s="40">
        <f>$D$27*BS27</f>
        <v>0</v>
      </c>
      <c r="BU27" s="779"/>
      <c r="BV27" s="56">
        <v>0</v>
      </c>
      <c r="BW27" s="33"/>
      <c r="BX27" s="41">
        <f t="shared" si="15"/>
        <v>0</v>
      </c>
      <c r="BY27" s="41">
        <f t="shared" si="16"/>
        <v>0</v>
      </c>
      <c r="BZ27" s="60">
        <v>0</v>
      </c>
      <c r="CA27" s="41"/>
      <c r="CB27" s="40">
        <f>$D$27*CA27</f>
        <v>0</v>
      </c>
      <c r="CC27" s="780"/>
      <c r="CD27" s="57">
        <v>0</v>
      </c>
      <c r="CE27" s="33"/>
      <c r="CF27" s="41">
        <f t="shared" si="17"/>
        <v>0</v>
      </c>
      <c r="CG27" s="41">
        <f t="shared" si="18"/>
        <v>0</v>
      </c>
      <c r="CH27" s="41">
        <v>0</v>
      </c>
      <c r="CI27" s="60">
        <v>0</v>
      </c>
      <c r="CJ27" s="288">
        <f>$D$27*CI27</f>
        <v>0</v>
      </c>
      <c r="CK27" s="779">
        <v>0</v>
      </c>
      <c r="CL27" s="56">
        <v>0</v>
      </c>
      <c r="CM27" s="33"/>
      <c r="CN27" s="41">
        <f t="shared" si="19"/>
        <v>0</v>
      </c>
      <c r="CO27" s="41">
        <f t="shared" si="20"/>
        <v>0</v>
      </c>
      <c r="CP27" s="60">
        <v>0</v>
      </c>
      <c r="CQ27" s="41">
        <v>0</v>
      </c>
      <c r="CR27" s="288">
        <f>$D$27*CQ27</f>
        <v>0</v>
      </c>
      <c r="CS27" s="780">
        <v>0</v>
      </c>
      <c r="CT27" s="57">
        <v>0</v>
      </c>
      <c r="CU27" s="33"/>
      <c r="CV27" s="41">
        <f t="shared" si="21"/>
        <v>0</v>
      </c>
      <c r="CW27" s="41">
        <f t="shared" si="22"/>
        <v>0</v>
      </c>
      <c r="CX27" s="41">
        <v>0</v>
      </c>
      <c r="DE27" s="362">
        <f t="shared" si="23"/>
        <v>0</v>
      </c>
      <c r="DF27" s="362">
        <f t="shared" si="24"/>
        <v>0</v>
      </c>
      <c r="DG27" s="362">
        <f t="shared" si="25"/>
        <v>0</v>
      </c>
    </row>
    <row r="28" spans="1:116" ht="15" hidden="1" customHeight="1" x14ac:dyDescent="0.25">
      <c r="A28" s="62" t="s">
        <v>296</v>
      </c>
      <c r="B28" s="84" t="s">
        <v>297</v>
      </c>
      <c r="C28" s="88" t="s">
        <v>18</v>
      </c>
      <c r="D28" s="955">
        <v>25.5</v>
      </c>
      <c r="E28" s="287">
        <f t="shared" si="27"/>
        <v>0</v>
      </c>
      <c r="F28" s="717">
        <f>$D$28*E28</f>
        <v>0</v>
      </c>
      <c r="G28" s="60">
        <v>0</v>
      </c>
      <c r="H28" s="40">
        <f>$D$28*G28</f>
        <v>0</v>
      </c>
      <c r="I28" s="779"/>
      <c r="J28" s="60">
        <v>120</v>
      </c>
      <c r="K28" s="33">
        <v>0</v>
      </c>
      <c r="L28" s="41">
        <v>0</v>
      </c>
      <c r="M28" s="41">
        <f t="shared" si="0"/>
        <v>0</v>
      </c>
      <c r="N28" s="60">
        <v>108</v>
      </c>
      <c r="O28" s="60">
        <v>0</v>
      </c>
      <c r="P28" s="40">
        <f>$D$28*O28</f>
        <v>0</v>
      </c>
      <c r="Q28" s="779"/>
      <c r="R28">
        <v>120</v>
      </c>
      <c r="S28" s="33"/>
      <c r="T28" s="41">
        <f t="shared" si="1"/>
        <v>0</v>
      </c>
      <c r="U28" s="41">
        <f t="shared" si="2"/>
        <v>0</v>
      </c>
      <c r="V28" s="60">
        <v>108</v>
      </c>
      <c r="W28" s="60"/>
      <c r="X28" s="40">
        <f>$D$28*W28</f>
        <v>0</v>
      </c>
      <c r="Y28" s="779"/>
      <c r="Z28" s="255">
        <v>0</v>
      </c>
      <c r="AA28" s="33"/>
      <c r="AB28" s="41">
        <f t="shared" si="3"/>
        <v>0</v>
      </c>
      <c r="AC28" s="41">
        <f t="shared" si="4"/>
        <v>0</v>
      </c>
      <c r="AD28" s="60">
        <v>0</v>
      </c>
      <c r="AE28" s="60"/>
      <c r="AF28" s="40">
        <f>$D$28*AE28</f>
        <v>0</v>
      </c>
      <c r="AG28" s="779"/>
      <c r="AH28" s="255">
        <v>0</v>
      </c>
      <c r="AI28" s="33"/>
      <c r="AJ28" s="41">
        <f t="shared" si="5"/>
        <v>0</v>
      </c>
      <c r="AK28" s="41">
        <f t="shared" si="6"/>
        <v>0</v>
      </c>
      <c r="AL28" s="60">
        <v>0</v>
      </c>
      <c r="AM28" s="60"/>
      <c r="AN28" s="40">
        <f>$D$28*AM28</f>
        <v>0</v>
      </c>
      <c r="AO28" s="60"/>
      <c r="AP28">
        <v>0</v>
      </c>
      <c r="AQ28" s="33"/>
      <c r="AR28" s="41">
        <f t="shared" si="7"/>
        <v>0</v>
      </c>
      <c r="AS28" s="41">
        <f t="shared" si="8"/>
        <v>0</v>
      </c>
      <c r="AT28" s="60">
        <v>0</v>
      </c>
      <c r="AU28" s="60"/>
      <c r="AV28" s="40">
        <f>$D$28*AU28</f>
        <v>0</v>
      </c>
      <c r="AW28" s="779"/>
      <c r="AX28">
        <v>0</v>
      </c>
      <c r="AY28" s="33"/>
      <c r="AZ28" s="41">
        <f t="shared" si="9"/>
        <v>0</v>
      </c>
      <c r="BA28" s="41">
        <f t="shared" si="10"/>
        <v>0</v>
      </c>
      <c r="BB28" s="60">
        <v>0</v>
      </c>
      <c r="BC28" s="60"/>
      <c r="BD28" s="40">
        <f>$D$28*BC28</f>
        <v>0</v>
      </c>
      <c r="BE28" s="779"/>
      <c r="BF28">
        <v>0</v>
      </c>
      <c r="BG28" s="33"/>
      <c r="BH28" s="41">
        <f t="shared" si="11"/>
        <v>0</v>
      </c>
      <c r="BI28" s="41">
        <f t="shared" si="12"/>
        <v>0</v>
      </c>
      <c r="BJ28" s="60">
        <v>0</v>
      </c>
      <c r="BK28" s="60"/>
      <c r="BL28" s="40">
        <f>$D$28*BK28</f>
        <v>0</v>
      </c>
      <c r="BM28" s="779"/>
      <c r="BN28" s="60">
        <v>0</v>
      </c>
      <c r="BO28" s="33"/>
      <c r="BP28" s="41">
        <f t="shared" si="13"/>
        <v>0</v>
      </c>
      <c r="BQ28" s="41">
        <f t="shared" si="14"/>
        <v>0</v>
      </c>
      <c r="BR28" s="60">
        <v>0</v>
      </c>
      <c r="BS28" s="60"/>
      <c r="BT28" s="40">
        <f>$D$28*BS28</f>
        <v>0</v>
      </c>
      <c r="BU28" s="779"/>
      <c r="BV28" s="56">
        <v>0</v>
      </c>
      <c r="BW28" s="33"/>
      <c r="BX28" s="41">
        <f t="shared" si="15"/>
        <v>0</v>
      </c>
      <c r="BY28" s="41">
        <f t="shared" si="16"/>
        <v>0</v>
      </c>
      <c r="BZ28" s="60">
        <v>0</v>
      </c>
      <c r="CA28" s="41"/>
      <c r="CB28" s="40">
        <f>$D$28*CA28</f>
        <v>0</v>
      </c>
      <c r="CC28" s="780"/>
      <c r="CD28" s="57">
        <v>0</v>
      </c>
      <c r="CE28" s="33"/>
      <c r="CF28" s="41">
        <f t="shared" si="17"/>
        <v>0</v>
      </c>
      <c r="CG28" s="41">
        <f t="shared" si="18"/>
        <v>0</v>
      </c>
      <c r="CH28" s="41">
        <v>0</v>
      </c>
      <c r="CI28" s="60">
        <v>0</v>
      </c>
      <c r="CJ28" s="288">
        <f>$D$28*CI28</f>
        <v>0</v>
      </c>
      <c r="CK28" s="779">
        <v>0</v>
      </c>
      <c r="CL28" s="56">
        <v>0</v>
      </c>
      <c r="CM28" s="33"/>
      <c r="CN28" s="41">
        <f t="shared" si="19"/>
        <v>0</v>
      </c>
      <c r="CO28" s="41">
        <f t="shared" si="20"/>
        <v>0</v>
      </c>
      <c r="CP28" s="60">
        <v>0</v>
      </c>
      <c r="CQ28" s="41">
        <v>0</v>
      </c>
      <c r="CR28" s="288">
        <f>$D$28*CQ28</f>
        <v>0</v>
      </c>
      <c r="CS28" s="780">
        <v>0</v>
      </c>
      <c r="CT28" s="57">
        <v>0</v>
      </c>
      <c r="CU28" s="33"/>
      <c r="CV28" s="41">
        <f t="shared" si="21"/>
        <v>0</v>
      </c>
      <c r="CW28" s="41">
        <f t="shared" si="22"/>
        <v>0</v>
      </c>
      <c r="CX28" s="41">
        <v>0</v>
      </c>
      <c r="DE28" s="362">
        <f t="shared" si="23"/>
        <v>0</v>
      </c>
      <c r="DF28" s="362">
        <f t="shared" si="24"/>
        <v>0</v>
      </c>
      <c r="DG28" s="362">
        <f t="shared" si="25"/>
        <v>0</v>
      </c>
    </row>
    <row r="29" spans="1:116" s="194" customFormat="1" ht="12" hidden="1" customHeight="1" x14ac:dyDescent="0.25">
      <c r="A29" s="833" t="s">
        <v>641</v>
      </c>
      <c r="B29" s="878" t="s">
        <v>720</v>
      </c>
      <c r="C29" s="834" t="s">
        <v>299</v>
      </c>
      <c r="D29" s="956">
        <v>22.8</v>
      </c>
      <c r="E29" s="883">
        <f t="shared" si="27"/>
        <v>0</v>
      </c>
      <c r="F29" s="836">
        <f>$D$29*E29</f>
        <v>0</v>
      </c>
      <c r="G29" s="838">
        <v>0</v>
      </c>
      <c r="H29" s="836">
        <f>$D$29*G29</f>
        <v>0</v>
      </c>
      <c r="I29" s="779"/>
      <c r="J29" s="838"/>
      <c r="K29" s="839">
        <v>5000</v>
      </c>
      <c r="L29" s="840">
        <v>114000</v>
      </c>
      <c r="M29" s="840"/>
      <c r="N29" s="838"/>
      <c r="O29" s="838">
        <v>0</v>
      </c>
      <c r="P29" s="836">
        <f>$D$29*O29</f>
        <v>0</v>
      </c>
      <c r="Q29" s="779"/>
      <c r="S29" s="839"/>
      <c r="T29" s="840"/>
      <c r="U29" s="840"/>
      <c r="V29" s="838"/>
      <c r="W29" s="838"/>
      <c r="X29" s="837">
        <f>$D$29*W29</f>
        <v>0</v>
      </c>
      <c r="Y29" s="779"/>
      <c r="Z29" s="879"/>
      <c r="AA29" s="839"/>
      <c r="AB29" s="840"/>
      <c r="AC29" s="840"/>
      <c r="AD29" s="838"/>
      <c r="AE29" s="838"/>
      <c r="AF29" s="837">
        <f>$D$29*AE29</f>
        <v>0</v>
      </c>
      <c r="AG29" s="779"/>
      <c r="AH29" s="879"/>
      <c r="AI29" s="839"/>
      <c r="AJ29" s="840"/>
      <c r="AK29" s="840"/>
      <c r="AL29" s="838"/>
      <c r="AM29" s="838"/>
      <c r="AN29" s="837">
        <f>$D$29*AM29</f>
        <v>0</v>
      </c>
      <c r="AO29" s="838"/>
      <c r="AQ29" s="839"/>
      <c r="AR29" s="840"/>
      <c r="AS29" s="840"/>
      <c r="AT29" s="838"/>
      <c r="AU29" s="838"/>
      <c r="AV29" s="837">
        <f>$D$29*AU29</f>
        <v>0</v>
      </c>
      <c r="AW29" s="779"/>
      <c r="AY29" s="839"/>
      <c r="AZ29" s="840"/>
      <c r="BA29" s="840"/>
      <c r="BB29" s="838"/>
      <c r="BC29" s="838"/>
      <c r="BD29" s="837">
        <f>$D$29*BC29</f>
        <v>0</v>
      </c>
      <c r="BE29" s="779"/>
      <c r="BG29" s="839"/>
      <c r="BH29" s="840"/>
      <c r="BI29" s="840"/>
      <c r="BJ29" s="838"/>
      <c r="BK29" s="838"/>
      <c r="BL29" s="837">
        <f>$D$29*BK29</f>
        <v>0</v>
      </c>
      <c r="BM29" s="779"/>
      <c r="BN29" s="838"/>
      <c r="BO29" s="839"/>
      <c r="BP29" s="840"/>
      <c r="BQ29" s="840"/>
      <c r="BR29" s="838"/>
      <c r="BS29" s="838">
        <v>0</v>
      </c>
      <c r="BT29" s="837">
        <f>$D$29*BS29</f>
        <v>0</v>
      </c>
      <c r="BU29" s="779">
        <v>0</v>
      </c>
      <c r="BV29" s="841"/>
      <c r="BW29" s="839"/>
      <c r="BX29" s="840"/>
      <c r="BY29" s="840"/>
      <c r="BZ29" s="838"/>
      <c r="CA29" s="840">
        <v>0</v>
      </c>
      <c r="CB29" s="837">
        <f>$D$29*CA29</f>
        <v>0</v>
      </c>
      <c r="CC29" s="780">
        <v>0</v>
      </c>
      <c r="CD29" s="225"/>
      <c r="CE29" s="839"/>
      <c r="CF29" s="840"/>
      <c r="CG29" s="840"/>
      <c r="CH29" s="840"/>
      <c r="CI29" s="838">
        <v>0</v>
      </c>
      <c r="CJ29" s="884"/>
      <c r="CK29" s="779">
        <v>0</v>
      </c>
      <c r="CL29" s="841"/>
      <c r="CM29" s="839"/>
      <c r="CN29" s="840"/>
      <c r="CO29" s="840"/>
      <c r="CP29" s="838"/>
      <c r="CQ29" s="840">
        <v>0</v>
      </c>
      <c r="CR29" s="884"/>
      <c r="CS29" s="780">
        <v>0</v>
      </c>
      <c r="CT29" s="225"/>
      <c r="CU29" s="839"/>
      <c r="CV29" s="840"/>
      <c r="CW29" s="840"/>
      <c r="CX29" s="840"/>
      <c r="DE29" s="842">
        <f t="shared" si="23"/>
        <v>0</v>
      </c>
      <c r="DF29" s="842">
        <f t="shared" si="24"/>
        <v>0</v>
      </c>
      <c r="DG29" s="842">
        <f t="shared" si="25"/>
        <v>0</v>
      </c>
    </row>
    <row r="30" spans="1:116" s="194" customFormat="1" ht="12" hidden="1" customHeight="1" x14ac:dyDescent="0.25">
      <c r="A30" s="833" t="s">
        <v>642</v>
      </c>
      <c r="B30" s="888" t="s">
        <v>638</v>
      </c>
      <c r="C30" s="889" t="s">
        <v>18</v>
      </c>
      <c r="D30" s="956">
        <v>25.5</v>
      </c>
      <c r="E30" s="883">
        <f t="shared" si="27"/>
        <v>0</v>
      </c>
      <c r="F30" s="836">
        <f>$D$30*E30</f>
        <v>0</v>
      </c>
      <c r="G30" s="838"/>
      <c r="H30" s="837"/>
      <c r="I30" s="779"/>
      <c r="J30" s="838"/>
      <c r="K30" s="839">
        <v>0</v>
      </c>
      <c r="L30" s="840">
        <v>0</v>
      </c>
      <c r="M30" s="840"/>
      <c r="N30" s="838"/>
      <c r="O30" s="838"/>
      <c r="P30" s="837"/>
      <c r="Q30" s="779"/>
      <c r="S30" s="839"/>
      <c r="T30" s="840"/>
      <c r="U30" s="840"/>
      <c r="V30" s="838"/>
      <c r="W30" s="838"/>
      <c r="X30" s="837">
        <f>$D$30*W30</f>
        <v>0</v>
      </c>
      <c r="Y30" s="779"/>
      <c r="Z30" s="879"/>
      <c r="AA30" s="839"/>
      <c r="AB30" s="840"/>
      <c r="AC30" s="840"/>
      <c r="AD30" s="838"/>
      <c r="AE30" s="838"/>
      <c r="AF30" s="837">
        <f>$D$30*AE30</f>
        <v>0</v>
      </c>
      <c r="AG30" s="779"/>
      <c r="AH30" s="879"/>
      <c r="AI30" s="839"/>
      <c r="AJ30" s="840"/>
      <c r="AK30" s="840"/>
      <c r="AL30" s="838"/>
      <c r="AM30" s="838"/>
      <c r="AN30" s="837">
        <f>$D$30*AM30</f>
        <v>0</v>
      </c>
      <c r="AO30" s="838"/>
      <c r="AQ30" s="839"/>
      <c r="AR30" s="840"/>
      <c r="AS30" s="840"/>
      <c r="AT30" s="838"/>
      <c r="AU30" s="838"/>
      <c r="AV30" s="837">
        <f>$D$30*AU30</f>
        <v>0</v>
      </c>
      <c r="AW30" s="779"/>
      <c r="AY30" s="839"/>
      <c r="AZ30" s="840"/>
      <c r="BA30" s="840"/>
      <c r="BB30" s="838"/>
      <c r="BC30" s="838"/>
      <c r="BD30" s="837">
        <f>$D$30*BC30</f>
        <v>0</v>
      </c>
      <c r="BE30" s="779"/>
      <c r="BG30" s="839"/>
      <c r="BH30" s="840"/>
      <c r="BI30" s="840"/>
      <c r="BJ30" s="838"/>
      <c r="BK30" s="838"/>
      <c r="BL30" s="837">
        <f>$D$30*BK30</f>
        <v>0</v>
      </c>
      <c r="BM30" s="779"/>
      <c r="BN30" s="838"/>
      <c r="BO30" s="839"/>
      <c r="BP30" s="840"/>
      <c r="BQ30" s="840"/>
      <c r="BR30" s="838"/>
      <c r="BS30" s="838"/>
      <c r="BT30" s="837">
        <f>$D$30*BS30</f>
        <v>0</v>
      </c>
      <c r="BU30" s="779"/>
      <c r="BV30" s="841"/>
      <c r="BW30" s="839"/>
      <c r="BX30" s="840"/>
      <c r="BY30" s="840"/>
      <c r="BZ30" s="838"/>
      <c r="CA30" s="838"/>
      <c r="CB30" s="837">
        <f>$D$30*CA30</f>
        <v>0</v>
      </c>
      <c r="CC30" s="780"/>
      <c r="CD30" s="225"/>
      <c r="CE30" s="839"/>
      <c r="CF30" s="840"/>
      <c r="CG30" s="840"/>
      <c r="CH30" s="840"/>
      <c r="CI30" s="838"/>
      <c r="CJ30" s="884"/>
      <c r="CK30" s="779"/>
      <c r="CL30" s="841"/>
      <c r="CM30" s="839"/>
      <c r="CN30" s="840"/>
      <c r="CO30" s="840"/>
      <c r="CP30" s="838"/>
      <c r="CQ30" s="838"/>
      <c r="CR30" s="884"/>
      <c r="CS30" s="780"/>
      <c r="CT30" s="225"/>
      <c r="CU30" s="839"/>
      <c r="CV30" s="840"/>
      <c r="CW30" s="840"/>
      <c r="CX30" s="840"/>
      <c r="DE30" s="842">
        <f t="shared" si="23"/>
        <v>0</v>
      </c>
      <c r="DF30" s="842">
        <f t="shared" si="24"/>
        <v>0</v>
      </c>
      <c r="DG30" s="842">
        <f t="shared" si="25"/>
        <v>0</v>
      </c>
    </row>
    <row r="31" spans="1:116" s="194" customFormat="1" ht="12" hidden="1" customHeight="1" x14ac:dyDescent="0.25">
      <c r="A31" s="868"/>
      <c r="B31" s="890" t="s">
        <v>720</v>
      </c>
      <c r="C31" s="891" t="s">
        <v>299</v>
      </c>
      <c r="D31" s="956">
        <v>11.7</v>
      </c>
      <c r="E31" s="840">
        <f>E24*10+E25*10+E26*10+E27+E28*2+E29+E30*2</f>
        <v>0</v>
      </c>
      <c r="F31" s="870">
        <f>SUM(F24:F30)</f>
        <v>0</v>
      </c>
      <c r="G31" s="840">
        <v>0</v>
      </c>
      <c r="H31" s="873">
        <f>SUM(H24:H30)</f>
        <v>0</v>
      </c>
      <c r="I31" s="780">
        <v>0</v>
      </c>
      <c r="J31" s="840">
        <v>3210</v>
      </c>
      <c r="K31" s="839">
        <v>5000</v>
      </c>
      <c r="L31" s="840">
        <v>114000</v>
      </c>
      <c r="M31" s="840">
        <f t="shared" ref="M31:M33" si="30">ROUNDUP(L31,0)</f>
        <v>114000</v>
      </c>
      <c r="N31" s="838">
        <v>4013</v>
      </c>
      <c r="O31" s="840">
        <v>0</v>
      </c>
      <c r="P31" s="873">
        <f>SUM(P24:P30)</f>
        <v>0</v>
      </c>
      <c r="Q31" s="780">
        <v>0</v>
      </c>
      <c r="R31" s="194">
        <v>3240</v>
      </c>
      <c r="S31" s="839"/>
      <c r="T31" s="840">
        <f t="shared" ref="T31:T32" si="31">O31*S31</f>
        <v>0</v>
      </c>
      <c r="U31" s="840">
        <f t="shared" ref="U31:U32" si="32">ROUNDUP(T31,0)</f>
        <v>0</v>
      </c>
      <c r="V31" s="838">
        <v>4050</v>
      </c>
      <c r="W31" s="840">
        <v>0</v>
      </c>
      <c r="X31" s="873">
        <f>SUM(X24:X30)</f>
        <v>0</v>
      </c>
      <c r="Y31" s="780">
        <v>0</v>
      </c>
      <c r="Z31" s="879">
        <v>0</v>
      </c>
      <c r="AA31" s="839"/>
      <c r="AB31" s="840">
        <f t="shared" ref="AB31:AB32" si="33">W31*AA31</f>
        <v>0</v>
      </c>
      <c r="AC31" s="840">
        <f t="shared" ref="AC31:AC32" si="34">ROUNDUP(AB31,0)</f>
        <v>0</v>
      </c>
      <c r="AD31" s="838">
        <v>0</v>
      </c>
      <c r="AE31" s="840">
        <v>0</v>
      </c>
      <c r="AF31" s="873">
        <f>SUM(AF24:AF30)</f>
        <v>0</v>
      </c>
      <c r="AG31" s="780">
        <v>0</v>
      </c>
      <c r="AH31" s="879">
        <v>0</v>
      </c>
      <c r="AI31" s="839"/>
      <c r="AJ31" s="840">
        <f t="shared" ref="AJ31:AJ32" si="35">AE31*AI31</f>
        <v>0</v>
      </c>
      <c r="AK31" s="840">
        <f t="shared" ref="AK31:AK32" si="36">ROUNDUP(AJ31,0)</f>
        <v>0</v>
      </c>
      <c r="AL31" s="838">
        <v>0</v>
      </c>
      <c r="AM31" s="840">
        <v>0</v>
      </c>
      <c r="AN31" s="873">
        <f>SUM(AN24:AN30)</f>
        <v>0</v>
      </c>
      <c r="AO31" s="840">
        <v>0</v>
      </c>
      <c r="AP31" s="194">
        <v>0</v>
      </c>
      <c r="AQ31" s="839"/>
      <c r="AR31" s="840">
        <f t="shared" ref="AR31:AR32" si="37">AM31*AQ31</f>
        <v>0</v>
      </c>
      <c r="AS31" s="840">
        <f t="shared" ref="AS31:AS32" si="38">ROUNDUP(AR31,0)</f>
        <v>0</v>
      </c>
      <c r="AT31" s="838">
        <v>0</v>
      </c>
      <c r="AU31" s="840">
        <v>0</v>
      </c>
      <c r="AV31" s="873">
        <f>SUM(AV24:AV30)</f>
        <v>0</v>
      </c>
      <c r="AW31" s="780">
        <v>0</v>
      </c>
      <c r="AX31" s="194">
        <v>0</v>
      </c>
      <c r="AY31" s="839"/>
      <c r="AZ31" s="840">
        <f t="shared" ref="AZ31:AZ32" si="39">AU31*AY31</f>
        <v>0</v>
      </c>
      <c r="BA31" s="840">
        <f t="shared" ref="BA31:BA32" si="40">ROUNDUP(AZ31,0)</f>
        <v>0</v>
      </c>
      <c r="BB31" s="838">
        <v>0</v>
      </c>
      <c r="BC31" s="840">
        <v>0</v>
      </c>
      <c r="BD31" s="873">
        <f>SUM(BD24:BD30)</f>
        <v>0</v>
      </c>
      <c r="BE31" s="780">
        <v>0</v>
      </c>
      <c r="BF31" s="194">
        <v>0</v>
      </c>
      <c r="BG31" s="839"/>
      <c r="BH31" s="840">
        <f t="shared" ref="BH31:BH32" si="41">BC31*BG31</f>
        <v>0</v>
      </c>
      <c r="BI31" s="840">
        <f t="shared" ref="BI31:BI32" si="42">ROUNDUP(BH31,0)</f>
        <v>0</v>
      </c>
      <c r="BJ31" s="838">
        <v>0</v>
      </c>
      <c r="BK31" s="840">
        <v>0</v>
      </c>
      <c r="BL31" s="873">
        <f>SUM(BL24:BL30)</f>
        <v>0</v>
      </c>
      <c r="BM31" s="780">
        <v>0</v>
      </c>
      <c r="BN31" s="840">
        <v>0</v>
      </c>
      <c r="BO31" s="839"/>
      <c r="BP31" s="840">
        <f t="shared" ref="BP31:BP32" si="43">BK31*BO31</f>
        <v>0</v>
      </c>
      <c r="BQ31" s="840">
        <f t="shared" ref="BQ31:BQ32" si="44">ROUNDUP(BP31,0)</f>
        <v>0</v>
      </c>
      <c r="BR31" s="838">
        <v>0</v>
      </c>
      <c r="BS31" s="840">
        <v>0</v>
      </c>
      <c r="BT31" s="873">
        <f>SUM(BT24:BT30)</f>
        <v>0</v>
      </c>
      <c r="BU31" s="780">
        <v>0</v>
      </c>
      <c r="BV31" s="225">
        <v>0</v>
      </c>
      <c r="BW31" s="839"/>
      <c r="BX31" s="840">
        <f t="shared" ref="BX31:BX32" si="45">BS31*BW31</f>
        <v>0</v>
      </c>
      <c r="BY31" s="840">
        <f t="shared" ref="BY31:BY32" si="46">ROUNDUP(BX31,0)</f>
        <v>0</v>
      </c>
      <c r="BZ31" s="838">
        <v>0</v>
      </c>
      <c r="CA31" s="840">
        <v>0</v>
      </c>
      <c r="CB31" s="873">
        <f>SUM(CB24:CB30)</f>
        <v>0</v>
      </c>
      <c r="CC31" s="780">
        <v>0</v>
      </c>
      <c r="CD31" s="225">
        <v>0</v>
      </c>
      <c r="CE31" s="839"/>
      <c r="CF31" s="840">
        <f t="shared" ref="CF31:CF32" si="47">CA31*CE31</f>
        <v>0</v>
      </c>
      <c r="CG31" s="840">
        <f t="shared" ref="CG31:CG32" si="48">ROUNDUP(CF31,0)</f>
        <v>0</v>
      </c>
      <c r="CH31" s="838">
        <v>0</v>
      </c>
      <c r="CI31" s="840">
        <v>0</v>
      </c>
      <c r="CJ31" s="886">
        <f>SUM(CJ24:CJ28)</f>
        <v>0</v>
      </c>
      <c r="CK31" s="780">
        <v>0</v>
      </c>
      <c r="CL31" s="225">
        <v>0</v>
      </c>
      <c r="CM31" s="839"/>
      <c r="CN31" s="840">
        <f t="shared" ref="CN31:CN32" si="49">CI31*CM31</f>
        <v>0</v>
      </c>
      <c r="CO31" s="840">
        <f t="shared" ref="CO31:CO32" si="50">ROUNDUP(CN31,0)</f>
        <v>0</v>
      </c>
      <c r="CP31" s="838">
        <v>0</v>
      </c>
      <c r="CQ31" s="840">
        <v>0</v>
      </c>
      <c r="CR31" s="886">
        <f>SUM(CR24:CR28)</f>
        <v>0</v>
      </c>
      <c r="CS31" s="780">
        <v>0</v>
      </c>
      <c r="CT31" s="225">
        <v>0</v>
      </c>
      <c r="CU31" s="839"/>
      <c r="CV31" s="840">
        <f t="shared" ref="CV31:CV32" si="51">CQ31*CU31</f>
        <v>0</v>
      </c>
      <c r="CW31" s="840">
        <f t="shared" ref="CW31:CW32" si="52">ROUNDUP(CV31,0)</f>
        <v>0</v>
      </c>
      <c r="CX31" s="840">
        <v>0</v>
      </c>
      <c r="DE31" s="842">
        <f t="shared" si="23"/>
        <v>0</v>
      </c>
      <c r="DF31" s="842">
        <f t="shared" si="24"/>
        <v>0</v>
      </c>
      <c r="DG31" s="842">
        <f t="shared" si="25"/>
        <v>0</v>
      </c>
    </row>
    <row r="32" spans="1:116" s="194" customFormat="1" ht="12" hidden="1" customHeight="1" x14ac:dyDescent="0.25">
      <c r="A32" s="868"/>
      <c r="B32" s="878"/>
      <c r="C32" s="869"/>
      <c r="D32" s="956"/>
      <c r="E32" s="835"/>
      <c r="F32" s="870"/>
      <c r="G32" s="840"/>
      <c r="H32" s="873"/>
      <c r="I32" s="780"/>
      <c r="J32" s="840"/>
      <c r="K32" s="839"/>
      <c r="L32" s="840"/>
      <c r="M32" s="840">
        <f t="shared" si="30"/>
        <v>0</v>
      </c>
      <c r="N32" s="838">
        <v>0</v>
      </c>
      <c r="O32" s="840"/>
      <c r="P32" s="873"/>
      <c r="Q32" s="780"/>
      <c r="S32" s="839"/>
      <c r="T32" s="840">
        <f t="shared" si="31"/>
        <v>0</v>
      </c>
      <c r="U32" s="840">
        <f t="shared" si="32"/>
        <v>0</v>
      </c>
      <c r="V32" s="838">
        <v>0</v>
      </c>
      <c r="W32" s="840"/>
      <c r="X32" s="873"/>
      <c r="Y32" s="780"/>
      <c r="Z32" s="879"/>
      <c r="AA32" s="839"/>
      <c r="AB32" s="840">
        <f t="shared" si="33"/>
        <v>0</v>
      </c>
      <c r="AC32" s="840">
        <f t="shared" si="34"/>
        <v>0</v>
      </c>
      <c r="AD32" s="838">
        <v>0</v>
      </c>
      <c r="AE32" s="840"/>
      <c r="AF32" s="873"/>
      <c r="AG32" s="780"/>
      <c r="AH32" s="879"/>
      <c r="AI32" s="839"/>
      <c r="AJ32" s="840">
        <f t="shared" si="35"/>
        <v>0</v>
      </c>
      <c r="AK32" s="840">
        <f t="shared" si="36"/>
        <v>0</v>
      </c>
      <c r="AL32" s="838">
        <v>0</v>
      </c>
      <c r="AM32" s="840"/>
      <c r="AN32" s="873"/>
      <c r="AO32" s="840"/>
      <c r="AQ32" s="839"/>
      <c r="AR32" s="840">
        <f t="shared" si="37"/>
        <v>0</v>
      </c>
      <c r="AS32" s="840">
        <f t="shared" si="38"/>
        <v>0</v>
      </c>
      <c r="AT32" s="838">
        <v>0</v>
      </c>
      <c r="AU32" s="840"/>
      <c r="AV32" s="873"/>
      <c r="AW32" s="780"/>
      <c r="AY32" s="839"/>
      <c r="AZ32" s="840">
        <f t="shared" si="39"/>
        <v>0</v>
      </c>
      <c r="BA32" s="840">
        <f t="shared" si="40"/>
        <v>0</v>
      </c>
      <c r="BB32" s="838">
        <v>0</v>
      </c>
      <c r="BC32" s="840"/>
      <c r="BD32" s="873"/>
      <c r="BE32" s="780"/>
      <c r="BG32" s="839"/>
      <c r="BH32" s="840">
        <f t="shared" si="41"/>
        <v>0</v>
      </c>
      <c r="BI32" s="840">
        <f t="shared" si="42"/>
        <v>0</v>
      </c>
      <c r="BJ32" s="838">
        <v>0</v>
      </c>
      <c r="BK32" s="840"/>
      <c r="BL32" s="873"/>
      <c r="BM32" s="780"/>
      <c r="BN32" s="840"/>
      <c r="BO32" s="839"/>
      <c r="BP32" s="840">
        <f t="shared" si="43"/>
        <v>0</v>
      </c>
      <c r="BQ32" s="840">
        <f t="shared" si="44"/>
        <v>0</v>
      </c>
      <c r="BR32" s="838">
        <v>0</v>
      </c>
      <c r="BS32" s="840"/>
      <c r="BT32" s="873"/>
      <c r="BU32" s="780"/>
      <c r="BV32" s="225"/>
      <c r="BW32" s="839"/>
      <c r="BX32" s="840">
        <f t="shared" si="45"/>
        <v>0</v>
      </c>
      <c r="BY32" s="840">
        <f t="shared" si="46"/>
        <v>0</v>
      </c>
      <c r="BZ32" s="838">
        <v>0</v>
      </c>
      <c r="CA32" s="840"/>
      <c r="CB32" s="873"/>
      <c r="CC32" s="780"/>
      <c r="CD32" s="225"/>
      <c r="CE32" s="839"/>
      <c r="CF32" s="840">
        <f t="shared" si="47"/>
        <v>0</v>
      </c>
      <c r="CG32" s="840">
        <f t="shared" si="48"/>
        <v>0</v>
      </c>
      <c r="CH32" s="838">
        <v>0</v>
      </c>
      <c r="CI32" s="840"/>
      <c r="CJ32" s="886"/>
      <c r="CK32" s="780"/>
      <c r="CL32" s="225"/>
      <c r="CM32" s="839"/>
      <c r="CN32" s="840">
        <f t="shared" si="49"/>
        <v>0</v>
      </c>
      <c r="CO32" s="840">
        <f t="shared" si="50"/>
        <v>0</v>
      </c>
      <c r="CP32" s="838">
        <v>0</v>
      </c>
      <c r="CQ32" s="840"/>
      <c r="CR32" s="886"/>
      <c r="CS32" s="780"/>
      <c r="CT32" s="225"/>
      <c r="CU32" s="839"/>
      <c r="CV32" s="840">
        <f t="shared" si="51"/>
        <v>0</v>
      </c>
      <c r="CW32" s="840">
        <f t="shared" si="52"/>
        <v>0</v>
      </c>
      <c r="CX32" s="840">
        <v>0</v>
      </c>
      <c r="DE32" s="842">
        <f t="shared" si="23"/>
        <v>0</v>
      </c>
      <c r="DF32" s="842">
        <f t="shared" si="24"/>
        <v>0</v>
      </c>
      <c r="DG32" s="842">
        <f t="shared" si="25"/>
        <v>0</v>
      </c>
    </row>
    <row r="33" spans="1:111" ht="12" customHeight="1" x14ac:dyDescent="0.25">
      <c r="A33" s="62" t="s">
        <v>641</v>
      </c>
      <c r="B33" s="63" t="s">
        <v>721</v>
      </c>
      <c r="C33" s="88" t="s">
        <v>299</v>
      </c>
      <c r="D33" s="955">
        <v>23.9</v>
      </c>
      <c r="E33" s="287">
        <f t="shared" ref="E33" si="53">G33+O33+W33+AE33+AM33+AU33+BC33+BK33+BS33+CA33+CI33+CQ33</f>
        <v>0</v>
      </c>
      <c r="F33" s="717">
        <f>$D$33*E33</f>
        <v>0</v>
      </c>
      <c r="G33" s="60"/>
      <c r="H33" s="717">
        <f>$D$33*G33</f>
        <v>0</v>
      </c>
      <c r="I33" s="60"/>
      <c r="J33" s="60"/>
      <c r="K33" s="33">
        <v>8</v>
      </c>
      <c r="L33" s="41">
        <v>0</v>
      </c>
      <c r="M33" s="41">
        <f t="shared" si="30"/>
        <v>0</v>
      </c>
      <c r="N33" s="60">
        <v>0</v>
      </c>
      <c r="O33" s="60"/>
      <c r="P33" s="717">
        <f>$D$33*O33</f>
        <v>0</v>
      </c>
      <c r="Q33" s="60">
        <v>8000</v>
      </c>
      <c r="S33" s="33"/>
      <c r="T33" s="41"/>
      <c r="U33" s="41"/>
      <c r="V33" s="60"/>
      <c r="W33" s="60"/>
      <c r="X33" s="717">
        <f>$D$33*W33</f>
        <v>0</v>
      </c>
      <c r="Y33" s="60"/>
      <c r="Z33" s="255"/>
      <c r="AA33" s="33"/>
      <c r="AB33" s="41"/>
      <c r="AC33" s="41"/>
      <c r="AD33" s="60"/>
      <c r="AE33" s="60"/>
      <c r="AF33" s="717">
        <f>$D$33*AE33</f>
        <v>0</v>
      </c>
      <c r="AG33" s="60"/>
      <c r="AH33" s="255"/>
      <c r="AI33" s="33"/>
      <c r="AJ33" s="41"/>
      <c r="AK33" s="41"/>
      <c r="AL33" s="60"/>
      <c r="AM33" s="60"/>
      <c r="AN33" s="717">
        <f>$D$33*AM33</f>
        <v>0</v>
      </c>
      <c r="AO33" s="60"/>
      <c r="AQ33" s="33"/>
      <c r="AR33" s="41"/>
      <c r="AS33" s="41"/>
      <c r="AT33" s="60"/>
      <c r="AU33" s="60"/>
      <c r="AV33" s="717">
        <f>$D$33*AU33</f>
        <v>0</v>
      </c>
      <c r="AW33" s="60"/>
      <c r="AY33" s="33"/>
      <c r="AZ33" s="41"/>
      <c r="BA33" s="41"/>
      <c r="BB33" s="60"/>
      <c r="BC33" s="60"/>
      <c r="BD33" s="717">
        <f>$D$33*BC33</f>
        <v>0</v>
      </c>
      <c r="BE33" s="60"/>
      <c r="BG33" s="33"/>
      <c r="BH33" s="41"/>
      <c r="BI33" s="41"/>
      <c r="BJ33" s="60"/>
      <c r="BK33" s="60"/>
      <c r="BL33" s="717">
        <f>$D$33*BK33</f>
        <v>0</v>
      </c>
      <c r="BM33" s="60"/>
      <c r="BN33" s="60"/>
      <c r="BO33" s="33"/>
      <c r="BP33" s="41"/>
      <c r="BQ33" s="41"/>
      <c r="BR33" s="60"/>
      <c r="BS33" s="60"/>
      <c r="BT33" s="717">
        <f>$D$33*BS33</f>
        <v>0</v>
      </c>
      <c r="BU33" s="60"/>
      <c r="BV33" s="56"/>
      <c r="BW33" s="33"/>
      <c r="BX33" s="41"/>
      <c r="BY33" s="41"/>
      <c r="BZ33" s="60"/>
      <c r="CA33" s="41"/>
      <c r="CB33" s="717">
        <f>$D$33*CA33</f>
        <v>0</v>
      </c>
      <c r="CC33" s="41"/>
      <c r="CD33" s="57"/>
      <c r="CE33" s="33"/>
      <c r="CF33" s="41"/>
      <c r="CG33" s="41"/>
      <c r="CH33" s="41"/>
      <c r="CI33" s="60"/>
      <c r="CJ33" s="717">
        <f>$D$33*CI33</f>
        <v>0</v>
      </c>
      <c r="CK33" s="60"/>
      <c r="CL33" s="56"/>
      <c r="CM33" s="33"/>
      <c r="CN33" s="41"/>
      <c r="CO33" s="41"/>
      <c r="CP33" s="60"/>
      <c r="CQ33" s="41"/>
      <c r="CR33" s="717">
        <f>$D$33*CQ33</f>
        <v>0</v>
      </c>
      <c r="CS33" s="41"/>
      <c r="CT33" s="57"/>
      <c r="CU33" s="33"/>
      <c r="CV33" s="41"/>
      <c r="CW33" s="41"/>
      <c r="CX33" s="41"/>
      <c r="DE33" s="362">
        <f t="shared" si="23"/>
        <v>0</v>
      </c>
      <c r="DF33" s="362">
        <f t="shared" si="24"/>
        <v>0</v>
      </c>
      <c r="DG33" s="362">
        <f t="shared" si="25"/>
        <v>0</v>
      </c>
    </row>
    <row r="34" spans="1:111" x14ac:dyDescent="0.25">
      <c r="A34" s="51"/>
      <c r="B34" s="694"/>
      <c r="C34" s="64"/>
      <c r="D34" s="955"/>
      <c r="E34" s="39"/>
      <c r="F34" s="723"/>
      <c r="G34" s="41"/>
      <c r="H34" s="721"/>
      <c r="I34" s="41"/>
      <c r="J34" s="41"/>
      <c r="K34" s="33"/>
      <c r="L34" s="41"/>
      <c r="M34" s="41"/>
      <c r="N34" s="60"/>
      <c r="O34" s="41"/>
      <c r="P34" s="721"/>
      <c r="Q34" s="41"/>
      <c r="S34" s="33"/>
      <c r="T34" s="41"/>
      <c r="U34" s="41"/>
      <c r="V34" s="60"/>
      <c r="W34" s="41"/>
      <c r="X34" s="721"/>
      <c r="Y34" s="41"/>
      <c r="Z34" s="255"/>
      <c r="AA34" s="33"/>
      <c r="AB34" s="41"/>
      <c r="AC34" s="41"/>
      <c r="AD34" s="60"/>
      <c r="AE34" s="41"/>
      <c r="AF34" s="721"/>
      <c r="AG34" s="41"/>
      <c r="AH34" s="255"/>
      <c r="AI34" s="33"/>
      <c r="AJ34" s="41"/>
      <c r="AK34" s="41"/>
      <c r="AL34" s="60"/>
      <c r="AM34" s="41"/>
      <c r="AN34" s="721"/>
      <c r="AO34" s="41"/>
      <c r="AQ34" s="33"/>
      <c r="AR34" s="41"/>
      <c r="AS34" s="41"/>
      <c r="AT34" s="60"/>
      <c r="AU34" s="41"/>
      <c r="AV34" s="721"/>
      <c r="AW34" s="41"/>
      <c r="AY34" s="33"/>
      <c r="AZ34" s="41"/>
      <c r="BA34" s="41"/>
      <c r="BB34" s="60"/>
      <c r="BC34" s="41"/>
      <c r="BD34" s="721"/>
      <c r="BE34" s="41"/>
      <c r="BG34" s="33"/>
      <c r="BH34" s="41"/>
      <c r="BI34" s="41"/>
      <c r="BJ34" s="60"/>
      <c r="BK34" s="41"/>
      <c r="BL34" s="721"/>
      <c r="BM34" s="41"/>
      <c r="BN34" s="41"/>
      <c r="BO34" s="33"/>
      <c r="BP34" s="41"/>
      <c r="BQ34" s="41"/>
      <c r="BR34" s="60"/>
      <c r="BS34" s="41"/>
      <c r="BT34" s="721"/>
      <c r="BU34" s="41"/>
      <c r="BV34" s="57"/>
      <c r="BW34" s="33"/>
      <c r="BX34" s="41"/>
      <c r="BY34" s="41"/>
      <c r="BZ34" s="60"/>
      <c r="CA34" s="41"/>
      <c r="CB34" s="721"/>
      <c r="CC34" s="41"/>
      <c r="CD34" s="57"/>
      <c r="CE34" s="33"/>
      <c r="CF34" s="41"/>
      <c r="CG34" s="41"/>
      <c r="CH34" s="60"/>
      <c r="CI34" s="41"/>
      <c r="CJ34" s="297"/>
      <c r="CK34" s="41"/>
      <c r="CL34" s="57"/>
      <c r="CM34" s="33"/>
      <c r="CN34" s="41"/>
      <c r="CO34" s="41"/>
      <c r="CP34" s="60"/>
      <c r="CQ34" s="41"/>
      <c r="CR34" s="297"/>
      <c r="CS34" s="41"/>
      <c r="CT34" s="57"/>
      <c r="CU34" s="33"/>
      <c r="CV34" s="41"/>
      <c r="CW34" s="41"/>
      <c r="CX34" s="41"/>
      <c r="DE34" s="362">
        <f t="shared" si="23"/>
        <v>0</v>
      </c>
      <c r="DF34" s="362">
        <f t="shared" si="24"/>
        <v>0</v>
      </c>
      <c r="DG34" s="362">
        <f t="shared" si="25"/>
        <v>0</v>
      </c>
    </row>
    <row r="35" spans="1:111" s="195" customFormat="1" ht="15" hidden="1" customHeight="1" x14ac:dyDescent="0.25">
      <c r="A35" s="799"/>
      <c r="B35" s="804" t="s">
        <v>300</v>
      </c>
      <c r="C35" s="802"/>
      <c r="D35" s="955"/>
      <c r="E35" s="790"/>
      <c r="F35" s="800"/>
      <c r="G35" s="795"/>
      <c r="H35" s="801"/>
      <c r="I35" s="780"/>
      <c r="J35" s="795"/>
      <c r="K35" s="794"/>
      <c r="L35" s="795"/>
      <c r="M35" s="795">
        <f t="shared" ref="M35:M55" si="54">ROUNDUP(L35,0)</f>
        <v>0</v>
      </c>
      <c r="N35" s="792">
        <v>0</v>
      </c>
      <c r="O35" s="795"/>
      <c r="P35" s="801"/>
      <c r="Q35" s="780"/>
      <c r="S35" s="794"/>
      <c r="T35" s="795">
        <f t="shared" ref="T35:T55" si="55">O35*S35</f>
        <v>0</v>
      </c>
      <c r="U35" s="795">
        <f t="shared" ref="U35:U55" si="56">ROUNDUP(T35,0)</f>
        <v>0</v>
      </c>
      <c r="V35" s="792">
        <v>0</v>
      </c>
      <c r="W35" s="795"/>
      <c r="X35" s="801"/>
      <c r="Y35" s="780"/>
      <c r="Z35" s="803"/>
      <c r="AA35" s="794"/>
      <c r="AB35" s="795">
        <f t="shared" ref="AB35:AB55" si="57">W35*AA35</f>
        <v>0</v>
      </c>
      <c r="AC35" s="795">
        <f t="shared" ref="AC35:AC55" si="58">ROUNDUP(AB35,0)</f>
        <v>0</v>
      </c>
      <c r="AD35" s="792">
        <v>0</v>
      </c>
      <c r="AE35" s="795"/>
      <c r="AF35" s="801"/>
      <c r="AG35" s="780"/>
      <c r="AH35" s="803"/>
      <c r="AI35" s="794"/>
      <c r="AJ35" s="795">
        <f t="shared" ref="AJ35:AJ55" si="59">AE35*AI35</f>
        <v>0</v>
      </c>
      <c r="AK35" s="795">
        <f t="shared" ref="AK35:AK55" si="60">ROUNDUP(AJ35,0)</f>
        <v>0</v>
      </c>
      <c r="AL35" s="792">
        <v>0</v>
      </c>
      <c r="AM35" s="795"/>
      <c r="AN35" s="801"/>
      <c r="AO35" s="795"/>
      <c r="AQ35" s="794"/>
      <c r="AR35" s="795">
        <f t="shared" ref="AR35:AR55" si="61">AM35*AQ35</f>
        <v>0</v>
      </c>
      <c r="AS35" s="795">
        <f t="shared" ref="AS35:AS55" si="62">ROUNDUP(AR35,0)</f>
        <v>0</v>
      </c>
      <c r="AT35" s="792">
        <v>0</v>
      </c>
      <c r="AU35" s="795"/>
      <c r="AV35" s="801"/>
      <c r="AW35" s="780"/>
      <c r="AY35" s="794"/>
      <c r="AZ35" s="795">
        <f t="shared" ref="AZ35:AZ55" si="63">AU35*AY35</f>
        <v>0</v>
      </c>
      <c r="BA35" s="795">
        <f t="shared" ref="BA35:BA55" si="64">ROUNDUP(AZ35,0)</f>
        <v>0</v>
      </c>
      <c r="BB35" s="792">
        <v>0</v>
      </c>
      <c r="BC35" s="795"/>
      <c r="BD35" s="801"/>
      <c r="BE35" s="780"/>
      <c r="BG35" s="794"/>
      <c r="BH35" s="795">
        <f t="shared" ref="BH35:BH55" si="65">BC35*BG35</f>
        <v>0</v>
      </c>
      <c r="BI35" s="795">
        <f t="shared" ref="BI35:BI55" si="66">ROUNDUP(BH35,0)</f>
        <v>0</v>
      </c>
      <c r="BJ35" s="792">
        <v>0</v>
      </c>
      <c r="BK35" s="795"/>
      <c r="BL35" s="801"/>
      <c r="BM35" s="780"/>
      <c r="BN35" s="795"/>
      <c r="BO35" s="794"/>
      <c r="BP35" s="795">
        <f t="shared" ref="BP35:BP55" si="67">BK35*BO35</f>
        <v>0</v>
      </c>
      <c r="BQ35" s="795">
        <f t="shared" ref="BQ35:BQ55" si="68">ROUNDUP(BP35,0)</f>
        <v>0</v>
      </c>
      <c r="BR35" s="792">
        <v>0</v>
      </c>
      <c r="BS35" s="795"/>
      <c r="BT35" s="801"/>
      <c r="BU35" s="780"/>
      <c r="BV35" s="796"/>
      <c r="BW35" s="794"/>
      <c r="BX35" s="795">
        <f t="shared" ref="BX35:BX55" si="69">BS35*BW35</f>
        <v>0</v>
      </c>
      <c r="BY35" s="795">
        <f t="shared" ref="BY35:BY55" si="70">ROUNDUP(BX35,0)</f>
        <v>0</v>
      </c>
      <c r="BZ35" s="792">
        <v>0</v>
      </c>
      <c r="CA35" s="795"/>
      <c r="CB35" s="801"/>
      <c r="CC35" s="780"/>
      <c r="CD35" s="796"/>
      <c r="CE35" s="794"/>
      <c r="CF35" s="795">
        <f t="shared" ref="CF35:CF55" si="71">CA35*CE35</f>
        <v>0</v>
      </c>
      <c r="CG35" s="795">
        <f t="shared" ref="CG35:CG55" si="72">ROUNDUP(CF35,0)</f>
        <v>0</v>
      </c>
      <c r="CH35" s="792">
        <v>0</v>
      </c>
      <c r="CI35" s="795"/>
      <c r="CJ35" s="810"/>
      <c r="CK35" s="780"/>
      <c r="CL35" s="796"/>
      <c r="CM35" s="794"/>
      <c r="CN35" s="795">
        <f t="shared" ref="CN35:CN55" si="73">CI35*CM35</f>
        <v>0</v>
      </c>
      <c r="CO35" s="795">
        <f t="shared" ref="CO35:CO55" si="74">ROUNDUP(CN35,0)</f>
        <v>0</v>
      </c>
      <c r="CP35" s="792">
        <v>0</v>
      </c>
      <c r="CQ35" s="795"/>
      <c r="CR35" s="810"/>
      <c r="CS35" s="780"/>
      <c r="CT35" s="796"/>
      <c r="CU35" s="794"/>
      <c r="CV35" s="795">
        <f t="shared" ref="CV35:CV55" si="75">CQ35*CU35</f>
        <v>0</v>
      </c>
      <c r="CW35" s="795">
        <f t="shared" ref="CW35:CW55" si="76">ROUNDUP(CV35,0)</f>
        <v>0</v>
      </c>
      <c r="CX35" s="795">
        <v>0</v>
      </c>
      <c r="DE35" s="798">
        <f t="shared" si="23"/>
        <v>0</v>
      </c>
      <c r="DF35" s="798">
        <f t="shared" si="24"/>
        <v>0</v>
      </c>
      <c r="DG35" s="798">
        <f t="shared" si="25"/>
        <v>0</v>
      </c>
    </row>
    <row r="36" spans="1:111" s="195" customFormat="1" ht="15" hidden="1" customHeight="1" x14ac:dyDescent="0.25">
      <c r="A36" s="788" t="s">
        <v>301</v>
      </c>
      <c r="B36" s="805" t="s">
        <v>302</v>
      </c>
      <c r="C36" s="789" t="s">
        <v>18</v>
      </c>
      <c r="D36" s="737">
        <v>183</v>
      </c>
      <c r="E36" s="808">
        <f>G36+O36+W36+AE36+AM36+AU36+BC36+BK36+BS36+CA36+CI36+CQ36</f>
        <v>0</v>
      </c>
      <c r="F36" s="791">
        <f>$D$36*E36</f>
        <v>0</v>
      </c>
      <c r="G36" s="792"/>
      <c r="H36" s="793">
        <f>$D$36*G36</f>
        <v>0</v>
      </c>
      <c r="I36" s="779"/>
      <c r="J36" s="792">
        <v>13</v>
      </c>
      <c r="K36" s="794">
        <v>0</v>
      </c>
      <c r="L36" s="795">
        <v>0</v>
      </c>
      <c r="M36" s="795">
        <f t="shared" si="54"/>
        <v>0</v>
      </c>
      <c r="N36" s="792">
        <v>17</v>
      </c>
      <c r="O36" s="792"/>
      <c r="P36" s="793">
        <f>$D$36*O36</f>
        <v>0</v>
      </c>
      <c r="Q36" s="779"/>
      <c r="R36" s="195">
        <v>13</v>
      </c>
      <c r="S36" s="794"/>
      <c r="T36" s="795">
        <f t="shared" si="55"/>
        <v>0</v>
      </c>
      <c r="U36" s="795">
        <f t="shared" si="56"/>
        <v>0</v>
      </c>
      <c r="V36" s="792">
        <v>17</v>
      </c>
      <c r="W36" s="792"/>
      <c r="X36" s="793">
        <f>$D$36*W36</f>
        <v>0</v>
      </c>
      <c r="Y36" s="779"/>
      <c r="Z36" s="803">
        <v>0</v>
      </c>
      <c r="AA36" s="794"/>
      <c r="AB36" s="795">
        <f t="shared" si="57"/>
        <v>0</v>
      </c>
      <c r="AC36" s="795">
        <f t="shared" si="58"/>
        <v>0</v>
      </c>
      <c r="AD36" s="792">
        <v>0</v>
      </c>
      <c r="AE36" s="792"/>
      <c r="AF36" s="793">
        <f>$D$36*AE36</f>
        <v>0</v>
      </c>
      <c r="AG36" s="779"/>
      <c r="AH36" s="803">
        <v>0</v>
      </c>
      <c r="AI36" s="794"/>
      <c r="AJ36" s="795">
        <f t="shared" si="59"/>
        <v>0</v>
      </c>
      <c r="AK36" s="795">
        <f t="shared" si="60"/>
        <v>0</v>
      </c>
      <c r="AL36" s="792">
        <v>0</v>
      </c>
      <c r="AM36" s="792"/>
      <c r="AN36" s="793">
        <f>$D$36*AM36</f>
        <v>0</v>
      </c>
      <c r="AO36" s="792"/>
      <c r="AP36" s="195">
        <v>0</v>
      </c>
      <c r="AQ36" s="794"/>
      <c r="AR36" s="795">
        <f t="shared" si="61"/>
        <v>0</v>
      </c>
      <c r="AS36" s="795">
        <f t="shared" si="62"/>
        <v>0</v>
      </c>
      <c r="AT36" s="792">
        <v>0</v>
      </c>
      <c r="AU36" s="792"/>
      <c r="AV36" s="793">
        <f>$D$36*AU36</f>
        <v>0</v>
      </c>
      <c r="AW36" s="779"/>
      <c r="AX36" s="195">
        <v>0</v>
      </c>
      <c r="AY36" s="794"/>
      <c r="AZ36" s="795">
        <f t="shared" si="63"/>
        <v>0</v>
      </c>
      <c r="BA36" s="795">
        <f t="shared" si="64"/>
        <v>0</v>
      </c>
      <c r="BB36" s="792">
        <v>0</v>
      </c>
      <c r="BC36" s="792"/>
      <c r="BD36" s="793">
        <f>$D$36*BC36</f>
        <v>0</v>
      </c>
      <c r="BE36" s="779"/>
      <c r="BF36" s="195">
        <v>0</v>
      </c>
      <c r="BG36" s="794"/>
      <c r="BH36" s="795">
        <f t="shared" si="65"/>
        <v>0</v>
      </c>
      <c r="BI36" s="795">
        <f t="shared" si="66"/>
        <v>0</v>
      </c>
      <c r="BJ36" s="792">
        <v>0</v>
      </c>
      <c r="BK36" s="792"/>
      <c r="BL36" s="793">
        <f>$D$36*BK36</f>
        <v>0</v>
      </c>
      <c r="BM36" s="779"/>
      <c r="BN36" s="792">
        <v>0</v>
      </c>
      <c r="BO36" s="794"/>
      <c r="BP36" s="795">
        <f t="shared" si="67"/>
        <v>0</v>
      </c>
      <c r="BQ36" s="795">
        <f t="shared" si="68"/>
        <v>0</v>
      </c>
      <c r="BR36" s="792">
        <v>0</v>
      </c>
      <c r="BS36" s="792"/>
      <c r="BT36" s="793">
        <f>$D$36*BS36</f>
        <v>0</v>
      </c>
      <c r="BU36" s="779"/>
      <c r="BV36" s="797">
        <v>0</v>
      </c>
      <c r="BW36" s="794"/>
      <c r="BX36" s="795">
        <f t="shared" si="69"/>
        <v>0</v>
      </c>
      <c r="BY36" s="795">
        <f t="shared" si="70"/>
        <v>0</v>
      </c>
      <c r="BZ36" s="792">
        <v>0</v>
      </c>
      <c r="CA36" s="792"/>
      <c r="CB36" s="793">
        <f>$D$36*CA36</f>
        <v>0</v>
      </c>
      <c r="CC36" s="779"/>
      <c r="CD36" s="797">
        <v>0</v>
      </c>
      <c r="CE36" s="794"/>
      <c r="CF36" s="795">
        <f t="shared" si="71"/>
        <v>0</v>
      </c>
      <c r="CG36" s="795">
        <f t="shared" si="72"/>
        <v>0</v>
      </c>
      <c r="CH36" s="792">
        <v>0</v>
      </c>
      <c r="CI36" s="792"/>
      <c r="CJ36" s="809">
        <f>$D$36*CI36</f>
        <v>0</v>
      </c>
      <c r="CK36" s="779"/>
      <c r="CL36" s="797">
        <v>0</v>
      </c>
      <c r="CM36" s="794"/>
      <c r="CN36" s="795">
        <f t="shared" si="73"/>
        <v>0</v>
      </c>
      <c r="CO36" s="795">
        <f t="shared" si="74"/>
        <v>0</v>
      </c>
      <c r="CP36" s="792">
        <v>0</v>
      </c>
      <c r="CQ36" s="792"/>
      <c r="CR36" s="809">
        <f>$D$36*CQ36</f>
        <v>0</v>
      </c>
      <c r="CS36" s="780"/>
      <c r="CT36" s="796">
        <v>0</v>
      </c>
      <c r="CU36" s="794"/>
      <c r="CV36" s="795">
        <f t="shared" si="75"/>
        <v>0</v>
      </c>
      <c r="CW36" s="795">
        <f t="shared" si="76"/>
        <v>0</v>
      </c>
      <c r="CX36" s="795">
        <v>0</v>
      </c>
      <c r="DE36" s="798">
        <f t="shared" si="23"/>
        <v>0</v>
      </c>
      <c r="DF36" s="798">
        <f t="shared" si="24"/>
        <v>0</v>
      </c>
      <c r="DG36" s="798">
        <f t="shared" si="25"/>
        <v>0</v>
      </c>
    </row>
    <row r="37" spans="1:111" s="195" customFormat="1" ht="15" hidden="1" customHeight="1" x14ac:dyDescent="0.25">
      <c r="A37" s="788" t="s">
        <v>303</v>
      </c>
      <c r="B37" s="805" t="s">
        <v>304</v>
      </c>
      <c r="C37" s="789" t="s">
        <v>18</v>
      </c>
      <c r="D37" s="737">
        <v>193</v>
      </c>
      <c r="E37" s="808">
        <f t="shared" ref="E37:E41" si="77">G37+O37+W37+AE37+AM37+AU37+BC37+BK37+BS37+CA37+CI37+CQ37</f>
        <v>0</v>
      </c>
      <c r="F37" s="791">
        <f>$D$37*E37</f>
        <v>0</v>
      </c>
      <c r="G37" s="792"/>
      <c r="H37" s="793">
        <f>$D$37*G37</f>
        <v>0</v>
      </c>
      <c r="I37" s="779"/>
      <c r="J37" s="792">
        <v>5</v>
      </c>
      <c r="K37" s="794">
        <v>0</v>
      </c>
      <c r="L37" s="795">
        <v>0</v>
      </c>
      <c r="M37" s="795">
        <f t="shared" si="54"/>
        <v>0</v>
      </c>
      <c r="N37" s="792">
        <v>2</v>
      </c>
      <c r="O37" s="792"/>
      <c r="P37" s="793">
        <f>$D$37*O37</f>
        <v>0</v>
      </c>
      <c r="Q37" s="779"/>
      <c r="R37" s="195">
        <v>5</v>
      </c>
      <c r="S37" s="794"/>
      <c r="T37" s="795">
        <f t="shared" si="55"/>
        <v>0</v>
      </c>
      <c r="U37" s="795">
        <f t="shared" si="56"/>
        <v>0</v>
      </c>
      <c r="V37" s="792">
        <v>2</v>
      </c>
      <c r="W37" s="792"/>
      <c r="X37" s="793">
        <f>$D$37*W37</f>
        <v>0</v>
      </c>
      <c r="Y37" s="779"/>
      <c r="Z37" s="803">
        <v>0</v>
      </c>
      <c r="AA37" s="794"/>
      <c r="AB37" s="795">
        <f t="shared" si="57"/>
        <v>0</v>
      </c>
      <c r="AC37" s="795">
        <f t="shared" si="58"/>
        <v>0</v>
      </c>
      <c r="AD37" s="792">
        <v>0</v>
      </c>
      <c r="AE37" s="792"/>
      <c r="AF37" s="793">
        <f>$D$37*AE37</f>
        <v>0</v>
      </c>
      <c r="AG37" s="779"/>
      <c r="AH37" s="803">
        <v>0</v>
      </c>
      <c r="AI37" s="794"/>
      <c r="AJ37" s="795">
        <f t="shared" si="59"/>
        <v>0</v>
      </c>
      <c r="AK37" s="795">
        <f t="shared" si="60"/>
        <v>0</v>
      </c>
      <c r="AL37" s="792">
        <v>0</v>
      </c>
      <c r="AM37" s="792"/>
      <c r="AN37" s="793">
        <f>$D$37*AM37</f>
        <v>0</v>
      </c>
      <c r="AO37" s="792"/>
      <c r="AP37" s="195">
        <v>0</v>
      </c>
      <c r="AQ37" s="794"/>
      <c r="AR37" s="795">
        <f t="shared" si="61"/>
        <v>0</v>
      </c>
      <c r="AS37" s="795">
        <f t="shared" si="62"/>
        <v>0</v>
      </c>
      <c r="AT37" s="792">
        <v>0</v>
      </c>
      <c r="AU37" s="792"/>
      <c r="AV37" s="793">
        <f>$D$37*AU37</f>
        <v>0</v>
      </c>
      <c r="AW37" s="779"/>
      <c r="AX37" s="195">
        <v>0</v>
      </c>
      <c r="AY37" s="794"/>
      <c r="AZ37" s="795">
        <f t="shared" si="63"/>
        <v>0</v>
      </c>
      <c r="BA37" s="795">
        <f t="shared" si="64"/>
        <v>0</v>
      </c>
      <c r="BB37" s="792">
        <v>0</v>
      </c>
      <c r="BC37" s="792"/>
      <c r="BD37" s="793">
        <f>$D$37*BC37</f>
        <v>0</v>
      </c>
      <c r="BE37" s="779"/>
      <c r="BF37" s="195">
        <v>0</v>
      </c>
      <c r="BG37" s="794"/>
      <c r="BH37" s="795">
        <f t="shared" si="65"/>
        <v>0</v>
      </c>
      <c r="BI37" s="795">
        <f t="shared" si="66"/>
        <v>0</v>
      </c>
      <c r="BJ37" s="792">
        <v>0</v>
      </c>
      <c r="BK37" s="792"/>
      <c r="BL37" s="793">
        <f>$D$37*BK37</f>
        <v>0</v>
      </c>
      <c r="BM37" s="779"/>
      <c r="BN37" s="792">
        <v>0</v>
      </c>
      <c r="BO37" s="794"/>
      <c r="BP37" s="795">
        <f t="shared" si="67"/>
        <v>0</v>
      </c>
      <c r="BQ37" s="795">
        <f t="shared" si="68"/>
        <v>0</v>
      </c>
      <c r="BR37" s="792">
        <v>0</v>
      </c>
      <c r="BS37" s="792"/>
      <c r="BT37" s="793">
        <f>$D$37*BS37</f>
        <v>0</v>
      </c>
      <c r="BU37" s="779"/>
      <c r="BV37" s="797">
        <v>0</v>
      </c>
      <c r="BW37" s="794"/>
      <c r="BX37" s="795">
        <f t="shared" si="69"/>
        <v>0</v>
      </c>
      <c r="BY37" s="795">
        <f t="shared" si="70"/>
        <v>0</v>
      </c>
      <c r="BZ37" s="792">
        <v>0</v>
      </c>
      <c r="CA37" s="792"/>
      <c r="CB37" s="793">
        <f>$D$37*CA37</f>
        <v>0</v>
      </c>
      <c r="CC37" s="779"/>
      <c r="CD37" s="797">
        <v>0</v>
      </c>
      <c r="CE37" s="794"/>
      <c r="CF37" s="795">
        <f t="shared" si="71"/>
        <v>0</v>
      </c>
      <c r="CG37" s="795">
        <f t="shared" si="72"/>
        <v>0</v>
      </c>
      <c r="CH37" s="792">
        <v>0</v>
      </c>
      <c r="CI37" s="792"/>
      <c r="CJ37" s="809">
        <f>$D$37*CI37</f>
        <v>0</v>
      </c>
      <c r="CK37" s="779"/>
      <c r="CL37" s="797">
        <v>0</v>
      </c>
      <c r="CM37" s="794"/>
      <c r="CN37" s="795">
        <f t="shared" si="73"/>
        <v>0</v>
      </c>
      <c r="CO37" s="795">
        <f t="shared" si="74"/>
        <v>0</v>
      </c>
      <c r="CP37" s="792">
        <v>0</v>
      </c>
      <c r="CQ37" s="792"/>
      <c r="CR37" s="809">
        <f>$D$37*CQ37</f>
        <v>0</v>
      </c>
      <c r="CS37" s="780"/>
      <c r="CT37" s="796">
        <v>0</v>
      </c>
      <c r="CU37" s="794"/>
      <c r="CV37" s="795">
        <f t="shared" si="75"/>
        <v>0</v>
      </c>
      <c r="CW37" s="795">
        <f t="shared" si="76"/>
        <v>0</v>
      </c>
      <c r="CX37" s="795">
        <v>0</v>
      </c>
      <c r="DE37" s="798">
        <f t="shared" si="23"/>
        <v>0</v>
      </c>
      <c r="DF37" s="798">
        <f t="shared" si="24"/>
        <v>0</v>
      </c>
      <c r="DG37" s="798">
        <f t="shared" si="25"/>
        <v>0</v>
      </c>
    </row>
    <row r="38" spans="1:111" s="195" customFormat="1" ht="15" hidden="1" customHeight="1" x14ac:dyDescent="0.25">
      <c r="A38" s="788" t="s">
        <v>305</v>
      </c>
      <c r="B38" s="805" t="s">
        <v>306</v>
      </c>
      <c r="C38" s="789" t="s">
        <v>18</v>
      </c>
      <c r="D38" s="737">
        <v>27</v>
      </c>
      <c r="E38" s="808">
        <f t="shared" si="77"/>
        <v>0</v>
      </c>
      <c r="F38" s="791">
        <f>$D$38*E38</f>
        <v>0</v>
      </c>
      <c r="G38" s="792"/>
      <c r="H38" s="793">
        <f>$D$38*G38</f>
        <v>0</v>
      </c>
      <c r="I38" s="779"/>
      <c r="J38" s="792">
        <v>15</v>
      </c>
      <c r="K38" s="794">
        <v>0</v>
      </c>
      <c r="L38" s="795">
        <v>0</v>
      </c>
      <c r="M38" s="795">
        <f t="shared" si="54"/>
        <v>0</v>
      </c>
      <c r="N38" s="792">
        <v>23</v>
      </c>
      <c r="O38" s="792"/>
      <c r="P38" s="793">
        <f>$D$38*O38</f>
        <v>0</v>
      </c>
      <c r="Q38" s="779"/>
      <c r="R38" s="195">
        <v>15</v>
      </c>
      <c r="S38" s="794"/>
      <c r="T38" s="795">
        <f t="shared" si="55"/>
        <v>0</v>
      </c>
      <c r="U38" s="795">
        <f t="shared" si="56"/>
        <v>0</v>
      </c>
      <c r="V38" s="792">
        <v>23</v>
      </c>
      <c r="W38" s="792"/>
      <c r="X38" s="793">
        <f>$D$38*W38</f>
        <v>0</v>
      </c>
      <c r="Y38" s="779"/>
      <c r="Z38" s="803">
        <v>0</v>
      </c>
      <c r="AA38" s="794"/>
      <c r="AB38" s="795">
        <f t="shared" si="57"/>
        <v>0</v>
      </c>
      <c r="AC38" s="795">
        <f t="shared" si="58"/>
        <v>0</v>
      </c>
      <c r="AD38" s="792">
        <v>0</v>
      </c>
      <c r="AE38" s="792"/>
      <c r="AF38" s="793">
        <f>$D$38*AE38</f>
        <v>0</v>
      </c>
      <c r="AG38" s="779"/>
      <c r="AH38" s="803">
        <v>0</v>
      </c>
      <c r="AI38" s="794"/>
      <c r="AJ38" s="795">
        <f t="shared" si="59"/>
        <v>0</v>
      </c>
      <c r="AK38" s="795">
        <f t="shared" si="60"/>
        <v>0</v>
      </c>
      <c r="AL38" s="792">
        <v>0</v>
      </c>
      <c r="AM38" s="792"/>
      <c r="AN38" s="793">
        <f>$D$38*AM38</f>
        <v>0</v>
      </c>
      <c r="AO38" s="792"/>
      <c r="AP38" s="195">
        <v>0</v>
      </c>
      <c r="AQ38" s="794"/>
      <c r="AR38" s="795">
        <f t="shared" si="61"/>
        <v>0</v>
      </c>
      <c r="AS38" s="795">
        <f t="shared" si="62"/>
        <v>0</v>
      </c>
      <c r="AT38" s="792">
        <v>0</v>
      </c>
      <c r="AU38" s="792"/>
      <c r="AV38" s="793">
        <f>$D$38*AU38</f>
        <v>0</v>
      </c>
      <c r="AW38" s="779"/>
      <c r="AX38" s="195">
        <v>0</v>
      </c>
      <c r="AY38" s="794"/>
      <c r="AZ38" s="795">
        <f t="shared" si="63"/>
        <v>0</v>
      </c>
      <c r="BA38" s="795">
        <f t="shared" si="64"/>
        <v>0</v>
      </c>
      <c r="BB38" s="792">
        <v>0</v>
      </c>
      <c r="BC38" s="792"/>
      <c r="BD38" s="793">
        <f>$D$38*BC38</f>
        <v>0</v>
      </c>
      <c r="BE38" s="779"/>
      <c r="BF38" s="195">
        <v>0</v>
      </c>
      <c r="BG38" s="794"/>
      <c r="BH38" s="795">
        <f t="shared" si="65"/>
        <v>0</v>
      </c>
      <c r="BI38" s="795">
        <f t="shared" si="66"/>
        <v>0</v>
      </c>
      <c r="BJ38" s="792">
        <v>0</v>
      </c>
      <c r="BK38" s="792"/>
      <c r="BL38" s="793">
        <f>$D$38*BK38</f>
        <v>0</v>
      </c>
      <c r="BM38" s="779"/>
      <c r="BN38" s="792">
        <v>0</v>
      </c>
      <c r="BO38" s="794"/>
      <c r="BP38" s="795">
        <f t="shared" si="67"/>
        <v>0</v>
      </c>
      <c r="BQ38" s="795">
        <f t="shared" si="68"/>
        <v>0</v>
      </c>
      <c r="BR38" s="792">
        <v>0</v>
      </c>
      <c r="BS38" s="792"/>
      <c r="BT38" s="793">
        <f>$D$38*BS38</f>
        <v>0</v>
      </c>
      <c r="BU38" s="779"/>
      <c r="BV38" s="797">
        <v>0</v>
      </c>
      <c r="BW38" s="794"/>
      <c r="BX38" s="795">
        <f t="shared" si="69"/>
        <v>0</v>
      </c>
      <c r="BY38" s="795">
        <f t="shared" si="70"/>
        <v>0</v>
      </c>
      <c r="BZ38" s="792">
        <v>0</v>
      </c>
      <c r="CA38" s="792"/>
      <c r="CB38" s="793">
        <f>$D$38*CA38</f>
        <v>0</v>
      </c>
      <c r="CC38" s="779"/>
      <c r="CD38" s="797">
        <v>0</v>
      </c>
      <c r="CE38" s="794"/>
      <c r="CF38" s="795">
        <f t="shared" si="71"/>
        <v>0</v>
      </c>
      <c r="CG38" s="795">
        <f t="shared" si="72"/>
        <v>0</v>
      </c>
      <c r="CH38" s="792">
        <v>0</v>
      </c>
      <c r="CI38" s="792"/>
      <c r="CJ38" s="809">
        <f>$D$38*CI38</f>
        <v>0</v>
      </c>
      <c r="CK38" s="779"/>
      <c r="CL38" s="797">
        <v>0</v>
      </c>
      <c r="CM38" s="794"/>
      <c r="CN38" s="795">
        <f t="shared" si="73"/>
        <v>0</v>
      </c>
      <c r="CO38" s="795">
        <f t="shared" si="74"/>
        <v>0</v>
      </c>
      <c r="CP38" s="792">
        <v>0</v>
      </c>
      <c r="CQ38" s="792"/>
      <c r="CR38" s="809">
        <f>$D$38*CQ38</f>
        <v>0</v>
      </c>
      <c r="CS38" s="780"/>
      <c r="CT38" s="796">
        <v>0</v>
      </c>
      <c r="CU38" s="794"/>
      <c r="CV38" s="795">
        <f t="shared" si="75"/>
        <v>0</v>
      </c>
      <c r="CW38" s="795">
        <f t="shared" si="76"/>
        <v>0</v>
      </c>
      <c r="CX38" s="795">
        <v>0</v>
      </c>
      <c r="DE38" s="798">
        <f t="shared" si="23"/>
        <v>0</v>
      </c>
      <c r="DF38" s="798">
        <f t="shared" si="24"/>
        <v>0</v>
      </c>
      <c r="DG38" s="798">
        <f t="shared" si="25"/>
        <v>0</v>
      </c>
    </row>
    <row r="39" spans="1:111" s="195" customFormat="1" ht="15" hidden="1" customHeight="1" x14ac:dyDescent="0.25">
      <c r="A39" s="788" t="s">
        <v>307</v>
      </c>
      <c r="B39" s="805" t="s">
        <v>308</v>
      </c>
      <c r="C39" s="789" t="s">
        <v>18</v>
      </c>
      <c r="D39" s="737">
        <v>44</v>
      </c>
      <c r="E39" s="808">
        <f t="shared" si="77"/>
        <v>0</v>
      </c>
      <c r="F39" s="791">
        <f>$D$39*E39</f>
        <v>0</v>
      </c>
      <c r="G39" s="792"/>
      <c r="H39" s="793">
        <f>$D$39*G39</f>
        <v>0</v>
      </c>
      <c r="I39" s="779"/>
      <c r="J39" s="792">
        <v>13</v>
      </c>
      <c r="K39" s="794">
        <v>0</v>
      </c>
      <c r="L39" s="795">
        <v>0</v>
      </c>
      <c r="M39" s="795">
        <f t="shared" si="54"/>
        <v>0</v>
      </c>
      <c r="N39" s="792">
        <v>22</v>
      </c>
      <c r="O39" s="792"/>
      <c r="P39" s="793">
        <f>$D$39*O39</f>
        <v>0</v>
      </c>
      <c r="Q39" s="779"/>
      <c r="R39" s="195">
        <v>13</v>
      </c>
      <c r="S39" s="794"/>
      <c r="T39" s="795">
        <f t="shared" si="55"/>
        <v>0</v>
      </c>
      <c r="U39" s="795">
        <f t="shared" si="56"/>
        <v>0</v>
      </c>
      <c r="V39" s="792">
        <v>22</v>
      </c>
      <c r="W39" s="792"/>
      <c r="X39" s="793">
        <f>$D$39*W39</f>
        <v>0</v>
      </c>
      <c r="Y39" s="779"/>
      <c r="Z39" s="803">
        <v>0</v>
      </c>
      <c r="AA39" s="794"/>
      <c r="AB39" s="795">
        <f t="shared" si="57"/>
        <v>0</v>
      </c>
      <c r="AC39" s="795">
        <f t="shared" si="58"/>
        <v>0</v>
      </c>
      <c r="AD39" s="792">
        <v>0</v>
      </c>
      <c r="AE39" s="792"/>
      <c r="AF39" s="793">
        <f>$D$39*AE39</f>
        <v>0</v>
      </c>
      <c r="AG39" s="779"/>
      <c r="AH39" s="803">
        <v>0</v>
      </c>
      <c r="AI39" s="794"/>
      <c r="AJ39" s="795">
        <f t="shared" si="59"/>
        <v>0</v>
      </c>
      <c r="AK39" s="795">
        <f t="shared" si="60"/>
        <v>0</v>
      </c>
      <c r="AL39" s="792">
        <v>0</v>
      </c>
      <c r="AM39" s="792"/>
      <c r="AN39" s="793">
        <f>$D$39*AM39</f>
        <v>0</v>
      </c>
      <c r="AO39" s="792"/>
      <c r="AP39" s="195">
        <v>0</v>
      </c>
      <c r="AQ39" s="794"/>
      <c r="AR39" s="795">
        <f t="shared" si="61"/>
        <v>0</v>
      </c>
      <c r="AS39" s="795">
        <f t="shared" si="62"/>
        <v>0</v>
      </c>
      <c r="AT39" s="792">
        <v>0</v>
      </c>
      <c r="AU39" s="792"/>
      <c r="AV39" s="793">
        <f>$D$39*AU39</f>
        <v>0</v>
      </c>
      <c r="AW39" s="779"/>
      <c r="AX39" s="195">
        <v>0</v>
      </c>
      <c r="AY39" s="794"/>
      <c r="AZ39" s="795">
        <f t="shared" si="63"/>
        <v>0</v>
      </c>
      <c r="BA39" s="795">
        <f t="shared" si="64"/>
        <v>0</v>
      </c>
      <c r="BB39" s="792">
        <v>0</v>
      </c>
      <c r="BC39" s="792"/>
      <c r="BD39" s="793">
        <f>$D$39*BC39</f>
        <v>0</v>
      </c>
      <c r="BE39" s="779"/>
      <c r="BF39" s="195">
        <v>0</v>
      </c>
      <c r="BG39" s="794"/>
      <c r="BH39" s="795">
        <f t="shared" si="65"/>
        <v>0</v>
      </c>
      <c r="BI39" s="795">
        <f t="shared" si="66"/>
        <v>0</v>
      </c>
      <c r="BJ39" s="792">
        <v>0</v>
      </c>
      <c r="BK39" s="792"/>
      <c r="BL39" s="793">
        <f>$D$39*BK39</f>
        <v>0</v>
      </c>
      <c r="BM39" s="779"/>
      <c r="BN39" s="792">
        <v>0</v>
      </c>
      <c r="BO39" s="794"/>
      <c r="BP39" s="795">
        <f t="shared" si="67"/>
        <v>0</v>
      </c>
      <c r="BQ39" s="795">
        <f t="shared" si="68"/>
        <v>0</v>
      </c>
      <c r="BR39" s="792">
        <v>0</v>
      </c>
      <c r="BS39" s="792"/>
      <c r="BT39" s="793">
        <f>$D$39*BS39</f>
        <v>0</v>
      </c>
      <c r="BU39" s="779"/>
      <c r="BV39" s="797">
        <v>0</v>
      </c>
      <c r="BW39" s="794"/>
      <c r="BX39" s="795">
        <f t="shared" si="69"/>
        <v>0</v>
      </c>
      <c r="BY39" s="795">
        <f t="shared" si="70"/>
        <v>0</v>
      </c>
      <c r="BZ39" s="792">
        <v>0</v>
      </c>
      <c r="CA39" s="792"/>
      <c r="CB39" s="793">
        <f>$D$39*CA39</f>
        <v>0</v>
      </c>
      <c r="CC39" s="779"/>
      <c r="CD39" s="797">
        <v>0</v>
      </c>
      <c r="CE39" s="794"/>
      <c r="CF39" s="795">
        <f t="shared" si="71"/>
        <v>0</v>
      </c>
      <c r="CG39" s="795">
        <f t="shared" si="72"/>
        <v>0</v>
      </c>
      <c r="CH39" s="792">
        <v>0</v>
      </c>
      <c r="CI39" s="792"/>
      <c r="CJ39" s="809">
        <f>$D$39*CI39</f>
        <v>0</v>
      </c>
      <c r="CK39" s="779"/>
      <c r="CL39" s="797">
        <v>0</v>
      </c>
      <c r="CM39" s="794"/>
      <c r="CN39" s="795">
        <f t="shared" si="73"/>
        <v>0</v>
      </c>
      <c r="CO39" s="795">
        <f t="shared" si="74"/>
        <v>0</v>
      </c>
      <c r="CP39" s="792">
        <v>0</v>
      </c>
      <c r="CQ39" s="792"/>
      <c r="CR39" s="809">
        <f>$D$39*CQ39</f>
        <v>0</v>
      </c>
      <c r="CS39" s="780"/>
      <c r="CT39" s="796">
        <v>0</v>
      </c>
      <c r="CU39" s="794"/>
      <c r="CV39" s="795">
        <f t="shared" si="75"/>
        <v>0</v>
      </c>
      <c r="CW39" s="795">
        <f t="shared" si="76"/>
        <v>0</v>
      </c>
      <c r="CX39" s="795">
        <v>0</v>
      </c>
      <c r="DE39" s="798">
        <f t="shared" si="23"/>
        <v>0</v>
      </c>
      <c r="DF39" s="798">
        <f t="shared" si="24"/>
        <v>0</v>
      </c>
      <c r="DG39" s="798">
        <f t="shared" si="25"/>
        <v>0</v>
      </c>
    </row>
    <row r="40" spans="1:111" s="195" customFormat="1" ht="15" hidden="1" customHeight="1" x14ac:dyDescent="0.25">
      <c r="A40" s="788" t="s">
        <v>643</v>
      </c>
      <c r="B40" s="805" t="s">
        <v>639</v>
      </c>
      <c r="C40" s="789" t="s">
        <v>18</v>
      </c>
      <c r="D40" s="737">
        <v>27</v>
      </c>
      <c r="E40" s="808">
        <f t="shared" si="77"/>
        <v>0</v>
      </c>
      <c r="F40" s="791">
        <f>$D$40*E40</f>
        <v>0</v>
      </c>
      <c r="G40" s="792"/>
      <c r="H40" s="793"/>
      <c r="I40" s="779"/>
      <c r="J40" s="792"/>
      <c r="K40" s="794">
        <v>0</v>
      </c>
      <c r="L40" s="795">
        <v>0</v>
      </c>
      <c r="M40" s="795"/>
      <c r="N40" s="792"/>
      <c r="O40" s="792"/>
      <c r="P40" s="793"/>
      <c r="Q40" s="779"/>
      <c r="S40" s="794"/>
      <c r="T40" s="795"/>
      <c r="U40" s="795"/>
      <c r="V40" s="792"/>
      <c r="W40" s="792"/>
      <c r="X40" s="793">
        <f>$D$40*W40</f>
        <v>0</v>
      </c>
      <c r="Y40" s="779"/>
      <c r="Z40" s="803"/>
      <c r="AA40" s="794"/>
      <c r="AB40" s="795"/>
      <c r="AC40" s="795"/>
      <c r="AD40" s="792"/>
      <c r="AE40" s="792"/>
      <c r="AF40" s="793">
        <f>$D$40*AE40</f>
        <v>0</v>
      </c>
      <c r="AG40" s="779"/>
      <c r="AH40" s="803"/>
      <c r="AI40" s="794"/>
      <c r="AJ40" s="795"/>
      <c r="AK40" s="795"/>
      <c r="AL40" s="792"/>
      <c r="AM40" s="792"/>
      <c r="AN40" s="793">
        <f>$D$40*AM40</f>
        <v>0</v>
      </c>
      <c r="AO40" s="792"/>
      <c r="AQ40" s="794"/>
      <c r="AR40" s="795"/>
      <c r="AS40" s="795"/>
      <c r="AT40" s="792"/>
      <c r="AU40" s="792"/>
      <c r="AV40" s="793">
        <f>$D$40*AU40</f>
        <v>0</v>
      </c>
      <c r="AW40" s="779"/>
      <c r="AY40" s="794"/>
      <c r="AZ40" s="795"/>
      <c r="BA40" s="795"/>
      <c r="BB40" s="792"/>
      <c r="BC40" s="792"/>
      <c r="BD40" s="793">
        <f>$D$40*BC40</f>
        <v>0</v>
      </c>
      <c r="BE40" s="779"/>
      <c r="BG40" s="794"/>
      <c r="BH40" s="795"/>
      <c r="BI40" s="795"/>
      <c r="BJ40" s="792"/>
      <c r="BK40" s="792"/>
      <c r="BL40" s="793">
        <f>$D$40*BK40</f>
        <v>0</v>
      </c>
      <c r="BM40" s="779"/>
      <c r="BN40" s="792"/>
      <c r="BO40" s="794"/>
      <c r="BP40" s="795"/>
      <c r="BQ40" s="795"/>
      <c r="BR40" s="792"/>
      <c r="BS40" s="792"/>
      <c r="BT40" s="793">
        <f>$D$40*BS40</f>
        <v>0</v>
      </c>
      <c r="BU40" s="779"/>
      <c r="BV40" s="797"/>
      <c r="BW40" s="794"/>
      <c r="BX40" s="795"/>
      <c r="BY40" s="795"/>
      <c r="BZ40" s="792"/>
      <c r="CA40" s="792"/>
      <c r="CB40" s="793">
        <f>$D$40*CA40</f>
        <v>0</v>
      </c>
      <c r="CC40" s="779"/>
      <c r="CD40" s="797"/>
      <c r="CE40" s="794"/>
      <c r="CF40" s="795"/>
      <c r="CG40" s="795"/>
      <c r="CH40" s="792"/>
      <c r="CI40" s="792"/>
      <c r="CJ40" s="809"/>
      <c r="CK40" s="779"/>
      <c r="CL40" s="797"/>
      <c r="CM40" s="794"/>
      <c r="CN40" s="795"/>
      <c r="CO40" s="795"/>
      <c r="CP40" s="792"/>
      <c r="CQ40" s="792"/>
      <c r="CR40" s="809"/>
      <c r="CS40" s="780"/>
      <c r="CT40" s="796"/>
      <c r="CU40" s="794"/>
      <c r="CV40" s="795"/>
      <c r="CW40" s="795"/>
      <c r="CX40" s="795"/>
      <c r="DE40" s="798">
        <f t="shared" si="23"/>
        <v>0</v>
      </c>
      <c r="DF40" s="798">
        <f t="shared" si="24"/>
        <v>0</v>
      </c>
      <c r="DG40" s="798">
        <f t="shared" si="25"/>
        <v>0</v>
      </c>
    </row>
    <row r="41" spans="1:111" s="195" customFormat="1" ht="15" hidden="1" customHeight="1" x14ac:dyDescent="0.25">
      <c r="A41" s="788" t="s">
        <v>644</v>
      </c>
      <c r="B41" s="805" t="s">
        <v>640</v>
      </c>
      <c r="C41" s="789" t="s">
        <v>18</v>
      </c>
      <c r="D41" s="737">
        <v>44</v>
      </c>
      <c r="E41" s="808">
        <f t="shared" si="77"/>
        <v>0</v>
      </c>
      <c r="F41" s="791">
        <f>$D$41*E41</f>
        <v>0</v>
      </c>
      <c r="G41" s="792"/>
      <c r="H41" s="793"/>
      <c r="I41" s="779"/>
      <c r="J41" s="792"/>
      <c r="K41" s="794">
        <v>0</v>
      </c>
      <c r="L41" s="795">
        <v>0</v>
      </c>
      <c r="M41" s="795"/>
      <c r="N41" s="792"/>
      <c r="O41" s="792"/>
      <c r="P41" s="793"/>
      <c r="Q41" s="779"/>
      <c r="S41" s="794"/>
      <c r="T41" s="795"/>
      <c r="U41" s="795"/>
      <c r="V41" s="792"/>
      <c r="W41" s="792"/>
      <c r="X41" s="793">
        <f>$D$41*W41</f>
        <v>0</v>
      </c>
      <c r="Y41" s="779"/>
      <c r="Z41" s="803"/>
      <c r="AA41" s="794"/>
      <c r="AB41" s="795"/>
      <c r="AC41" s="795"/>
      <c r="AD41" s="792"/>
      <c r="AE41" s="792"/>
      <c r="AF41" s="793">
        <f>$D$41*AE41</f>
        <v>0</v>
      </c>
      <c r="AG41" s="779"/>
      <c r="AH41" s="803"/>
      <c r="AI41" s="794"/>
      <c r="AJ41" s="795"/>
      <c r="AK41" s="795"/>
      <c r="AL41" s="792"/>
      <c r="AM41" s="792"/>
      <c r="AN41" s="793">
        <f>$D$41*AM41</f>
        <v>0</v>
      </c>
      <c r="AO41" s="792"/>
      <c r="AQ41" s="794"/>
      <c r="AR41" s="795"/>
      <c r="AS41" s="795"/>
      <c r="AT41" s="792"/>
      <c r="AU41" s="792"/>
      <c r="AV41" s="793">
        <f>$D$41*AU41</f>
        <v>0</v>
      </c>
      <c r="AW41" s="779"/>
      <c r="AY41" s="794"/>
      <c r="AZ41" s="795"/>
      <c r="BA41" s="795"/>
      <c r="BB41" s="792"/>
      <c r="BC41" s="792"/>
      <c r="BD41" s="793">
        <f>$D$41*BC41</f>
        <v>0</v>
      </c>
      <c r="BE41" s="779"/>
      <c r="BG41" s="794"/>
      <c r="BH41" s="795"/>
      <c r="BI41" s="795"/>
      <c r="BJ41" s="792"/>
      <c r="BK41" s="792"/>
      <c r="BL41" s="793">
        <f>$D$41*BK41</f>
        <v>0</v>
      </c>
      <c r="BM41" s="779"/>
      <c r="BN41" s="792"/>
      <c r="BO41" s="794"/>
      <c r="BP41" s="795"/>
      <c r="BQ41" s="795"/>
      <c r="BR41" s="792"/>
      <c r="BS41" s="792"/>
      <c r="BT41" s="793">
        <f>$D$41*BS41</f>
        <v>0</v>
      </c>
      <c r="BU41" s="779"/>
      <c r="BV41" s="797"/>
      <c r="BW41" s="794"/>
      <c r="BX41" s="795"/>
      <c r="BY41" s="795"/>
      <c r="BZ41" s="792"/>
      <c r="CA41" s="792"/>
      <c r="CB41" s="793">
        <f>$D$41*CA41</f>
        <v>0</v>
      </c>
      <c r="CC41" s="779"/>
      <c r="CD41" s="797"/>
      <c r="CE41" s="794"/>
      <c r="CF41" s="795"/>
      <c r="CG41" s="795"/>
      <c r="CH41" s="792"/>
      <c r="CI41" s="792"/>
      <c r="CJ41" s="809"/>
      <c r="CK41" s="779"/>
      <c r="CL41" s="797"/>
      <c r="CM41" s="794"/>
      <c r="CN41" s="795"/>
      <c r="CO41" s="795"/>
      <c r="CP41" s="792"/>
      <c r="CQ41" s="792"/>
      <c r="CR41" s="809"/>
      <c r="CS41" s="780"/>
      <c r="CT41" s="796"/>
      <c r="CU41" s="794"/>
      <c r="CV41" s="795"/>
      <c r="CW41" s="795"/>
      <c r="CX41" s="795"/>
      <c r="DE41" s="798">
        <f t="shared" si="23"/>
        <v>0</v>
      </c>
      <c r="DF41" s="798">
        <f t="shared" si="24"/>
        <v>0</v>
      </c>
      <c r="DG41" s="798">
        <f t="shared" si="25"/>
        <v>0</v>
      </c>
    </row>
    <row r="42" spans="1:111" s="195" customFormat="1" ht="15" hidden="1" customHeight="1" x14ac:dyDescent="0.25">
      <c r="A42" s="799"/>
      <c r="B42" s="804" t="s">
        <v>719</v>
      </c>
      <c r="C42" s="802" t="s">
        <v>299</v>
      </c>
      <c r="D42" s="957"/>
      <c r="E42" s="795">
        <f>E36*10+E37*10+E38+E39*2+E40+E41*2</f>
        <v>0</v>
      </c>
      <c r="F42" s="800">
        <f>SUM(F36:F41)</f>
        <v>0</v>
      </c>
      <c r="G42" s="795">
        <v>0</v>
      </c>
      <c r="H42" s="801">
        <f>SUM(H36:H39)</f>
        <v>0</v>
      </c>
      <c r="I42" s="780">
        <v>0</v>
      </c>
      <c r="J42" s="795">
        <v>221</v>
      </c>
      <c r="K42" s="794">
        <v>0</v>
      </c>
      <c r="L42" s="795">
        <v>0</v>
      </c>
      <c r="M42" s="795">
        <f t="shared" si="54"/>
        <v>0</v>
      </c>
      <c r="N42" s="792">
        <v>0</v>
      </c>
      <c r="O42" s="795">
        <v>0</v>
      </c>
      <c r="P42" s="801">
        <f>SUM(P36:P39)</f>
        <v>0</v>
      </c>
      <c r="Q42" s="780">
        <v>0</v>
      </c>
      <c r="R42" s="195">
        <v>221</v>
      </c>
      <c r="S42" s="794"/>
      <c r="T42" s="795">
        <f t="shared" si="55"/>
        <v>0</v>
      </c>
      <c r="U42" s="795">
        <f t="shared" si="56"/>
        <v>0</v>
      </c>
      <c r="V42" s="792">
        <v>0</v>
      </c>
      <c r="W42" s="795">
        <v>0</v>
      </c>
      <c r="X42" s="801">
        <f>SUM(X36:X41)</f>
        <v>0</v>
      </c>
      <c r="Y42" s="780">
        <v>0</v>
      </c>
      <c r="Z42" s="806">
        <v>0</v>
      </c>
      <c r="AA42" s="794"/>
      <c r="AB42" s="795">
        <f t="shared" si="57"/>
        <v>0</v>
      </c>
      <c r="AC42" s="795">
        <f t="shared" si="58"/>
        <v>0</v>
      </c>
      <c r="AD42" s="792">
        <v>0</v>
      </c>
      <c r="AE42" s="795">
        <v>0</v>
      </c>
      <c r="AF42" s="801">
        <f>SUM(AF36:AF41)</f>
        <v>0</v>
      </c>
      <c r="AG42" s="780">
        <v>0</v>
      </c>
      <c r="AH42" s="806">
        <v>0</v>
      </c>
      <c r="AI42" s="794"/>
      <c r="AJ42" s="795">
        <f t="shared" si="59"/>
        <v>0</v>
      </c>
      <c r="AK42" s="795">
        <f t="shared" si="60"/>
        <v>0</v>
      </c>
      <c r="AL42" s="792">
        <v>0</v>
      </c>
      <c r="AM42" s="795">
        <v>0</v>
      </c>
      <c r="AN42" s="801">
        <f>SUM(AN36:AN41)</f>
        <v>0</v>
      </c>
      <c r="AO42" s="795">
        <v>0</v>
      </c>
      <c r="AP42" s="195">
        <v>0</v>
      </c>
      <c r="AQ42" s="794"/>
      <c r="AR42" s="795">
        <f t="shared" si="61"/>
        <v>0</v>
      </c>
      <c r="AS42" s="795">
        <f t="shared" si="62"/>
        <v>0</v>
      </c>
      <c r="AT42" s="792">
        <v>0</v>
      </c>
      <c r="AU42" s="795">
        <v>0</v>
      </c>
      <c r="AV42" s="801">
        <f>SUM(AV36:AV41)</f>
        <v>0</v>
      </c>
      <c r="AW42" s="780">
        <v>0</v>
      </c>
      <c r="AX42" s="195">
        <v>0</v>
      </c>
      <c r="AY42" s="794"/>
      <c r="AZ42" s="795">
        <f t="shared" si="63"/>
        <v>0</v>
      </c>
      <c r="BA42" s="795">
        <f t="shared" si="64"/>
        <v>0</v>
      </c>
      <c r="BB42" s="792">
        <v>0</v>
      </c>
      <c r="BC42" s="795">
        <v>0</v>
      </c>
      <c r="BD42" s="801">
        <f>SUM(BD36:BD41)</f>
        <v>0</v>
      </c>
      <c r="BE42" s="780">
        <v>0</v>
      </c>
      <c r="BF42" s="195">
        <v>0</v>
      </c>
      <c r="BG42" s="794"/>
      <c r="BH42" s="795">
        <f t="shared" si="65"/>
        <v>0</v>
      </c>
      <c r="BI42" s="795">
        <f t="shared" si="66"/>
        <v>0</v>
      </c>
      <c r="BJ42" s="792">
        <v>0</v>
      </c>
      <c r="BK42" s="795">
        <v>0</v>
      </c>
      <c r="BL42" s="801">
        <f>SUM(BL36:BL41)</f>
        <v>0</v>
      </c>
      <c r="BM42" s="780">
        <v>0</v>
      </c>
      <c r="BN42" s="795">
        <v>0</v>
      </c>
      <c r="BO42" s="794"/>
      <c r="BP42" s="795">
        <f t="shared" si="67"/>
        <v>0</v>
      </c>
      <c r="BQ42" s="795">
        <f t="shared" si="68"/>
        <v>0</v>
      </c>
      <c r="BR42" s="792">
        <v>0</v>
      </c>
      <c r="BS42" s="795">
        <v>0</v>
      </c>
      <c r="BT42" s="801">
        <f>SUM(BT36:BT41)</f>
        <v>0</v>
      </c>
      <c r="BU42" s="780">
        <v>0</v>
      </c>
      <c r="BV42" s="796">
        <v>0</v>
      </c>
      <c r="BW42" s="794"/>
      <c r="BX42" s="795">
        <f t="shared" si="69"/>
        <v>0</v>
      </c>
      <c r="BY42" s="795">
        <f t="shared" si="70"/>
        <v>0</v>
      </c>
      <c r="BZ42" s="792">
        <v>0</v>
      </c>
      <c r="CA42" s="795">
        <v>0</v>
      </c>
      <c r="CB42" s="801">
        <f>SUM(CB36:CB41)</f>
        <v>0</v>
      </c>
      <c r="CC42" s="780">
        <v>0</v>
      </c>
      <c r="CD42" s="796">
        <v>0</v>
      </c>
      <c r="CE42" s="794"/>
      <c r="CF42" s="795">
        <f t="shared" si="71"/>
        <v>0</v>
      </c>
      <c r="CG42" s="795">
        <f t="shared" si="72"/>
        <v>0</v>
      </c>
      <c r="CH42" s="792">
        <v>0</v>
      </c>
      <c r="CI42" s="795">
        <v>0</v>
      </c>
      <c r="CJ42" s="810">
        <f>SUM(CJ36:CJ39)</f>
        <v>0</v>
      </c>
      <c r="CK42" s="780">
        <v>0</v>
      </c>
      <c r="CL42" s="796">
        <v>0</v>
      </c>
      <c r="CM42" s="794"/>
      <c r="CN42" s="795">
        <f t="shared" si="73"/>
        <v>0</v>
      </c>
      <c r="CO42" s="795">
        <f t="shared" si="74"/>
        <v>0</v>
      </c>
      <c r="CP42" s="792">
        <v>0</v>
      </c>
      <c r="CQ42" s="795">
        <v>0</v>
      </c>
      <c r="CR42" s="810">
        <f>SUM(CR36:CR39)</f>
        <v>0</v>
      </c>
      <c r="CS42" s="780">
        <v>0</v>
      </c>
      <c r="CT42" s="796">
        <v>0</v>
      </c>
      <c r="CU42" s="794"/>
      <c r="CV42" s="795">
        <f t="shared" si="75"/>
        <v>0</v>
      </c>
      <c r="CW42" s="795">
        <f t="shared" si="76"/>
        <v>0</v>
      </c>
      <c r="CX42" s="795">
        <v>0</v>
      </c>
      <c r="DE42" s="798">
        <f t="shared" si="23"/>
        <v>0</v>
      </c>
      <c r="DF42" s="798">
        <f t="shared" si="24"/>
        <v>0</v>
      </c>
      <c r="DG42" s="798">
        <f t="shared" si="25"/>
        <v>0</v>
      </c>
    </row>
    <row r="43" spans="1:111" s="195" customFormat="1" ht="15" hidden="1" customHeight="1" x14ac:dyDescent="0.25">
      <c r="A43" s="799"/>
      <c r="B43" s="804"/>
      <c r="C43" s="802"/>
      <c r="D43" s="955"/>
      <c r="E43" s="790"/>
      <c r="F43" s="800"/>
      <c r="G43" s="795"/>
      <c r="H43" s="801"/>
      <c r="I43" s="780"/>
      <c r="J43" s="795"/>
      <c r="K43" s="794"/>
      <c r="L43" s="795"/>
      <c r="M43" s="795">
        <f t="shared" si="54"/>
        <v>0</v>
      </c>
      <c r="N43" s="792">
        <v>0</v>
      </c>
      <c r="O43" s="795"/>
      <c r="P43" s="801"/>
      <c r="Q43" s="780"/>
      <c r="S43" s="794"/>
      <c r="T43" s="795">
        <f t="shared" si="55"/>
        <v>0</v>
      </c>
      <c r="U43" s="795">
        <f t="shared" si="56"/>
        <v>0</v>
      </c>
      <c r="V43" s="792">
        <v>0</v>
      </c>
      <c r="W43" s="795"/>
      <c r="X43" s="810"/>
      <c r="Y43" s="780"/>
      <c r="Z43" s="807"/>
      <c r="AA43" s="794"/>
      <c r="AB43" s="795">
        <f t="shared" si="57"/>
        <v>0</v>
      </c>
      <c r="AC43" s="795">
        <f t="shared" si="58"/>
        <v>0</v>
      </c>
      <c r="AD43" s="792">
        <v>0</v>
      </c>
      <c r="AE43" s="795"/>
      <c r="AF43" s="801"/>
      <c r="AG43" s="780"/>
      <c r="AH43" s="807"/>
      <c r="AI43" s="794"/>
      <c r="AJ43" s="795">
        <f t="shared" si="59"/>
        <v>0</v>
      </c>
      <c r="AK43" s="795">
        <f t="shared" si="60"/>
        <v>0</v>
      </c>
      <c r="AL43" s="792">
        <v>0</v>
      </c>
      <c r="AM43" s="795"/>
      <c r="AN43" s="810"/>
      <c r="AO43" s="795"/>
      <c r="AQ43" s="794"/>
      <c r="AR43" s="795">
        <f t="shared" si="61"/>
        <v>0</v>
      </c>
      <c r="AS43" s="795">
        <f t="shared" si="62"/>
        <v>0</v>
      </c>
      <c r="AT43" s="792">
        <v>0</v>
      </c>
      <c r="AU43" s="795"/>
      <c r="AV43" s="810"/>
      <c r="AW43" s="780"/>
      <c r="AY43" s="794"/>
      <c r="AZ43" s="795">
        <f t="shared" si="63"/>
        <v>0</v>
      </c>
      <c r="BA43" s="795">
        <f t="shared" si="64"/>
        <v>0</v>
      </c>
      <c r="BB43" s="792">
        <v>0</v>
      </c>
      <c r="BC43" s="795"/>
      <c r="BD43" s="810"/>
      <c r="BE43" s="780"/>
      <c r="BG43" s="794"/>
      <c r="BH43" s="795">
        <f t="shared" si="65"/>
        <v>0</v>
      </c>
      <c r="BI43" s="795">
        <f t="shared" si="66"/>
        <v>0</v>
      </c>
      <c r="BJ43" s="792">
        <v>0</v>
      </c>
      <c r="BK43" s="795"/>
      <c r="BL43" s="810"/>
      <c r="BM43" s="780"/>
      <c r="BN43" s="795"/>
      <c r="BO43" s="794"/>
      <c r="BP43" s="795">
        <f t="shared" si="67"/>
        <v>0</v>
      </c>
      <c r="BQ43" s="795">
        <f t="shared" si="68"/>
        <v>0</v>
      </c>
      <c r="BR43" s="792">
        <v>0</v>
      </c>
      <c r="BS43" s="795"/>
      <c r="BT43" s="810"/>
      <c r="BU43" s="780"/>
      <c r="BV43" s="796"/>
      <c r="BW43" s="794"/>
      <c r="BX43" s="795">
        <f t="shared" si="69"/>
        <v>0</v>
      </c>
      <c r="BY43" s="795">
        <f t="shared" si="70"/>
        <v>0</v>
      </c>
      <c r="BZ43" s="792">
        <v>0</v>
      </c>
      <c r="CA43" s="795"/>
      <c r="CB43" s="810"/>
      <c r="CC43" s="780"/>
      <c r="CD43" s="796"/>
      <c r="CE43" s="794"/>
      <c r="CF43" s="795">
        <f t="shared" si="71"/>
        <v>0</v>
      </c>
      <c r="CG43" s="795">
        <f t="shared" si="72"/>
        <v>0</v>
      </c>
      <c r="CH43" s="792">
        <v>0</v>
      </c>
      <c r="CI43" s="795"/>
      <c r="CJ43" s="810"/>
      <c r="CK43" s="780"/>
      <c r="CL43" s="796"/>
      <c r="CM43" s="794"/>
      <c r="CN43" s="795">
        <f t="shared" si="73"/>
        <v>0</v>
      </c>
      <c r="CO43" s="795">
        <f t="shared" si="74"/>
        <v>0</v>
      </c>
      <c r="CP43" s="792">
        <v>0</v>
      </c>
      <c r="CQ43" s="795"/>
      <c r="CR43" s="810"/>
      <c r="CS43" s="780"/>
      <c r="CT43" s="796"/>
      <c r="CU43" s="794"/>
      <c r="CV43" s="795">
        <f t="shared" si="75"/>
        <v>0</v>
      </c>
      <c r="CW43" s="795">
        <f t="shared" si="76"/>
        <v>0</v>
      </c>
      <c r="CX43" s="795">
        <v>0</v>
      </c>
      <c r="DE43" s="798">
        <f t="shared" si="23"/>
        <v>0</v>
      </c>
      <c r="DF43" s="798">
        <f t="shared" si="24"/>
        <v>0</v>
      </c>
      <c r="DG43" s="798">
        <f t="shared" si="25"/>
        <v>0</v>
      </c>
    </row>
    <row r="44" spans="1:111" x14ac:dyDescent="0.25">
      <c r="A44" s="62" t="s">
        <v>309</v>
      </c>
      <c r="B44" s="695" t="s">
        <v>310</v>
      </c>
      <c r="C44" s="88" t="s">
        <v>18</v>
      </c>
      <c r="D44" s="955">
        <v>116</v>
      </c>
      <c r="E44" s="287">
        <f>G44+O44+W44+AE44+AM44+AU44+BC44+BK44+BS44+CA44+CI44+CQ44</f>
        <v>0</v>
      </c>
      <c r="F44" s="717">
        <f>$D$44*E44</f>
        <v>0</v>
      </c>
      <c r="G44" s="60">
        <v>0</v>
      </c>
      <c r="H44" s="40">
        <f>$D$44*G44</f>
        <v>0</v>
      </c>
      <c r="I44" s="779"/>
      <c r="J44" s="60"/>
      <c r="K44" s="33">
        <v>8</v>
      </c>
      <c r="L44" s="41">
        <v>0</v>
      </c>
      <c r="M44" s="41">
        <f t="shared" si="54"/>
        <v>0</v>
      </c>
      <c r="N44" s="60">
        <v>0</v>
      </c>
      <c r="O44" s="60">
        <v>0</v>
      </c>
      <c r="P44" s="40">
        <f>$D$44*O44</f>
        <v>0</v>
      </c>
      <c r="Q44" s="779"/>
      <c r="R44">
        <v>30</v>
      </c>
      <c r="S44" s="33">
        <v>1.1499999999999999</v>
      </c>
      <c r="T44" s="41">
        <f t="shared" si="55"/>
        <v>0</v>
      </c>
      <c r="U44" s="41">
        <f t="shared" si="56"/>
        <v>0</v>
      </c>
      <c r="V44" s="60">
        <v>115</v>
      </c>
      <c r="W44" s="60">
        <v>0</v>
      </c>
      <c r="X44" s="288">
        <f>$D$44*W44</f>
        <v>0</v>
      </c>
      <c r="Y44" s="779">
        <v>0</v>
      </c>
      <c r="Z44" s="262">
        <v>0</v>
      </c>
      <c r="AA44" s="33">
        <v>1.1499999999999999</v>
      </c>
      <c r="AB44" s="41">
        <f t="shared" si="57"/>
        <v>0</v>
      </c>
      <c r="AC44" s="41">
        <f t="shared" si="58"/>
        <v>0</v>
      </c>
      <c r="AD44" s="60">
        <v>0</v>
      </c>
      <c r="AE44" s="60">
        <v>0</v>
      </c>
      <c r="AF44" s="40">
        <f>$D$44*AE44</f>
        <v>0</v>
      </c>
      <c r="AG44" s="779">
        <v>0</v>
      </c>
      <c r="AH44" s="262">
        <v>0</v>
      </c>
      <c r="AI44" s="33">
        <v>1.1499999999999999</v>
      </c>
      <c r="AJ44" s="41">
        <f t="shared" si="59"/>
        <v>0</v>
      </c>
      <c r="AK44" s="41">
        <f t="shared" si="60"/>
        <v>0</v>
      </c>
      <c r="AL44" s="60">
        <v>0</v>
      </c>
      <c r="AM44" s="60">
        <v>0</v>
      </c>
      <c r="AN44" s="288">
        <f>$D$44*AM44</f>
        <v>0</v>
      </c>
      <c r="AO44" s="60">
        <v>0</v>
      </c>
      <c r="AP44">
        <v>0</v>
      </c>
      <c r="AQ44" s="33">
        <v>1.1499999999999999</v>
      </c>
      <c r="AR44" s="41">
        <f t="shared" si="61"/>
        <v>0</v>
      </c>
      <c r="AS44" s="41">
        <f t="shared" si="62"/>
        <v>0</v>
      </c>
      <c r="AT44" s="60">
        <v>0</v>
      </c>
      <c r="AU44" s="60">
        <v>0</v>
      </c>
      <c r="AV44" s="288">
        <f>$D$44*AU44</f>
        <v>0</v>
      </c>
      <c r="AW44" s="779">
        <v>0</v>
      </c>
      <c r="AX44">
        <v>0</v>
      </c>
      <c r="AY44" s="33">
        <v>1.1499999999999999</v>
      </c>
      <c r="AZ44" s="41">
        <f t="shared" si="63"/>
        <v>0</v>
      </c>
      <c r="BA44" s="41">
        <f t="shared" si="64"/>
        <v>0</v>
      </c>
      <c r="BB44" s="60">
        <v>0</v>
      </c>
      <c r="BC44" s="60">
        <v>0</v>
      </c>
      <c r="BD44" s="288">
        <f>$D$44*BC44</f>
        <v>0</v>
      </c>
      <c r="BE44" s="779">
        <v>0</v>
      </c>
      <c r="BF44">
        <v>0</v>
      </c>
      <c r="BG44" s="33">
        <v>1.1499999999999999</v>
      </c>
      <c r="BH44" s="41">
        <f t="shared" si="65"/>
        <v>0</v>
      </c>
      <c r="BI44" s="41">
        <f t="shared" si="66"/>
        <v>0</v>
      </c>
      <c r="BJ44" s="60">
        <v>0</v>
      </c>
      <c r="BK44" s="60">
        <v>0</v>
      </c>
      <c r="BL44" s="288">
        <f>$D$44*BK44</f>
        <v>0</v>
      </c>
      <c r="BM44" s="779">
        <v>0</v>
      </c>
      <c r="BN44" s="60">
        <v>0</v>
      </c>
      <c r="BO44" s="33">
        <v>1.1499999999999999</v>
      </c>
      <c r="BP44" s="41">
        <f t="shared" si="67"/>
        <v>0</v>
      </c>
      <c r="BQ44" s="41">
        <f t="shared" si="68"/>
        <v>0</v>
      </c>
      <c r="BR44" s="60">
        <v>0</v>
      </c>
      <c r="BS44" s="60">
        <v>0</v>
      </c>
      <c r="BT44" s="288">
        <f>$D$44*BS44</f>
        <v>0</v>
      </c>
      <c r="BU44" s="779">
        <v>0</v>
      </c>
      <c r="BV44" s="56">
        <v>0</v>
      </c>
      <c r="BW44" s="33">
        <v>1.1499999999999999</v>
      </c>
      <c r="BX44" s="41">
        <f t="shared" si="69"/>
        <v>0</v>
      </c>
      <c r="BY44" s="41">
        <f t="shared" si="70"/>
        <v>0</v>
      </c>
      <c r="BZ44" s="60">
        <v>0</v>
      </c>
      <c r="CA44" s="60">
        <v>0</v>
      </c>
      <c r="CB44" s="288">
        <f>$D$44*CA44</f>
        <v>0</v>
      </c>
      <c r="CC44" s="779">
        <v>0</v>
      </c>
      <c r="CD44" s="56">
        <v>0</v>
      </c>
      <c r="CE44" s="33">
        <v>1.1499999999999999</v>
      </c>
      <c r="CF44" s="41">
        <f t="shared" si="71"/>
        <v>0</v>
      </c>
      <c r="CG44" s="41">
        <f t="shared" si="72"/>
        <v>0</v>
      </c>
      <c r="CH44" s="60">
        <v>0</v>
      </c>
      <c r="CI44" s="60">
        <v>0</v>
      </c>
      <c r="CJ44" s="288">
        <f>$D$44*CI44</f>
        <v>0</v>
      </c>
      <c r="CK44" s="779">
        <v>0</v>
      </c>
      <c r="CL44" s="56">
        <v>0</v>
      </c>
      <c r="CM44" s="33">
        <v>1.1499999999999999</v>
      </c>
      <c r="CN44" s="41">
        <f t="shared" si="73"/>
        <v>0</v>
      </c>
      <c r="CO44" s="41">
        <f t="shared" si="74"/>
        <v>0</v>
      </c>
      <c r="CP44" s="60">
        <v>0</v>
      </c>
      <c r="CQ44" s="41">
        <v>0</v>
      </c>
      <c r="CR44" s="288">
        <f>$D$44*CQ44</f>
        <v>0</v>
      </c>
      <c r="CS44" s="780">
        <v>0</v>
      </c>
      <c r="CT44" s="57">
        <v>0</v>
      </c>
      <c r="CU44" s="33">
        <v>1.1499999999999999</v>
      </c>
      <c r="CV44" s="41">
        <f t="shared" si="75"/>
        <v>0</v>
      </c>
      <c r="CW44" s="41">
        <f t="shared" si="76"/>
        <v>0</v>
      </c>
      <c r="CX44" s="41">
        <v>0</v>
      </c>
      <c r="DE44" s="362">
        <f t="shared" si="23"/>
        <v>0</v>
      </c>
      <c r="DF44" s="362">
        <f t="shared" si="24"/>
        <v>0</v>
      </c>
      <c r="DG44" s="362">
        <f t="shared" si="25"/>
        <v>0</v>
      </c>
    </row>
    <row r="45" spans="1:111" ht="15" hidden="1" customHeight="1" x14ac:dyDescent="0.25">
      <c r="A45" s="62" t="s">
        <v>311</v>
      </c>
      <c r="B45" s="695" t="s">
        <v>312</v>
      </c>
      <c r="C45" s="88" t="s">
        <v>18</v>
      </c>
      <c r="D45" s="955">
        <v>125</v>
      </c>
      <c r="E45" s="287">
        <f t="shared" ref="E45:E55" si="78">G45+O45+W45+AE45+AM45+AU45+BC45+BK45+BS45+CA45+CI45+CQ45</f>
        <v>0</v>
      </c>
      <c r="F45" s="717">
        <f>$D$45*E45</f>
        <v>0</v>
      </c>
      <c r="G45" s="60"/>
      <c r="H45" s="40">
        <f>$D$45*G45</f>
        <v>0</v>
      </c>
      <c r="I45" s="779">
        <v>200</v>
      </c>
      <c r="J45" s="60">
        <v>88</v>
      </c>
      <c r="K45" s="33">
        <v>400</v>
      </c>
      <c r="L45" s="41">
        <v>50000</v>
      </c>
      <c r="M45" s="41">
        <f t="shared" si="54"/>
        <v>50000</v>
      </c>
      <c r="N45" s="60">
        <v>276</v>
      </c>
      <c r="O45" s="60"/>
      <c r="P45" s="40">
        <f>$D$45*O45</f>
        <v>0</v>
      </c>
      <c r="Q45" s="779">
        <v>200</v>
      </c>
      <c r="R45">
        <v>82</v>
      </c>
      <c r="S45" s="33">
        <v>1.1499999999999999</v>
      </c>
      <c r="T45" s="41">
        <f t="shared" si="55"/>
        <v>0</v>
      </c>
      <c r="U45" s="41">
        <f t="shared" si="56"/>
        <v>0</v>
      </c>
      <c r="V45" s="60">
        <v>334</v>
      </c>
      <c r="W45" s="60"/>
      <c r="X45" s="288">
        <f>$D$45*W45</f>
        <v>0</v>
      </c>
      <c r="Y45" s="779">
        <v>0</v>
      </c>
      <c r="Z45" s="262">
        <v>0</v>
      </c>
      <c r="AA45" s="33">
        <v>1.1499999999999999</v>
      </c>
      <c r="AB45" s="41">
        <f t="shared" si="57"/>
        <v>0</v>
      </c>
      <c r="AC45" s="41">
        <f t="shared" si="58"/>
        <v>0</v>
      </c>
      <c r="AD45" s="60">
        <v>0</v>
      </c>
      <c r="AE45" s="60"/>
      <c r="AF45" s="40">
        <f>$D$45*AE45</f>
        <v>0</v>
      </c>
      <c r="AG45" s="779">
        <v>0</v>
      </c>
      <c r="AH45" s="262">
        <v>0</v>
      </c>
      <c r="AI45" s="33">
        <v>1.1499999999999999</v>
      </c>
      <c r="AJ45" s="41">
        <f t="shared" si="59"/>
        <v>0</v>
      </c>
      <c r="AK45" s="41">
        <f t="shared" si="60"/>
        <v>0</v>
      </c>
      <c r="AL45" s="60">
        <v>0</v>
      </c>
      <c r="AM45" s="60"/>
      <c r="AN45" s="288">
        <f>$D$45*AM45</f>
        <v>0</v>
      </c>
      <c r="AO45" s="60">
        <v>0</v>
      </c>
      <c r="AP45">
        <v>0</v>
      </c>
      <c r="AQ45" s="33">
        <v>1.1499999999999999</v>
      </c>
      <c r="AR45" s="41">
        <f t="shared" si="61"/>
        <v>0</v>
      </c>
      <c r="AS45" s="41">
        <f t="shared" si="62"/>
        <v>0</v>
      </c>
      <c r="AT45" s="60">
        <v>0</v>
      </c>
      <c r="AU45" s="60"/>
      <c r="AV45" s="288">
        <f>$D$45*AU45</f>
        <v>0</v>
      </c>
      <c r="AW45" s="779">
        <v>0</v>
      </c>
      <c r="AX45">
        <v>0</v>
      </c>
      <c r="AY45" s="33">
        <v>1.1499999999999999</v>
      </c>
      <c r="AZ45" s="41">
        <f t="shared" si="63"/>
        <v>0</v>
      </c>
      <c r="BA45" s="41">
        <f t="shared" si="64"/>
        <v>0</v>
      </c>
      <c r="BB45" s="60">
        <v>0</v>
      </c>
      <c r="BC45" s="60"/>
      <c r="BD45" s="288">
        <f>$D$45*BC45</f>
        <v>0</v>
      </c>
      <c r="BE45" s="779">
        <v>0</v>
      </c>
      <c r="BF45">
        <v>0</v>
      </c>
      <c r="BG45" s="33">
        <v>1.1499999999999999</v>
      </c>
      <c r="BH45" s="41">
        <f t="shared" si="65"/>
        <v>0</v>
      </c>
      <c r="BI45" s="41">
        <f t="shared" si="66"/>
        <v>0</v>
      </c>
      <c r="BJ45" s="60">
        <v>0</v>
      </c>
      <c r="BK45" s="60"/>
      <c r="BL45" s="288">
        <f>$D$45*BK45</f>
        <v>0</v>
      </c>
      <c r="BM45" s="779">
        <v>0</v>
      </c>
      <c r="BN45" s="60">
        <v>0</v>
      </c>
      <c r="BO45" s="33">
        <v>1.1499999999999999</v>
      </c>
      <c r="BP45" s="41">
        <f t="shared" si="67"/>
        <v>0</v>
      </c>
      <c r="BQ45" s="41">
        <f t="shared" si="68"/>
        <v>0</v>
      </c>
      <c r="BR45" s="60">
        <v>0</v>
      </c>
      <c r="BS45" s="60"/>
      <c r="BT45" s="288">
        <f>$D$45*BS45</f>
        <v>0</v>
      </c>
      <c r="BU45" s="779">
        <v>0</v>
      </c>
      <c r="BV45" s="56">
        <v>0</v>
      </c>
      <c r="BW45" s="33">
        <v>1.1499999999999999</v>
      </c>
      <c r="BX45" s="41">
        <f t="shared" si="69"/>
        <v>0</v>
      </c>
      <c r="BY45" s="41">
        <f t="shared" si="70"/>
        <v>0</v>
      </c>
      <c r="BZ45" s="60">
        <v>0</v>
      </c>
      <c r="CA45" s="60"/>
      <c r="CB45" s="288">
        <f>$D$45*CA45</f>
        <v>0</v>
      </c>
      <c r="CC45" s="779">
        <v>0</v>
      </c>
      <c r="CD45" s="56">
        <v>0</v>
      </c>
      <c r="CE45" s="33">
        <v>1.1499999999999999</v>
      </c>
      <c r="CF45" s="41">
        <f t="shared" si="71"/>
        <v>0</v>
      </c>
      <c r="CG45" s="41">
        <f t="shared" si="72"/>
        <v>0</v>
      </c>
      <c r="CH45" s="60">
        <v>0</v>
      </c>
      <c r="CI45" s="60"/>
      <c r="CJ45" s="288">
        <f>$D$45*CI45</f>
        <v>0</v>
      </c>
      <c r="CK45" s="779">
        <v>0</v>
      </c>
      <c r="CL45" s="56">
        <v>0</v>
      </c>
      <c r="CM45" s="33">
        <v>1.1499999999999999</v>
      </c>
      <c r="CN45" s="41">
        <f t="shared" si="73"/>
        <v>0</v>
      </c>
      <c r="CO45" s="41">
        <f t="shared" si="74"/>
        <v>0</v>
      </c>
      <c r="CP45" s="60">
        <v>0</v>
      </c>
      <c r="CQ45" s="41"/>
      <c r="CR45" s="288">
        <f>$D$45*CQ45</f>
        <v>0</v>
      </c>
      <c r="CS45" s="780">
        <v>0</v>
      </c>
      <c r="CT45" s="57">
        <v>0</v>
      </c>
      <c r="CU45" s="33">
        <v>1.1499999999999999</v>
      </c>
      <c r="CV45" s="41">
        <f t="shared" si="75"/>
        <v>0</v>
      </c>
      <c r="CW45" s="41">
        <f t="shared" si="76"/>
        <v>0</v>
      </c>
      <c r="CX45" s="41">
        <v>0</v>
      </c>
      <c r="DE45" s="362">
        <f t="shared" si="23"/>
        <v>0</v>
      </c>
      <c r="DF45" s="362">
        <f t="shared" si="24"/>
        <v>0</v>
      </c>
      <c r="DG45" s="362">
        <f t="shared" si="25"/>
        <v>0</v>
      </c>
    </row>
    <row r="46" spans="1:111" ht="15" hidden="1" customHeight="1" x14ac:dyDescent="0.25">
      <c r="A46" s="62" t="s">
        <v>313</v>
      </c>
      <c r="B46" s="695" t="s">
        <v>314</v>
      </c>
      <c r="C46" s="88" t="s">
        <v>18</v>
      </c>
      <c r="D46" s="955">
        <v>132</v>
      </c>
      <c r="E46" s="287">
        <f t="shared" si="78"/>
        <v>0</v>
      </c>
      <c r="F46" s="717">
        <f>$D$46*E46</f>
        <v>0</v>
      </c>
      <c r="G46" s="60"/>
      <c r="H46" s="40">
        <f>$D$46*G46</f>
        <v>0</v>
      </c>
      <c r="I46" s="779">
        <v>200</v>
      </c>
      <c r="J46" s="60">
        <v>66</v>
      </c>
      <c r="K46" s="33">
        <v>400</v>
      </c>
      <c r="L46" s="41">
        <v>52800</v>
      </c>
      <c r="M46" s="41">
        <f t="shared" si="54"/>
        <v>52800</v>
      </c>
      <c r="N46" s="60">
        <v>177</v>
      </c>
      <c r="O46" s="60"/>
      <c r="P46" s="40">
        <f>$D$46*O46</f>
        <v>0</v>
      </c>
      <c r="Q46" s="779">
        <v>200</v>
      </c>
      <c r="R46">
        <v>63</v>
      </c>
      <c r="S46" s="33">
        <v>1.3</v>
      </c>
      <c r="T46" s="41">
        <f t="shared" si="55"/>
        <v>0</v>
      </c>
      <c r="U46" s="41">
        <f t="shared" si="56"/>
        <v>0</v>
      </c>
      <c r="V46" s="60">
        <v>177</v>
      </c>
      <c r="W46" s="60"/>
      <c r="X46" s="288">
        <f>$D$46*W46</f>
        <v>0</v>
      </c>
      <c r="Y46" s="779">
        <v>0</v>
      </c>
      <c r="Z46" s="262">
        <v>0</v>
      </c>
      <c r="AA46" s="33">
        <v>1.3</v>
      </c>
      <c r="AB46" s="41">
        <f t="shared" si="57"/>
        <v>0</v>
      </c>
      <c r="AC46" s="41">
        <f t="shared" si="58"/>
        <v>0</v>
      </c>
      <c r="AD46" s="60">
        <v>0</v>
      </c>
      <c r="AE46" s="60"/>
      <c r="AF46" s="40">
        <f>$D$46*AE46</f>
        <v>0</v>
      </c>
      <c r="AG46" s="779">
        <v>0</v>
      </c>
      <c r="AH46" s="262">
        <v>0</v>
      </c>
      <c r="AI46" s="33">
        <v>1.3</v>
      </c>
      <c r="AJ46" s="41">
        <f t="shared" si="59"/>
        <v>0</v>
      </c>
      <c r="AK46" s="41">
        <f t="shared" si="60"/>
        <v>0</v>
      </c>
      <c r="AL46" s="60">
        <v>0</v>
      </c>
      <c r="AM46" s="60"/>
      <c r="AN46" s="288">
        <f>$D$46*AM46</f>
        <v>0</v>
      </c>
      <c r="AO46" s="60">
        <v>0</v>
      </c>
      <c r="AP46">
        <v>0</v>
      </c>
      <c r="AQ46" s="33">
        <v>1.3</v>
      </c>
      <c r="AR46" s="41">
        <f t="shared" si="61"/>
        <v>0</v>
      </c>
      <c r="AS46" s="41">
        <f t="shared" si="62"/>
        <v>0</v>
      </c>
      <c r="AT46" s="60">
        <v>0</v>
      </c>
      <c r="AU46" s="60"/>
      <c r="AV46" s="288">
        <f>$D$46*AU46</f>
        <v>0</v>
      </c>
      <c r="AW46" s="779">
        <v>0</v>
      </c>
      <c r="AX46">
        <v>0</v>
      </c>
      <c r="AY46" s="33">
        <v>1.3</v>
      </c>
      <c r="AZ46" s="41">
        <f t="shared" si="63"/>
        <v>0</v>
      </c>
      <c r="BA46" s="41">
        <f t="shared" si="64"/>
        <v>0</v>
      </c>
      <c r="BB46" s="60">
        <v>0</v>
      </c>
      <c r="BC46" s="60"/>
      <c r="BD46" s="288">
        <f>$D$46*BC46</f>
        <v>0</v>
      </c>
      <c r="BE46" s="779">
        <v>0</v>
      </c>
      <c r="BF46">
        <v>0</v>
      </c>
      <c r="BG46" s="33">
        <v>1.3</v>
      </c>
      <c r="BH46" s="41">
        <f t="shared" si="65"/>
        <v>0</v>
      </c>
      <c r="BI46" s="41">
        <f t="shared" si="66"/>
        <v>0</v>
      </c>
      <c r="BJ46" s="60">
        <v>0</v>
      </c>
      <c r="BK46" s="60"/>
      <c r="BL46" s="288">
        <f>$D$46*BK46</f>
        <v>0</v>
      </c>
      <c r="BM46" s="779">
        <v>0</v>
      </c>
      <c r="BN46" s="60">
        <v>0</v>
      </c>
      <c r="BO46" s="33">
        <v>1.3</v>
      </c>
      <c r="BP46" s="41">
        <f t="shared" si="67"/>
        <v>0</v>
      </c>
      <c r="BQ46" s="41">
        <f t="shared" si="68"/>
        <v>0</v>
      </c>
      <c r="BR46" s="60">
        <v>0</v>
      </c>
      <c r="BS46" s="60"/>
      <c r="BT46" s="288">
        <f>$D$46*BS46</f>
        <v>0</v>
      </c>
      <c r="BU46" s="779">
        <v>0</v>
      </c>
      <c r="BV46" s="56">
        <v>0</v>
      </c>
      <c r="BW46" s="33">
        <v>1.3</v>
      </c>
      <c r="BX46" s="41">
        <f t="shared" si="69"/>
        <v>0</v>
      </c>
      <c r="BY46" s="41">
        <f t="shared" si="70"/>
        <v>0</v>
      </c>
      <c r="BZ46" s="60">
        <v>0</v>
      </c>
      <c r="CA46" s="60"/>
      <c r="CB46" s="288">
        <f>$D$46*CA46</f>
        <v>0</v>
      </c>
      <c r="CC46" s="779">
        <v>0</v>
      </c>
      <c r="CD46" s="56">
        <v>0</v>
      </c>
      <c r="CE46" s="33">
        <v>1.3</v>
      </c>
      <c r="CF46" s="41">
        <f t="shared" si="71"/>
        <v>0</v>
      </c>
      <c r="CG46" s="41">
        <f t="shared" si="72"/>
        <v>0</v>
      </c>
      <c r="CH46" s="60">
        <v>0</v>
      </c>
      <c r="CI46" s="60"/>
      <c r="CJ46" s="288">
        <f>$D$46*CI46</f>
        <v>0</v>
      </c>
      <c r="CK46" s="779">
        <v>0</v>
      </c>
      <c r="CL46" s="56">
        <v>0</v>
      </c>
      <c r="CM46" s="33">
        <v>1.3</v>
      </c>
      <c r="CN46" s="41">
        <f t="shared" si="73"/>
        <v>0</v>
      </c>
      <c r="CO46" s="41">
        <f t="shared" si="74"/>
        <v>0</v>
      </c>
      <c r="CP46" s="60">
        <v>0</v>
      </c>
      <c r="CQ46" s="41"/>
      <c r="CR46" s="288">
        <f>$D$46*CQ46</f>
        <v>0</v>
      </c>
      <c r="CS46" s="780">
        <v>0</v>
      </c>
      <c r="CT46" s="57">
        <v>0</v>
      </c>
      <c r="CU46" s="33">
        <v>1.3</v>
      </c>
      <c r="CV46" s="41">
        <f t="shared" si="75"/>
        <v>0</v>
      </c>
      <c r="CW46" s="41">
        <f t="shared" si="76"/>
        <v>0</v>
      </c>
      <c r="CX46" s="41">
        <v>0</v>
      </c>
      <c r="DE46" s="362">
        <f t="shared" si="23"/>
        <v>0</v>
      </c>
      <c r="DF46" s="362">
        <f t="shared" si="24"/>
        <v>0</v>
      </c>
      <c r="DG46" s="362">
        <f t="shared" si="25"/>
        <v>0</v>
      </c>
    </row>
    <row r="47" spans="1:111" ht="15" hidden="1" customHeight="1" x14ac:dyDescent="0.25">
      <c r="A47" s="62" t="s">
        <v>315</v>
      </c>
      <c r="B47" s="695" t="s">
        <v>316</v>
      </c>
      <c r="C47" s="88" t="s">
        <v>18</v>
      </c>
      <c r="D47" s="955">
        <v>139</v>
      </c>
      <c r="E47" s="287">
        <f t="shared" si="78"/>
        <v>0</v>
      </c>
      <c r="F47" s="717">
        <f>$D$47*E47</f>
        <v>0</v>
      </c>
      <c r="G47" s="60"/>
      <c r="H47" s="40">
        <f>$D$47*G47</f>
        <v>0</v>
      </c>
      <c r="I47" s="779"/>
      <c r="J47" s="60">
        <v>15</v>
      </c>
      <c r="K47" s="33">
        <v>0</v>
      </c>
      <c r="L47" s="41">
        <v>0</v>
      </c>
      <c r="M47" s="41">
        <f t="shared" si="54"/>
        <v>0</v>
      </c>
      <c r="N47" s="60">
        <v>32</v>
      </c>
      <c r="O47" s="60"/>
      <c r="P47" s="40">
        <f>$D$47*O47</f>
        <v>0</v>
      </c>
      <c r="Q47" s="779"/>
      <c r="R47">
        <v>11</v>
      </c>
      <c r="S47" s="33">
        <v>1.05</v>
      </c>
      <c r="T47" s="41">
        <f t="shared" si="55"/>
        <v>0</v>
      </c>
      <c r="U47" s="41">
        <f t="shared" si="56"/>
        <v>0</v>
      </c>
      <c r="V47" s="60">
        <v>24</v>
      </c>
      <c r="W47" s="60"/>
      <c r="X47" s="288">
        <f>$D$47*W47</f>
        <v>0</v>
      </c>
      <c r="Y47" s="779">
        <v>0</v>
      </c>
      <c r="Z47" s="262">
        <v>0</v>
      </c>
      <c r="AA47" s="33">
        <v>1.05</v>
      </c>
      <c r="AB47" s="41">
        <f t="shared" si="57"/>
        <v>0</v>
      </c>
      <c r="AC47" s="41">
        <f t="shared" si="58"/>
        <v>0</v>
      </c>
      <c r="AD47" s="60">
        <v>0</v>
      </c>
      <c r="AE47" s="60"/>
      <c r="AF47" s="40">
        <f>$D$47*AE47</f>
        <v>0</v>
      </c>
      <c r="AG47" s="779">
        <v>0</v>
      </c>
      <c r="AH47" s="262">
        <v>0</v>
      </c>
      <c r="AI47" s="33">
        <v>1.05</v>
      </c>
      <c r="AJ47" s="41">
        <f t="shared" si="59"/>
        <v>0</v>
      </c>
      <c r="AK47" s="41">
        <f t="shared" si="60"/>
        <v>0</v>
      </c>
      <c r="AL47" s="60">
        <v>0</v>
      </c>
      <c r="AM47" s="60"/>
      <c r="AN47" s="288">
        <f>$D$47*AM47</f>
        <v>0</v>
      </c>
      <c r="AO47" s="60">
        <v>0</v>
      </c>
      <c r="AP47">
        <v>0</v>
      </c>
      <c r="AQ47" s="33">
        <v>1.05</v>
      </c>
      <c r="AR47" s="41">
        <f t="shared" si="61"/>
        <v>0</v>
      </c>
      <c r="AS47" s="41">
        <f t="shared" si="62"/>
        <v>0</v>
      </c>
      <c r="AT47" s="60">
        <v>0</v>
      </c>
      <c r="AU47" s="60"/>
      <c r="AV47" s="288">
        <f>$D$47*AU47</f>
        <v>0</v>
      </c>
      <c r="AW47" s="779">
        <v>0</v>
      </c>
      <c r="AX47">
        <v>0</v>
      </c>
      <c r="AY47" s="33">
        <v>1.05</v>
      </c>
      <c r="AZ47" s="41">
        <f t="shared" si="63"/>
        <v>0</v>
      </c>
      <c r="BA47" s="41">
        <f t="shared" si="64"/>
        <v>0</v>
      </c>
      <c r="BB47" s="60">
        <v>0</v>
      </c>
      <c r="BC47" s="60"/>
      <c r="BD47" s="288">
        <f>$D$47*BC47</f>
        <v>0</v>
      </c>
      <c r="BE47" s="779">
        <v>0</v>
      </c>
      <c r="BF47">
        <v>0</v>
      </c>
      <c r="BG47" s="33">
        <v>1.05</v>
      </c>
      <c r="BH47" s="41">
        <f t="shared" si="65"/>
        <v>0</v>
      </c>
      <c r="BI47" s="41">
        <f t="shared" si="66"/>
        <v>0</v>
      </c>
      <c r="BJ47" s="60">
        <v>0</v>
      </c>
      <c r="BK47" s="60"/>
      <c r="BL47" s="288">
        <f>$D$47*BK47</f>
        <v>0</v>
      </c>
      <c r="BM47" s="779">
        <v>0</v>
      </c>
      <c r="BN47" s="60">
        <v>0</v>
      </c>
      <c r="BO47" s="33">
        <v>1.05</v>
      </c>
      <c r="BP47" s="41">
        <f t="shared" si="67"/>
        <v>0</v>
      </c>
      <c r="BQ47" s="41">
        <f t="shared" si="68"/>
        <v>0</v>
      </c>
      <c r="BR47" s="60">
        <v>0</v>
      </c>
      <c r="BS47" s="60"/>
      <c r="BT47" s="288">
        <f>$D$47*BS47</f>
        <v>0</v>
      </c>
      <c r="BU47" s="779">
        <v>0</v>
      </c>
      <c r="BV47" s="56">
        <v>0</v>
      </c>
      <c r="BW47" s="33">
        <v>1.05</v>
      </c>
      <c r="BX47" s="41">
        <f t="shared" si="69"/>
        <v>0</v>
      </c>
      <c r="BY47" s="41">
        <f t="shared" si="70"/>
        <v>0</v>
      </c>
      <c r="BZ47" s="60">
        <v>0</v>
      </c>
      <c r="CA47" s="60"/>
      <c r="CB47" s="288">
        <f>$D$47*CA47</f>
        <v>0</v>
      </c>
      <c r="CC47" s="779">
        <v>0</v>
      </c>
      <c r="CD47" s="56">
        <v>0</v>
      </c>
      <c r="CE47" s="33">
        <v>1.05</v>
      </c>
      <c r="CF47" s="41">
        <f t="shared" si="71"/>
        <v>0</v>
      </c>
      <c r="CG47" s="41">
        <f t="shared" si="72"/>
        <v>0</v>
      </c>
      <c r="CH47" s="60">
        <v>0</v>
      </c>
      <c r="CI47" s="60"/>
      <c r="CJ47" s="288">
        <f>$D$47*CI47</f>
        <v>0</v>
      </c>
      <c r="CK47" s="779">
        <v>0</v>
      </c>
      <c r="CL47" s="56">
        <v>0</v>
      </c>
      <c r="CM47" s="33">
        <v>1.05</v>
      </c>
      <c r="CN47" s="41">
        <f t="shared" si="73"/>
        <v>0</v>
      </c>
      <c r="CO47" s="41">
        <f t="shared" si="74"/>
        <v>0</v>
      </c>
      <c r="CP47" s="60">
        <v>0</v>
      </c>
      <c r="CQ47" s="41"/>
      <c r="CR47" s="288">
        <f>$D$47*CQ47</f>
        <v>0</v>
      </c>
      <c r="CS47" s="780">
        <v>0</v>
      </c>
      <c r="CT47" s="57">
        <v>0</v>
      </c>
      <c r="CU47" s="33">
        <v>1.05</v>
      </c>
      <c r="CV47" s="41">
        <f t="shared" si="75"/>
        <v>0</v>
      </c>
      <c r="CW47" s="41">
        <f t="shared" si="76"/>
        <v>0</v>
      </c>
      <c r="CX47" s="41">
        <v>0</v>
      </c>
      <c r="DE47" s="362">
        <f t="shared" si="23"/>
        <v>0</v>
      </c>
      <c r="DF47" s="362">
        <f t="shared" si="24"/>
        <v>0</v>
      </c>
      <c r="DG47" s="362">
        <f t="shared" si="25"/>
        <v>0</v>
      </c>
    </row>
    <row r="48" spans="1:111" ht="15" hidden="1" customHeight="1" x14ac:dyDescent="0.25">
      <c r="A48" s="62" t="s">
        <v>317</v>
      </c>
      <c r="B48" s="695" t="s">
        <v>318</v>
      </c>
      <c r="C48" s="88" t="s">
        <v>18</v>
      </c>
      <c r="D48" s="955">
        <v>203</v>
      </c>
      <c r="E48" s="287">
        <f t="shared" si="78"/>
        <v>0</v>
      </c>
      <c r="F48" s="717">
        <f>$D$48*E48</f>
        <v>0</v>
      </c>
      <c r="G48" s="60"/>
      <c r="H48" s="40">
        <f>$D$48*G48</f>
        <v>0</v>
      </c>
      <c r="I48" s="779"/>
      <c r="J48" s="60">
        <v>2</v>
      </c>
      <c r="K48" s="33">
        <v>0</v>
      </c>
      <c r="L48" s="41">
        <v>0</v>
      </c>
      <c r="M48" s="41">
        <f t="shared" si="54"/>
        <v>0</v>
      </c>
      <c r="N48" s="60">
        <v>6</v>
      </c>
      <c r="O48" s="60"/>
      <c r="P48" s="40">
        <f>$D$48*O48</f>
        <v>0</v>
      </c>
      <c r="Q48" s="779"/>
      <c r="R48">
        <v>2</v>
      </c>
      <c r="S48" s="33">
        <v>1.35</v>
      </c>
      <c r="T48" s="41">
        <f t="shared" si="55"/>
        <v>0</v>
      </c>
      <c r="U48" s="41">
        <f t="shared" si="56"/>
        <v>0</v>
      </c>
      <c r="V48" s="60">
        <v>5</v>
      </c>
      <c r="W48" s="60"/>
      <c r="X48" s="288">
        <f>$D$48*W48</f>
        <v>0</v>
      </c>
      <c r="Y48" s="779">
        <v>0</v>
      </c>
      <c r="Z48" s="262">
        <v>0</v>
      </c>
      <c r="AA48" s="33">
        <v>1.35</v>
      </c>
      <c r="AB48" s="41">
        <f t="shared" si="57"/>
        <v>0</v>
      </c>
      <c r="AC48" s="41">
        <f t="shared" si="58"/>
        <v>0</v>
      </c>
      <c r="AD48" s="60">
        <v>0</v>
      </c>
      <c r="AE48" s="60"/>
      <c r="AF48" s="40">
        <f>$D$48*AE48</f>
        <v>0</v>
      </c>
      <c r="AG48" s="779">
        <v>0</v>
      </c>
      <c r="AH48" s="262">
        <v>0</v>
      </c>
      <c r="AI48" s="33">
        <v>1.35</v>
      </c>
      <c r="AJ48" s="41">
        <f t="shared" si="59"/>
        <v>0</v>
      </c>
      <c r="AK48" s="41">
        <f t="shared" si="60"/>
        <v>0</v>
      </c>
      <c r="AL48" s="60">
        <v>0</v>
      </c>
      <c r="AM48" s="60"/>
      <c r="AN48" s="288">
        <f>$D$48*AM48</f>
        <v>0</v>
      </c>
      <c r="AO48" s="60">
        <v>0</v>
      </c>
      <c r="AP48">
        <v>0</v>
      </c>
      <c r="AQ48" s="33">
        <v>1.35</v>
      </c>
      <c r="AR48" s="41">
        <f t="shared" si="61"/>
        <v>0</v>
      </c>
      <c r="AS48" s="41">
        <f t="shared" si="62"/>
        <v>0</v>
      </c>
      <c r="AT48" s="60">
        <v>0</v>
      </c>
      <c r="AU48" s="60"/>
      <c r="AV48" s="288">
        <f>$D$48*AU48</f>
        <v>0</v>
      </c>
      <c r="AW48" s="779">
        <v>0</v>
      </c>
      <c r="AX48">
        <v>0</v>
      </c>
      <c r="AY48" s="33">
        <v>1.35</v>
      </c>
      <c r="AZ48" s="41">
        <f t="shared" si="63"/>
        <v>0</v>
      </c>
      <c r="BA48" s="41">
        <f t="shared" si="64"/>
        <v>0</v>
      </c>
      <c r="BB48" s="60">
        <v>0</v>
      </c>
      <c r="BC48" s="60"/>
      <c r="BD48" s="288">
        <f>$D$48*BC48</f>
        <v>0</v>
      </c>
      <c r="BE48" s="779">
        <v>0</v>
      </c>
      <c r="BF48">
        <v>0</v>
      </c>
      <c r="BG48" s="33">
        <v>1.35</v>
      </c>
      <c r="BH48" s="41">
        <f t="shared" si="65"/>
        <v>0</v>
      </c>
      <c r="BI48" s="41">
        <f t="shared" si="66"/>
        <v>0</v>
      </c>
      <c r="BJ48" s="60">
        <v>0</v>
      </c>
      <c r="BK48" s="60"/>
      <c r="BL48" s="288">
        <f>$D$48*BK48</f>
        <v>0</v>
      </c>
      <c r="BM48" s="779">
        <v>0</v>
      </c>
      <c r="BN48" s="60">
        <v>0</v>
      </c>
      <c r="BO48" s="33">
        <v>1.35</v>
      </c>
      <c r="BP48" s="41">
        <f t="shared" si="67"/>
        <v>0</v>
      </c>
      <c r="BQ48" s="41">
        <f t="shared" si="68"/>
        <v>0</v>
      </c>
      <c r="BR48" s="60">
        <v>0</v>
      </c>
      <c r="BS48" s="60"/>
      <c r="BT48" s="288">
        <f>$D$48*BS48</f>
        <v>0</v>
      </c>
      <c r="BU48" s="779">
        <v>0</v>
      </c>
      <c r="BV48" s="56">
        <v>0</v>
      </c>
      <c r="BW48" s="33">
        <v>1.35</v>
      </c>
      <c r="BX48" s="41">
        <f t="shared" si="69"/>
        <v>0</v>
      </c>
      <c r="BY48" s="41">
        <f t="shared" si="70"/>
        <v>0</v>
      </c>
      <c r="BZ48" s="60">
        <v>0</v>
      </c>
      <c r="CA48" s="60"/>
      <c r="CB48" s="288">
        <f>$D$48*CA48</f>
        <v>0</v>
      </c>
      <c r="CC48" s="779">
        <v>0</v>
      </c>
      <c r="CD48" s="56">
        <v>0</v>
      </c>
      <c r="CE48" s="33">
        <v>1.35</v>
      </c>
      <c r="CF48" s="41">
        <f t="shared" si="71"/>
        <v>0</v>
      </c>
      <c r="CG48" s="41">
        <f t="shared" si="72"/>
        <v>0</v>
      </c>
      <c r="CH48" s="60">
        <v>0</v>
      </c>
      <c r="CI48" s="60"/>
      <c r="CJ48" s="288">
        <f>$D$48*CI48</f>
        <v>0</v>
      </c>
      <c r="CK48" s="779">
        <v>0</v>
      </c>
      <c r="CL48" s="56">
        <v>0</v>
      </c>
      <c r="CM48" s="33">
        <v>1.35</v>
      </c>
      <c r="CN48" s="41">
        <f t="shared" si="73"/>
        <v>0</v>
      </c>
      <c r="CO48" s="41">
        <f t="shared" si="74"/>
        <v>0</v>
      </c>
      <c r="CP48" s="60">
        <v>0</v>
      </c>
      <c r="CQ48" s="41"/>
      <c r="CR48" s="288">
        <f>$D$48*CQ48</f>
        <v>0</v>
      </c>
      <c r="CS48" s="780">
        <v>0</v>
      </c>
      <c r="CT48" s="57">
        <v>0</v>
      </c>
      <c r="CU48" s="33">
        <v>1.35</v>
      </c>
      <c r="CV48" s="41">
        <f t="shared" si="75"/>
        <v>0</v>
      </c>
      <c r="CW48" s="41">
        <f t="shared" si="76"/>
        <v>0</v>
      </c>
      <c r="CX48" s="41">
        <v>0</v>
      </c>
      <c r="DE48" s="362">
        <f t="shared" si="23"/>
        <v>0</v>
      </c>
      <c r="DF48" s="362">
        <f t="shared" si="24"/>
        <v>0</v>
      </c>
      <c r="DG48" s="362">
        <f t="shared" si="25"/>
        <v>0</v>
      </c>
    </row>
    <row r="49" spans="1:111" ht="15" hidden="1" customHeight="1" x14ac:dyDescent="0.25">
      <c r="A49" s="62" t="s">
        <v>319</v>
      </c>
      <c r="B49" s="695" t="s">
        <v>320</v>
      </c>
      <c r="C49" s="88" t="s">
        <v>18</v>
      </c>
      <c r="D49" s="955">
        <v>212</v>
      </c>
      <c r="E49" s="287">
        <f t="shared" si="78"/>
        <v>0</v>
      </c>
      <c r="F49" s="717">
        <f>$D$49*E49</f>
        <v>0</v>
      </c>
      <c r="G49" s="60"/>
      <c r="H49" s="40">
        <f>$D$49*G49</f>
        <v>0</v>
      </c>
      <c r="I49" s="779"/>
      <c r="J49" s="60">
        <v>5</v>
      </c>
      <c r="K49" s="33">
        <v>0</v>
      </c>
      <c r="L49" s="41">
        <v>0</v>
      </c>
      <c r="M49" s="41">
        <f t="shared" si="54"/>
        <v>0</v>
      </c>
      <c r="N49" s="60">
        <v>10</v>
      </c>
      <c r="O49" s="60"/>
      <c r="P49" s="40">
        <f>$D$49*O49</f>
        <v>0</v>
      </c>
      <c r="Q49" s="779"/>
      <c r="R49">
        <v>5</v>
      </c>
      <c r="S49" s="33">
        <v>1</v>
      </c>
      <c r="T49" s="41">
        <f t="shared" si="55"/>
        <v>0</v>
      </c>
      <c r="U49" s="41">
        <f t="shared" si="56"/>
        <v>0</v>
      </c>
      <c r="V49" s="60">
        <v>6</v>
      </c>
      <c r="W49" s="60"/>
      <c r="X49" s="288">
        <f>$D$49*W49</f>
        <v>0</v>
      </c>
      <c r="Y49" s="779">
        <v>0</v>
      </c>
      <c r="Z49" s="262">
        <v>0</v>
      </c>
      <c r="AA49" s="33">
        <v>1</v>
      </c>
      <c r="AB49" s="41">
        <f t="shared" si="57"/>
        <v>0</v>
      </c>
      <c r="AC49" s="41">
        <f t="shared" si="58"/>
        <v>0</v>
      </c>
      <c r="AD49" s="60">
        <v>0</v>
      </c>
      <c r="AE49" s="60"/>
      <c r="AF49" s="40">
        <f>$D$49*AE49</f>
        <v>0</v>
      </c>
      <c r="AG49" s="779">
        <v>0</v>
      </c>
      <c r="AH49" s="262">
        <v>0</v>
      </c>
      <c r="AI49" s="33">
        <v>1</v>
      </c>
      <c r="AJ49" s="41">
        <f t="shared" si="59"/>
        <v>0</v>
      </c>
      <c r="AK49" s="41">
        <f t="shared" si="60"/>
        <v>0</v>
      </c>
      <c r="AL49" s="60">
        <v>0</v>
      </c>
      <c r="AM49" s="60"/>
      <c r="AN49" s="288">
        <f>$D$49*AM49</f>
        <v>0</v>
      </c>
      <c r="AO49" s="60">
        <v>0</v>
      </c>
      <c r="AP49">
        <v>0</v>
      </c>
      <c r="AQ49" s="33">
        <v>1</v>
      </c>
      <c r="AR49" s="41">
        <f t="shared" si="61"/>
        <v>0</v>
      </c>
      <c r="AS49" s="41">
        <f t="shared" si="62"/>
        <v>0</v>
      </c>
      <c r="AT49" s="60">
        <v>0</v>
      </c>
      <c r="AU49" s="60"/>
      <c r="AV49" s="288">
        <f>$D$49*AU49</f>
        <v>0</v>
      </c>
      <c r="AW49" s="779">
        <v>0</v>
      </c>
      <c r="AX49">
        <v>0</v>
      </c>
      <c r="AY49" s="33">
        <v>1</v>
      </c>
      <c r="AZ49" s="41">
        <f t="shared" si="63"/>
        <v>0</v>
      </c>
      <c r="BA49" s="41">
        <f t="shared" si="64"/>
        <v>0</v>
      </c>
      <c r="BB49" s="60">
        <v>0</v>
      </c>
      <c r="BC49" s="60"/>
      <c r="BD49" s="288">
        <f>$D$49*BC49</f>
        <v>0</v>
      </c>
      <c r="BE49" s="779">
        <v>0</v>
      </c>
      <c r="BF49">
        <v>0</v>
      </c>
      <c r="BG49" s="33">
        <v>1</v>
      </c>
      <c r="BH49" s="41">
        <f t="shared" si="65"/>
        <v>0</v>
      </c>
      <c r="BI49" s="41">
        <f t="shared" si="66"/>
        <v>0</v>
      </c>
      <c r="BJ49" s="60">
        <v>0</v>
      </c>
      <c r="BK49" s="60"/>
      <c r="BL49" s="288">
        <f>$D$49*BK49</f>
        <v>0</v>
      </c>
      <c r="BM49" s="779">
        <v>0</v>
      </c>
      <c r="BN49" s="60">
        <v>0</v>
      </c>
      <c r="BO49" s="33">
        <v>1</v>
      </c>
      <c r="BP49" s="41">
        <f t="shared" si="67"/>
        <v>0</v>
      </c>
      <c r="BQ49" s="41">
        <f t="shared" si="68"/>
        <v>0</v>
      </c>
      <c r="BR49" s="60">
        <v>0</v>
      </c>
      <c r="BS49" s="60"/>
      <c r="BT49" s="288">
        <f>$D$49*BS49</f>
        <v>0</v>
      </c>
      <c r="BU49" s="779">
        <v>0</v>
      </c>
      <c r="BV49" s="56">
        <v>0</v>
      </c>
      <c r="BW49" s="33">
        <v>1</v>
      </c>
      <c r="BX49" s="41">
        <f t="shared" si="69"/>
        <v>0</v>
      </c>
      <c r="BY49" s="41">
        <f t="shared" si="70"/>
        <v>0</v>
      </c>
      <c r="BZ49" s="60">
        <v>0</v>
      </c>
      <c r="CA49" s="60"/>
      <c r="CB49" s="288">
        <f>$D$49*CA49</f>
        <v>0</v>
      </c>
      <c r="CC49" s="779">
        <v>0</v>
      </c>
      <c r="CD49" s="56">
        <v>0</v>
      </c>
      <c r="CE49" s="33">
        <v>1</v>
      </c>
      <c r="CF49" s="41">
        <f t="shared" si="71"/>
        <v>0</v>
      </c>
      <c r="CG49" s="41">
        <f t="shared" si="72"/>
        <v>0</v>
      </c>
      <c r="CH49" s="60">
        <v>0</v>
      </c>
      <c r="CI49" s="60"/>
      <c r="CJ49" s="288">
        <f>$D$49*CI49</f>
        <v>0</v>
      </c>
      <c r="CK49" s="779">
        <v>0</v>
      </c>
      <c r="CL49" s="56">
        <v>0</v>
      </c>
      <c r="CM49" s="33">
        <v>1</v>
      </c>
      <c r="CN49" s="41">
        <f t="shared" si="73"/>
        <v>0</v>
      </c>
      <c r="CO49" s="41">
        <f t="shared" si="74"/>
        <v>0</v>
      </c>
      <c r="CP49" s="60">
        <v>0</v>
      </c>
      <c r="CQ49" s="41"/>
      <c r="CR49" s="288">
        <f>$D$49*CQ49</f>
        <v>0</v>
      </c>
      <c r="CS49" s="780">
        <v>0</v>
      </c>
      <c r="CT49" s="57">
        <v>0</v>
      </c>
      <c r="CU49" s="33">
        <v>1</v>
      </c>
      <c r="CV49" s="41">
        <f t="shared" si="75"/>
        <v>0</v>
      </c>
      <c r="CW49" s="41">
        <f t="shared" si="76"/>
        <v>0</v>
      </c>
      <c r="CX49" s="41">
        <v>0</v>
      </c>
      <c r="DE49" s="362">
        <f t="shared" si="23"/>
        <v>0</v>
      </c>
      <c r="DF49" s="362">
        <f t="shared" si="24"/>
        <v>0</v>
      </c>
      <c r="DG49" s="362">
        <f t="shared" si="25"/>
        <v>0</v>
      </c>
    </row>
    <row r="50" spans="1:111" ht="15" hidden="1" customHeight="1" x14ac:dyDescent="0.25">
      <c r="A50" s="62" t="s">
        <v>321</v>
      </c>
      <c r="B50" s="695" t="s">
        <v>322</v>
      </c>
      <c r="C50" s="88" t="s">
        <v>18</v>
      </c>
      <c r="D50" s="955">
        <v>226</v>
      </c>
      <c r="E50" s="287">
        <f t="shared" si="78"/>
        <v>0</v>
      </c>
      <c r="F50" s="717">
        <f>$D$50*E50</f>
        <v>0</v>
      </c>
      <c r="G50" s="60"/>
      <c r="H50" s="40">
        <f>$D$50*G50</f>
        <v>0</v>
      </c>
      <c r="I50" s="779"/>
      <c r="J50" s="60">
        <v>2</v>
      </c>
      <c r="K50" s="33">
        <v>0</v>
      </c>
      <c r="L50" s="41">
        <v>0</v>
      </c>
      <c r="M50" s="41">
        <f t="shared" si="54"/>
        <v>0</v>
      </c>
      <c r="N50" s="60">
        <v>8</v>
      </c>
      <c r="O50" s="60"/>
      <c r="P50" s="40">
        <f>$D$50*O50</f>
        <v>0</v>
      </c>
      <c r="Q50" s="779"/>
      <c r="R50">
        <v>2</v>
      </c>
      <c r="S50" s="33">
        <v>1.25</v>
      </c>
      <c r="T50" s="41">
        <f t="shared" si="55"/>
        <v>0</v>
      </c>
      <c r="U50" s="41">
        <f t="shared" si="56"/>
        <v>0</v>
      </c>
      <c r="V50" s="60">
        <v>4</v>
      </c>
      <c r="W50" s="60"/>
      <c r="X50" s="288">
        <f>$D$50*W50</f>
        <v>0</v>
      </c>
      <c r="Y50" s="779">
        <v>0</v>
      </c>
      <c r="Z50" s="262">
        <v>0</v>
      </c>
      <c r="AA50" s="33">
        <v>1.25</v>
      </c>
      <c r="AB50" s="41">
        <f t="shared" si="57"/>
        <v>0</v>
      </c>
      <c r="AC50" s="41">
        <f t="shared" si="58"/>
        <v>0</v>
      </c>
      <c r="AD50" s="60">
        <v>0</v>
      </c>
      <c r="AE50" s="60"/>
      <c r="AF50" s="40">
        <f>$D$50*AE50</f>
        <v>0</v>
      </c>
      <c r="AG50" s="779">
        <v>0</v>
      </c>
      <c r="AH50" s="262">
        <v>0</v>
      </c>
      <c r="AI50" s="33">
        <v>1.25</v>
      </c>
      <c r="AJ50" s="41">
        <f t="shared" si="59"/>
        <v>0</v>
      </c>
      <c r="AK50" s="41">
        <f t="shared" si="60"/>
        <v>0</v>
      </c>
      <c r="AL50" s="60">
        <v>0</v>
      </c>
      <c r="AM50" s="60"/>
      <c r="AN50" s="288">
        <f>$D$50*AM50</f>
        <v>0</v>
      </c>
      <c r="AO50" s="60">
        <v>0</v>
      </c>
      <c r="AP50">
        <v>0</v>
      </c>
      <c r="AQ50" s="33">
        <v>1.25</v>
      </c>
      <c r="AR50" s="41">
        <f t="shared" si="61"/>
        <v>0</v>
      </c>
      <c r="AS50" s="41">
        <f t="shared" si="62"/>
        <v>0</v>
      </c>
      <c r="AT50" s="60">
        <v>0</v>
      </c>
      <c r="AU50" s="60"/>
      <c r="AV50" s="288">
        <f>$D$50*AU50</f>
        <v>0</v>
      </c>
      <c r="AW50" s="779">
        <v>0</v>
      </c>
      <c r="AX50">
        <v>0</v>
      </c>
      <c r="AY50" s="33">
        <v>1.25</v>
      </c>
      <c r="AZ50" s="41">
        <f t="shared" si="63"/>
        <v>0</v>
      </c>
      <c r="BA50" s="41">
        <f t="shared" si="64"/>
        <v>0</v>
      </c>
      <c r="BB50" s="60">
        <v>0</v>
      </c>
      <c r="BC50" s="60"/>
      <c r="BD50" s="288">
        <f>$D$50*BC50</f>
        <v>0</v>
      </c>
      <c r="BE50" s="779">
        <v>0</v>
      </c>
      <c r="BF50">
        <v>0</v>
      </c>
      <c r="BG50" s="33">
        <v>1.25</v>
      </c>
      <c r="BH50" s="41">
        <f t="shared" si="65"/>
        <v>0</v>
      </c>
      <c r="BI50" s="41">
        <f t="shared" si="66"/>
        <v>0</v>
      </c>
      <c r="BJ50" s="60">
        <v>0</v>
      </c>
      <c r="BK50" s="60"/>
      <c r="BL50" s="288">
        <f>$D$50*BK50</f>
        <v>0</v>
      </c>
      <c r="BM50" s="779">
        <v>0</v>
      </c>
      <c r="BN50" s="60">
        <v>0</v>
      </c>
      <c r="BO50" s="33">
        <v>1.25</v>
      </c>
      <c r="BP50" s="41">
        <f t="shared" si="67"/>
        <v>0</v>
      </c>
      <c r="BQ50" s="41">
        <f t="shared" si="68"/>
        <v>0</v>
      </c>
      <c r="BR50" s="60">
        <v>0</v>
      </c>
      <c r="BS50" s="60"/>
      <c r="BT50" s="288">
        <f>$D$50*BS50</f>
        <v>0</v>
      </c>
      <c r="BU50" s="779">
        <v>0</v>
      </c>
      <c r="BV50" s="56">
        <v>0</v>
      </c>
      <c r="BW50" s="33">
        <v>1.25</v>
      </c>
      <c r="BX50" s="41">
        <f t="shared" si="69"/>
        <v>0</v>
      </c>
      <c r="BY50" s="41">
        <f t="shared" si="70"/>
        <v>0</v>
      </c>
      <c r="BZ50" s="60">
        <v>0</v>
      </c>
      <c r="CA50" s="60"/>
      <c r="CB50" s="288">
        <f>$D$50*CA50</f>
        <v>0</v>
      </c>
      <c r="CC50" s="779">
        <v>0</v>
      </c>
      <c r="CD50" s="56">
        <v>0</v>
      </c>
      <c r="CE50" s="33">
        <v>1.25</v>
      </c>
      <c r="CF50" s="41">
        <f t="shared" si="71"/>
        <v>0</v>
      </c>
      <c r="CG50" s="41">
        <f t="shared" si="72"/>
        <v>0</v>
      </c>
      <c r="CH50" s="60">
        <v>0</v>
      </c>
      <c r="CI50" s="60"/>
      <c r="CJ50" s="288">
        <f>$D$50*CI50</f>
        <v>0</v>
      </c>
      <c r="CK50" s="779">
        <v>0</v>
      </c>
      <c r="CL50" s="56">
        <v>0</v>
      </c>
      <c r="CM50" s="33">
        <v>1.25</v>
      </c>
      <c r="CN50" s="41">
        <f t="shared" si="73"/>
        <v>0</v>
      </c>
      <c r="CO50" s="41">
        <f t="shared" si="74"/>
        <v>0</v>
      </c>
      <c r="CP50" s="60">
        <v>0</v>
      </c>
      <c r="CQ50" s="41"/>
      <c r="CR50" s="288">
        <f>$D$50*CQ50</f>
        <v>0</v>
      </c>
      <c r="CS50" s="780">
        <v>0</v>
      </c>
      <c r="CT50" s="57">
        <v>0</v>
      </c>
      <c r="CU50" s="33">
        <v>1.25</v>
      </c>
      <c r="CV50" s="41">
        <f t="shared" si="75"/>
        <v>0</v>
      </c>
      <c r="CW50" s="41">
        <f t="shared" si="76"/>
        <v>0</v>
      </c>
      <c r="CX50" s="41">
        <v>0</v>
      </c>
      <c r="DE50" s="362">
        <f t="shared" si="23"/>
        <v>0</v>
      </c>
      <c r="DF50" s="362">
        <f t="shared" si="24"/>
        <v>0</v>
      </c>
      <c r="DG50" s="362">
        <f t="shared" si="25"/>
        <v>0</v>
      </c>
    </row>
    <row r="51" spans="1:111" ht="15" hidden="1" customHeight="1" x14ac:dyDescent="0.25">
      <c r="A51" s="62" t="s">
        <v>323</v>
      </c>
      <c r="B51" s="695" t="s">
        <v>324</v>
      </c>
      <c r="C51" s="88" t="s">
        <v>18</v>
      </c>
      <c r="D51" s="955">
        <v>237</v>
      </c>
      <c r="E51" s="287">
        <f t="shared" si="78"/>
        <v>0</v>
      </c>
      <c r="F51" s="717">
        <f>$D$51*E51</f>
        <v>0</v>
      </c>
      <c r="G51" s="60"/>
      <c r="H51" s="40">
        <f>$D$51*G51</f>
        <v>0</v>
      </c>
      <c r="I51" s="779"/>
      <c r="J51" s="60">
        <v>1</v>
      </c>
      <c r="K51" s="33">
        <v>0</v>
      </c>
      <c r="L51" s="41">
        <v>0</v>
      </c>
      <c r="M51" s="41">
        <f t="shared" si="54"/>
        <v>0</v>
      </c>
      <c r="N51" s="60">
        <v>3</v>
      </c>
      <c r="O51" s="60"/>
      <c r="P51" s="40">
        <f>$D$51*O51</f>
        <v>0</v>
      </c>
      <c r="Q51" s="779"/>
      <c r="R51">
        <v>1</v>
      </c>
      <c r="S51" s="33">
        <v>1</v>
      </c>
      <c r="T51" s="41">
        <f t="shared" si="55"/>
        <v>0</v>
      </c>
      <c r="U51" s="41">
        <f t="shared" si="56"/>
        <v>0</v>
      </c>
      <c r="V51" s="60">
        <v>2</v>
      </c>
      <c r="W51" s="60"/>
      <c r="X51" s="288">
        <f>$D$51*W51</f>
        <v>0</v>
      </c>
      <c r="Y51" s="779">
        <v>0</v>
      </c>
      <c r="Z51" s="262">
        <v>0</v>
      </c>
      <c r="AA51" s="33">
        <v>1</v>
      </c>
      <c r="AB51" s="41">
        <f t="shared" si="57"/>
        <v>0</v>
      </c>
      <c r="AC51" s="41">
        <f t="shared" si="58"/>
        <v>0</v>
      </c>
      <c r="AD51" s="60">
        <v>0</v>
      </c>
      <c r="AE51" s="60"/>
      <c r="AF51" s="40">
        <f>$D$51*AE51</f>
        <v>0</v>
      </c>
      <c r="AG51" s="779">
        <v>0</v>
      </c>
      <c r="AH51" s="262">
        <v>0</v>
      </c>
      <c r="AI51" s="33">
        <v>1</v>
      </c>
      <c r="AJ51" s="41">
        <f t="shared" si="59"/>
        <v>0</v>
      </c>
      <c r="AK51" s="41">
        <f t="shared" si="60"/>
        <v>0</v>
      </c>
      <c r="AL51" s="60">
        <v>0</v>
      </c>
      <c r="AM51" s="60"/>
      <c r="AN51" s="288">
        <f>$D$51*AM51</f>
        <v>0</v>
      </c>
      <c r="AO51" s="60">
        <v>0</v>
      </c>
      <c r="AP51">
        <v>0</v>
      </c>
      <c r="AQ51" s="33">
        <v>1</v>
      </c>
      <c r="AR51" s="41">
        <f t="shared" si="61"/>
        <v>0</v>
      </c>
      <c r="AS51" s="41">
        <f t="shared" si="62"/>
        <v>0</v>
      </c>
      <c r="AT51" s="60">
        <v>0</v>
      </c>
      <c r="AU51" s="60"/>
      <c r="AV51" s="288">
        <f>$D$51*AU51</f>
        <v>0</v>
      </c>
      <c r="AW51" s="779">
        <v>0</v>
      </c>
      <c r="AX51">
        <v>0</v>
      </c>
      <c r="AY51" s="33">
        <v>1</v>
      </c>
      <c r="AZ51" s="41">
        <f t="shared" si="63"/>
        <v>0</v>
      </c>
      <c r="BA51" s="41">
        <f t="shared" si="64"/>
        <v>0</v>
      </c>
      <c r="BB51" s="60">
        <v>0</v>
      </c>
      <c r="BC51" s="60"/>
      <c r="BD51" s="288">
        <f>$D$51*BC51</f>
        <v>0</v>
      </c>
      <c r="BE51" s="779">
        <v>0</v>
      </c>
      <c r="BF51">
        <v>0</v>
      </c>
      <c r="BG51" s="33">
        <v>1</v>
      </c>
      <c r="BH51" s="41">
        <f t="shared" si="65"/>
        <v>0</v>
      </c>
      <c r="BI51" s="41">
        <f t="shared" si="66"/>
        <v>0</v>
      </c>
      <c r="BJ51" s="60">
        <v>0</v>
      </c>
      <c r="BK51" s="60"/>
      <c r="BL51" s="288">
        <f>$D$51*BK51</f>
        <v>0</v>
      </c>
      <c r="BM51" s="779">
        <v>0</v>
      </c>
      <c r="BN51" s="60">
        <v>0</v>
      </c>
      <c r="BO51" s="33">
        <v>1</v>
      </c>
      <c r="BP51" s="41">
        <f t="shared" si="67"/>
        <v>0</v>
      </c>
      <c r="BQ51" s="41">
        <f t="shared" si="68"/>
        <v>0</v>
      </c>
      <c r="BR51" s="60">
        <v>0</v>
      </c>
      <c r="BS51" s="60"/>
      <c r="BT51" s="288">
        <f>$D$51*BS51</f>
        <v>0</v>
      </c>
      <c r="BU51" s="779">
        <v>0</v>
      </c>
      <c r="BV51" s="56">
        <v>0</v>
      </c>
      <c r="BW51" s="33">
        <v>1</v>
      </c>
      <c r="BX51" s="41">
        <f t="shared" si="69"/>
        <v>0</v>
      </c>
      <c r="BY51" s="41">
        <f t="shared" si="70"/>
        <v>0</v>
      </c>
      <c r="BZ51" s="60">
        <v>0</v>
      </c>
      <c r="CA51" s="60"/>
      <c r="CB51" s="288">
        <f>$D$51*CA51</f>
        <v>0</v>
      </c>
      <c r="CC51" s="779">
        <v>0</v>
      </c>
      <c r="CD51" s="56">
        <v>0</v>
      </c>
      <c r="CE51" s="33">
        <v>1</v>
      </c>
      <c r="CF51" s="41">
        <f t="shared" si="71"/>
        <v>0</v>
      </c>
      <c r="CG51" s="41">
        <f t="shared" si="72"/>
        <v>0</v>
      </c>
      <c r="CH51" s="60">
        <v>0</v>
      </c>
      <c r="CI51" s="60"/>
      <c r="CJ51" s="288">
        <f>$D$51*CI51</f>
        <v>0</v>
      </c>
      <c r="CK51" s="779">
        <v>0</v>
      </c>
      <c r="CL51" s="56">
        <v>0</v>
      </c>
      <c r="CM51" s="33">
        <v>1</v>
      </c>
      <c r="CN51" s="41">
        <f t="shared" si="73"/>
        <v>0</v>
      </c>
      <c r="CO51" s="41">
        <f t="shared" si="74"/>
        <v>0</v>
      </c>
      <c r="CP51" s="60">
        <v>0</v>
      </c>
      <c r="CQ51" s="41"/>
      <c r="CR51" s="288">
        <f>$D$51*CQ51</f>
        <v>0</v>
      </c>
      <c r="CS51" s="780">
        <v>0</v>
      </c>
      <c r="CT51" s="57">
        <v>0</v>
      </c>
      <c r="CU51" s="33">
        <v>1</v>
      </c>
      <c r="CV51" s="41">
        <f t="shared" si="75"/>
        <v>0</v>
      </c>
      <c r="CW51" s="41">
        <f t="shared" si="76"/>
        <v>0</v>
      </c>
      <c r="CX51" s="41">
        <v>0</v>
      </c>
      <c r="DE51" s="362">
        <f t="shared" si="23"/>
        <v>0</v>
      </c>
      <c r="DF51" s="362">
        <f t="shared" si="24"/>
        <v>0</v>
      </c>
      <c r="DG51" s="362">
        <f t="shared" si="25"/>
        <v>0</v>
      </c>
    </row>
    <row r="52" spans="1:111" ht="15" hidden="1" customHeight="1" x14ac:dyDescent="0.25">
      <c r="A52" s="62" t="s">
        <v>325</v>
      </c>
      <c r="B52" s="695" t="s">
        <v>326</v>
      </c>
      <c r="C52" s="88" t="s">
        <v>18</v>
      </c>
      <c r="D52" s="955">
        <v>343</v>
      </c>
      <c r="E52" s="287">
        <f t="shared" si="78"/>
        <v>0</v>
      </c>
      <c r="F52" s="717">
        <f>$D$52*E52</f>
        <v>0</v>
      </c>
      <c r="G52" s="60"/>
      <c r="H52" s="40">
        <f>$D$52*G52</f>
        <v>0</v>
      </c>
      <c r="I52" s="779"/>
      <c r="J52" s="60">
        <v>9</v>
      </c>
      <c r="K52" s="33">
        <v>0</v>
      </c>
      <c r="L52" s="41">
        <v>0</v>
      </c>
      <c r="M52" s="41">
        <f t="shared" si="54"/>
        <v>0</v>
      </c>
      <c r="N52" s="60">
        <v>21</v>
      </c>
      <c r="O52" s="60"/>
      <c r="P52" s="40">
        <f>$D$52*O52</f>
        <v>0</v>
      </c>
      <c r="Q52" s="779"/>
      <c r="R52">
        <v>6</v>
      </c>
      <c r="S52" s="33">
        <v>1.1000000000000001</v>
      </c>
      <c r="T52" s="41">
        <f t="shared" si="55"/>
        <v>0</v>
      </c>
      <c r="U52" s="41">
        <f t="shared" si="56"/>
        <v>0</v>
      </c>
      <c r="V52" s="60">
        <v>20</v>
      </c>
      <c r="W52" s="60"/>
      <c r="X52" s="288">
        <f>$D$52*W52</f>
        <v>0</v>
      </c>
      <c r="Y52" s="779">
        <v>0</v>
      </c>
      <c r="Z52" s="262">
        <v>0</v>
      </c>
      <c r="AA52" s="33">
        <v>1.1000000000000001</v>
      </c>
      <c r="AB52" s="41">
        <f t="shared" si="57"/>
        <v>0</v>
      </c>
      <c r="AC52" s="41">
        <f t="shared" si="58"/>
        <v>0</v>
      </c>
      <c r="AD52" s="60">
        <v>0</v>
      </c>
      <c r="AE52" s="60"/>
      <c r="AF52" s="40">
        <f>$D$52*AE52</f>
        <v>0</v>
      </c>
      <c r="AG52" s="779">
        <v>0</v>
      </c>
      <c r="AH52" s="262">
        <v>0</v>
      </c>
      <c r="AI52" s="33">
        <v>1.1000000000000001</v>
      </c>
      <c r="AJ52" s="41">
        <f t="shared" si="59"/>
        <v>0</v>
      </c>
      <c r="AK52" s="41">
        <f t="shared" si="60"/>
        <v>0</v>
      </c>
      <c r="AL52" s="60">
        <v>0</v>
      </c>
      <c r="AM52" s="60"/>
      <c r="AN52" s="288">
        <f>$D$52*AM52</f>
        <v>0</v>
      </c>
      <c r="AO52" s="60">
        <v>0</v>
      </c>
      <c r="AP52">
        <v>0</v>
      </c>
      <c r="AQ52" s="33">
        <v>1.1000000000000001</v>
      </c>
      <c r="AR52" s="41">
        <f t="shared" si="61"/>
        <v>0</v>
      </c>
      <c r="AS52" s="41">
        <f t="shared" si="62"/>
        <v>0</v>
      </c>
      <c r="AT52" s="60">
        <v>0</v>
      </c>
      <c r="AU52" s="60"/>
      <c r="AV52" s="288">
        <f>$D$52*AU52</f>
        <v>0</v>
      </c>
      <c r="AW52" s="779">
        <v>0</v>
      </c>
      <c r="AX52">
        <v>0</v>
      </c>
      <c r="AY52" s="33">
        <v>1.1000000000000001</v>
      </c>
      <c r="AZ52" s="41">
        <f t="shared" si="63"/>
        <v>0</v>
      </c>
      <c r="BA52" s="41">
        <f t="shared" si="64"/>
        <v>0</v>
      </c>
      <c r="BB52" s="60">
        <v>0</v>
      </c>
      <c r="BC52" s="60"/>
      <c r="BD52" s="288">
        <f>$D$52*BC52</f>
        <v>0</v>
      </c>
      <c r="BE52" s="779">
        <v>0</v>
      </c>
      <c r="BF52">
        <v>0</v>
      </c>
      <c r="BG52" s="33">
        <v>1.1000000000000001</v>
      </c>
      <c r="BH52" s="41">
        <f t="shared" si="65"/>
        <v>0</v>
      </c>
      <c r="BI52" s="41">
        <f t="shared" si="66"/>
        <v>0</v>
      </c>
      <c r="BJ52" s="60">
        <v>0</v>
      </c>
      <c r="BK52" s="60"/>
      <c r="BL52" s="288">
        <f>$D$52*BK52</f>
        <v>0</v>
      </c>
      <c r="BM52" s="779">
        <v>0</v>
      </c>
      <c r="BN52" s="60">
        <v>0</v>
      </c>
      <c r="BO52" s="33">
        <v>1.1000000000000001</v>
      </c>
      <c r="BP52" s="41">
        <f t="shared" si="67"/>
        <v>0</v>
      </c>
      <c r="BQ52" s="41">
        <f t="shared" si="68"/>
        <v>0</v>
      </c>
      <c r="BR52" s="60">
        <v>0</v>
      </c>
      <c r="BS52" s="60"/>
      <c r="BT52" s="288">
        <f>$D$52*BS52</f>
        <v>0</v>
      </c>
      <c r="BU52" s="779">
        <v>0</v>
      </c>
      <c r="BV52" s="56">
        <v>0</v>
      </c>
      <c r="BW52" s="33">
        <v>1.1000000000000001</v>
      </c>
      <c r="BX52" s="41">
        <f t="shared" si="69"/>
        <v>0</v>
      </c>
      <c r="BY52" s="41">
        <f t="shared" si="70"/>
        <v>0</v>
      </c>
      <c r="BZ52" s="60">
        <v>0</v>
      </c>
      <c r="CA52" s="60"/>
      <c r="CB52" s="288">
        <f>$D$52*CA52</f>
        <v>0</v>
      </c>
      <c r="CC52" s="779">
        <v>0</v>
      </c>
      <c r="CD52" s="56">
        <v>0</v>
      </c>
      <c r="CE52" s="33">
        <v>1.1000000000000001</v>
      </c>
      <c r="CF52" s="41">
        <f t="shared" si="71"/>
        <v>0</v>
      </c>
      <c r="CG52" s="41">
        <f t="shared" si="72"/>
        <v>0</v>
      </c>
      <c r="CH52" s="60">
        <v>0</v>
      </c>
      <c r="CI52" s="60"/>
      <c r="CJ52" s="288">
        <f>$D$52*CI52</f>
        <v>0</v>
      </c>
      <c r="CK52" s="779">
        <v>0</v>
      </c>
      <c r="CL52" s="56">
        <v>0</v>
      </c>
      <c r="CM52" s="33">
        <v>1.1000000000000001</v>
      </c>
      <c r="CN52" s="41">
        <f t="shared" si="73"/>
        <v>0</v>
      </c>
      <c r="CO52" s="41">
        <f t="shared" si="74"/>
        <v>0</v>
      </c>
      <c r="CP52" s="60">
        <v>0</v>
      </c>
      <c r="CQ52" s="41"/>
      <c r="CR52" s="288">
        <f>$D$52*CQ52</f>
        <v>0</v>
      </c>
      <c r="CS52" s="780">
        <v>0</v>
      </c>
      <c r="CT52" s="57">
        <v>0</v>
      </c>
      <c r="CU52" s="33">
        <v>1.1000000000000001</v>
      </c>
      <c r="CV52" s="41">
        <f t="shared" si="75"/>
        <v>0</v>
      </c>
      <c r="CW52" s="41">
        <f t="shared" si="76"/>
        <v>0</v>
      </c>
      <c r="CX52" s="41">
        <v>0</v>
      </c>
      <c r="DE52" s="362">
        <f t="shared" si="23"/>
        <v>0</v>
      </c>
      <c r="DF52" s="362">
        <f t="shared" si="24"/>
        <v>0</v>
      </c>
      <c r="DG52" s="362">
        <f t="shared" si="25"/>
        <v>0</v>
      </c>
    </row>
    <row r="53" spans="1:111" ht="15" hidden="1" customHeight="1" x14ac:dyDescent="0.25">
      <c r="A53" s="62" t="s">
        <v>327</v>
      </c>
      <c r="B53" s="695" t="s">
        <v>328</v>
      </c>
      <c r="C53" s="88" t="s">
        <v>18</v>
      </c>
      <c r="D53" s="955">
        <v>360</v>
      </c>
      <c r="E53" s="287">
        <f t="shared" si="78"/>
        <v>0</v>
      </c>
      <c r="F53" s="717">
        <f>$D$53*E53</f>
        <v>0</v>
      </c>
      <c r="G53" s="60"/>
      <c r="H53" s="40">
        <f>$D$53*G53</f>
        <v>0</v>
      </c>
      <c r="I53" s="779">
        <v>20</v>
      </c>
      <c r="J53" s="60">
        <v>16</v>
      </c>
      <c r="K53" s="33">
        <v>40</v>
      </c>
      <c r="L53" s="41">
        <v>14400</v>
      </c>
      <c r="M53" s="41">
        <f t="shared" si="54"/>
        <v>14400</v>
      </c>
      <c r="N53" s="60">
        <v>55</v>
      </c>
      <c r="O53" s="60"/>
      <c r="P53" s="40">
        <f>$D$53*O53</f>
        <v>0</v>
      </c>
      <c r="Q53" s="779">
        <v>20</v>
      </c>
      <c r="R53">
        <v>12</v>
      </c>
      <c r="S53" s="33">
        <v>1.3</v>
      </c>
      <c r="T53" s="41">
        <f t="shared" si="55"/>
        <v>0</v>
      </c>
      <c r="U53" s="41">
        <f t="shared" si="56"/>
        <v>0</v>
      </c>
      <c r="V53" s="60">
        <v>37</v>
      </c>
      <c r="W53" s="60"/>
      <c r="X53" s="288">
        <f>$D$53*W53</f>
        <v>0</v>
      </c>
      <c r="Y53" s="779">
        <v>0</v>
      </c>
      <c r="Z53" s="262">
        <v>0</v>
      </c>
      <c r="AA53" s="33">
        <v>1.3</v>
      </c>
      <c r="AB53" s="41">
        <f t="shared" si="57"/>
        <v>0</v>
      </c>
      <c r="AC53" s="41">
        <f t="shared" si="58"/>
        <v>0</v>
      </c>
      <c r="AD53" s="60">
        <v>0</v>
      </c>
      <c r="AE53" s="60"/>
      <c r="AF53" s="40">
        <f>$D$53*AE53</f>
        <v>0</v>
      </c>
      <c r="AG53" s="779">
        <v>0</v>
      </c>
      <c r="AH53" s="262">
        <v>0</v>
      </c>
      <c r="AI53" s="33">
        <v>1.3</v>
      </c>
      <c r="AJ53" s="41">
        <f t="shared" si="59"/>
        <v>0</v>
      </c>
      <c r="AK53" s="41">
        <f t="shared" si="60"/>
        <v>0</v>
      </c>
      <c r="AL53" s="60">
        <v>0</v>
      </c>
      <c r="AM53" s="60"/>
      <c r="AN53" s="288">
        <f>$D$53*AM53</f>
        <v>0</v>
      </c>
      <c r="AO53" s="60">
        <v>0</v>
      </c>
      <c r="AP53">
        <v>0</v>
      </c>
      <c r="AQ53" s="33">
        <v>1.3</v>
      </c>
      <c r="AR53" s="41">
        <f t="shared" si="61"/>
        <v>0</v>
      </c>
      <c r="AS53" s="41">
        <f t="shared" si="62"/>
        <v>0</v>
      </c>
      <c r="AT53" s="60">
        <v>0</v>
      </c>
      <c r="AU53" s="60"/>
      <c r="AV53" s="288">
        <f>$D$53*AU53</f>
        <v>0</v>
      </c>
      <c r="AW53" s="779">
        <v>0</v>
      </c>
      <c r="AX53">
        <v>0</v>
      </c>
      <c r="AY53" s="33">
        <v>1.3</v>
      </c>
      <c r="AZ53" s="41">
        <f t="shared" si="63"/>
        <v>0</v>
      </c>
      <c r="BA53" s="41">
        <f t="shared" si="64"/>
        <v>0</v>
      </c>
      <c r="BB53" s="60">
        <v>0</v>
      </c>
      <c r="BC53" s="60"/>
      <c r="BD53" s="288">
        <f>$D$53*BC53</f>
        <v>0</v>
      </c>
      <c r="BE53" s="779">
        <v>0</v>
      </c>
      <c r="BF53">
        <v>0</v>
      </c>
      <c r="BG53" s="33">
        <v>1.3</v>
      </c>
      <c r="BH53" s="41">
        <f t="shared" si="65"/>
        <v>0</v>
      </c>
      <c r="BI53" s="41">
        <f t="shared" si="66"/>
        <v>0</v>
      </c>
      <c r="BJ53" s="60">
        <v>0</v>
      </c>
      <c r="BK53" s="60"/>
      <c r="BL53" s="288">
        <f>$D$53*BK53</f>
        <v>0</v>
      </c>
      <c r="BM53" s="779">
        <v>0</v>
      </c>
      <c r="BN53" s="60">
        <v>0</v>
      </c>
      <c r="BO53" s="33">
        <v>1.3</v>
      </c>
      <c r="BP53" s="41">
        <f t="shared" si="67"/>
        <v>0</v>
      </c>
      <c r="BQ53" s="41">
        <f t="shared" si="68"/>
        <v>0</v>
      </c>
      <c r="BR53" s="60">
        <v>0</v>
      </c>
      <c r="BS53" s="60"/>
      <c r="BT53" s="288">
        <f>$D$53*BS53</f>
        <v>0</v>
      </c>
      <c r="BU53" s="779">
        <v>0</v>
      </c>
      <c r="BV53" s="56">
        <v>0</v>
      </c>
      <c r="BW53" s="33">
        <v>1.3</v>
      </c>
      <c r="BX53" s="41">
        <f t="shared" si="69"/>
        <v>0</v>
      </c>
      <c r="BY53" s="41">
        <f t="shared" si="70"/>
        <v>0</v>
      </c>
      <c r="BZ53" s="60">
        <v>0</v>
      </c>
      <c r="CA53" s="60"/>
      <c r="CB53" s="288">
        <f>$D$53*CA53</f>
        <v>0</v>
      </c>
      <c r="CC53" s="779">
        <v>0</v>
      </c>
      <c r="CD53" s="56">
        <v>0</v>
      </c>
      <c r="CE53" s="33">
        <v>1.3</v>
      </c>
      <c r="CF53" s="41">
        <f t="shared" si="71"/>
        <v>0</v>
      </c>
      <c r="CG53" s="41">
        <f t="shared" si="72"/>
        <v>0</v>
      </c>
      <c r="CH53" s="60">
        <v>0</v>
      </c>
      <c r="CI53" s="60"/>
      <c r="CJ53" s="288">
        <f>$D$53*CI53</f>
        <v>0</v>
      </c>
      <c r="CK53" s="779">
        <v>0</v>
      </c>
      <c r="CL53" s="56">
        <v>0</v>
      </c>
      <c r="CM53" s="33">
        <v>1.3</v>
      </c>
      <c r="CN53" s="41">
        <f t="shared" si="73"/>
        <v>0</v>
      </c>
      <c r="CO53" s="41">
        <f t="shared" si="74"/>
        <v>0</v>
      </c>
      <c r="CP53" s="60">
        <v>0</v>
      </c>
      <c r="CQ53" s="41"/>
      <c r="CR53" s="288">
        <f>$D$53*CQ53</f>
        <v>0</v>
      </c>
      <c r="CS53" s="780">
        <v>0</v>
      </c>
      <c r="CT53" s="57">
        <v>0</v>
      </c>
      <c r="CU53" s="33">
        <v>1.3</v>
      </c>
      <c r="CV53" s="41">
        <f t="shared" si="75"/>
        <v>0</v>
      </c>
      <c r="CW53" s="41">
        <f t="shared" si="76"/>
        <v>0</v>
      </c>
      <c r="CX53" s="41">
        <v>0</v>
      </c>
      <c r="DE53" s="362">
        <f t="shared" si="23"/>
        <v>0</v>
      </c>
      <c r="DF53" s="362">
        <f t="shared" si="24"/>
        <v>0</v>
      </c>
      <c r="DG53" s="362">
        <f t="shared" si="25"/>
        <v>0</v>
      </c>
    </row>
    <row r="54" spans="1:111" ht="15" hidden="1" customHeight="1" x14ac:dyDescent="0.25">
      <c r="A54" s="62" t="s">
        <v>329</v>
      </c>
      <c r="B54" s="695" t="s">
        <v>330</v>
      </c>
      <c r="C54" s="88" t="s">
        <v>18</v>
      </c>
      <c r="D54" s="955">
        <v>370</v>
      </c>
      <c r="E54" s="287">
        <f t="shared" si="78"/>
        <v>0</v>
      </c>
      <c r="F54" s="717">
        <f>$D$54*E54</f>
        <v>0</v>
      </c>
      <c r="G54" s="60"/>
      <c r="H54" s="40">
        <f>$D$54*G54</f>
        <v>0</v>
      </c>
      <c r="I54" s="779">
        <v>20</v>
      </c>
      <c r="J54" s="60">
        <v>10</v>
      </c>
      <c r="K54" s="33">
        <v>40</v>
      </c>
      <c r="L54" s="41">
        <v>14800</v>
      </c>
      <c r="M54" s="41">
        <f t="shared" si="54"/>
        <v>14800</v>
      </c>
      <c r="N54" s="60">
        <v>23</v>
      </c>
      <c r="O54" s="60"/>
      <c r="P54" s="40">
        <f>$D$54*O54</f>
        <v>0</v>
      </c>
      <c r="Q54" s="779">
        <v>20</v>
      </c>
      <c r="R54">
        <v>10</v>
      </c>
      <c r="S54" s="33">
        <v>1.2</v>
      </c>
      <c r="T54" s="41">
        <f t="shared" si="55"/>
        <v>0</v>
      </c>
      <c r="U54" s="41">
        <f t="shared" si="56"/>
        <v>0</v>
      </c>
      <c r="V54" s="60">
        <v>28</v>
      </c>
      <c r="W54" s="60"/>
      <c r="X54" s="288">
        <f>$D$54*W54</f>
        <v>0</v>
      </c>
      <c r="Y54" s="779">
        <v>0</v>
      </c>
      <c r="Z54" s="262">
        <v>0</v>
      </c>
      <c r="AA54" s="33">
        <v>1.2</v>
      </c>
      <c r="AB54" s="41">
        <f t="shared" si="57"/>
        <v>0</v>
      </c>
      <c r="AC54" s="41">
        <f t="shared" si="58"/>
        <v>0</v>
      </c>
      <c r="AD54" s="60">
        <v>0</v>
      </c>
      <c r="AE54" s="60"/>
      <c r="AF54" s="40">
        <f>$D$54*AE54</f>
        <v>0</v>
      </c>
      <c r="AG54" s="779">
        <v>0</v>
      </c>
      <c r="AH54" s="262">
        <v>0</v>
      </c>
      <c r="AI54" s="33">
        <v>1.2</v>
      </c>
      <c r="AJ54" s="41">
        <f t="shared" si="59"/>
        <v>0</v>
      </c>
      <c r="AK54" s="41">
        <f t="shared" si="60"/>
        <v>0</v>
      </c>
      <c r="AL54" s="60">
        <v>0</v>
      </c>
      <c r="AM54" s="60"/>
      <c r="AN54" s="288">
        <f>$D$54*AM54</f>
        <v>0</v>
      </c>
      <c r="AO54" s="60">
        <v>0</v>
      </c>
      <c r="AP54">
        <v>0</v>
      </c>
      <c r="AQ54" s="33">
        <v>1.2</v>
      </c>
      <c r="AR54" s="41">
        <f t="shared" si="61"/>
        <v>0</v>
      </c>
      <c r="AS54" s="41">
        <f t="shared" si="62"/>
        <v>0</v>
      </c>
      <c r="AT54" s="60">
        <v>0</v>
      </c>
      <c r="AU54" s="60"/>
      <c r="AV54" s="288">
        <f>$D$54*AU54</f>
        <v>0</v>
      </c>
      <c r="AW54" s="779">
        <v>0</v>
      </c>
      <c r="AX54">
        <v>0</v>
      </c>
      <c r="AY54" s="33">
        <v>1.2</v>
      </c>
      <c r="AZ54" s="41">
        <f t="shared" si="63"/>
        <v>0</v>
      </c>
      <c r="BA54" s="41">
        <f t="shared" si="64"/>
        <v>0</v>
      </c>
      <c r="BB54" s="60">
        <v>0</v>
      </c>
      <c r="BC54" s="60"/>
      <c r="BD54" s="288">
        <f>$D$54*BC54</f>
        <v>0</v>
      </c>
      <c r="BE54" s="779">
        <v>0</v>
      </c>
      <c r="BF54">
        <v>0</v>
      </c>
      <c r="BG54" s="33">
        <v>1.2</v>
      </c>
      <c r="BH54" s="41">
        <f t="shared" si="65"/>
        <v>0</v>
      </c>
      <c r="BI54" s="41">
        <f t="shared" si="66"/>
        <v>0</v>
      </c>
      <c r="BJ54" s="60">
        <v>0</v>
      </c>
      <c r="BK54" s="60"/>
      <c r="BL54" s="288">
        <f>$D$54*BK54</f>
        <v>0</v>
      </c>
      <c r="BM54" s="779">
        <v>0</v>
      </c>
      <c r="BN54" s="60">
        <v>0</v>
      </c>
      <c r="BO54" s="33">
        <v>1.2</v>
      </c>
      <c r="BP54" s="41">
        <f t="shared" si="67"/>
        <v>0</v>
      </c>
      <c r="BQ54" s="41">
        <f t="shared" si="68"/>
        <v>0</v>
      </c>
      <c r="BR54" s="60">
        <v>0</v>
      </c>
      <c r="BS54" s="60"/>
      <c r="BT54" s="288">
        <f>$D$54*BS54</f>
        <v>0</v>
      </c>
      <c r="BU54" s="779">
        <v>0</v>
      </c>
      <c r="BV54" s="56">
        <v>0</v>
      </c>
      <c r="BW54" s="33">
        <v>1.2</v>
      </c>
      <c r="BX54" s="41">
        <f t="shared" si="69"/>
        <v>0</v>
      </c>
      <c r="BY54" s="41">
        <f t="shared" si="70"/>
        <v>0</v>
      </c>
      <c r="BZ54" s="60">
        <v>0</v>
      </c>
      <c r="CA54" s="60"/>
      <c r="CB54" s="288">
        <f>$D$54*CA54</f>
        <v>0</v>
      </c>
      <c r="CC54" s="779">
        <v>0</v>
      </c>
      <c r="CD54" s="56">
        <v>0</v>
      </c>
      <c r="CE54" s="33">
        <v>1.2</v>
      </c>
      <c r="CF54" s="41">
        <f t="shared" si="71"/>
        <v>0</v>
      </c>
      <c r="CG54" s="41">
        <f t="shared" si="72"/>
        <v>0</v>
      </c>
      <c r="CH54" s="60">
        <v>0</v>
      </c>
      <c r="CI54" s="60"/>
      <c r="CJ54" s="288">
        <f>$D$54*CI54</f>
        <v>0</v>
      </c>
      <c r="CK54" s="779">
        <v>0</v>
      </c>
      <c r="CL54" s="56">
        <v>0</v>
      </c>
      <c r="CM54" s="33">
        <v>1.2</v>
      </c>
      <c r="CN54" s="41">
        <f t="shared" si="73"/>
        <v>0</v>
      </c>
      <c r="CO54" s="41">
        <f t="shared" si="74"/>
        <v>0</v>
      </c>
      <c r="CP54" s="60">
        <v>0</v>
      </c>
      <c r="CQ54" s="41"/>
      <c r="CR54" s="288">
        <f>$D$54*CQ54</f>
        <v>0</v>
      </c>
      <c r="CS54" s="780">
        <v>0</v>
      </c>
      <c r="CT54" s="57">
        <v>0</v>
      </c>
      <c r="CU54" s="33">
        <v>1.2</v>
      </c>
      <c r="CV54" s="41">
        <f t="shared" si="75"/>
        <v>0</v>
      </c>
      <c r="CW54" s="41">
        <f t="shared" si="76"/>
        <v>0</v>
      </c>
      <c r="CX54" s="41">
        <v>0</v>
      </c>
      <c r="DE54" s="362">
        <f t="shared" si="23"/>
        <v>0</v>
      </c>
      <c r="DF54" s="362">
        <f t="shared" si="24"/>
        <v>0</v>
      </c>
      <c r="DG54" s="362">
        <f t="shared" si="25"/>
        <v>0</v>
      </c>
    </row>
    <row r="55" spans="1:111" ht="15" hidden="1" customHeight="1" x14ac:dyDescent="0.25">
      <c r="A55" s="62" t="s">
        <v>331</v>
      </c>
      <c r="B55" s="695" t="s">
        <v>332</v>
      </c>
      <c r="C55" s="88" t="s">
        <v>18</v>
      </c>
      <c r="D55" s="955">
        <v>386</v>
      </c>
      <c r="E55" s="287">
        <f t="shared" si="78"/>
        <v>0</v>
      </c>
      <c r="F55" s="717">
        <f>$D$55*E55</f>
        <v>0</v>
      </c>
      <c r="G55" s="60"/>
      <c r="H55" s="40">
        <f>$D$55*G55</f>
        <v>0</v>
      </c>
      <c r="I55" s="779"/>
      <c r="J55" s="60">
        <v>6</v>
      </c>
      <c r="K55" s="33">
        <v>0</v>
      </c>
      <c r="L55" s="41">
        <v>0</v>
      </c>
      <c r="M55" s="41">
        <f t="shared" si="54"/>
        <v>0</v>
      </c>
      <c r="N55" s="60">
        <v>10</v>
      </c>
      <c r="O55" s="60"/>
      <c r="P55" s="40">
        <f>$D$55*O55</f>
        <v>0</v>
      </c>
      <c r="Q55" s="779"/>
      <c r="R55">
        <v>6</v>
      </c>
      <c r="S55" s="33">
        <v>1</v>
      </c>
      <c r="T55" s="41">
        <f t="shared" si="55"/>
        <v>0</v>
      </c>
      <c r="U55" s="41">
        <f t="shared" si="56"/>
        <v>0</v>
      </c>
      <c r="V55" s="60">
        <v>12</v>
      </c>
      <c r="W55" s="60"/>
      <c r="X55" s="288">
        <f>$D$55*W55</f>
        <v>0</v>
      </c>
      <c r="Y55" s="779">
        <v>0</v>
      </c>
      <c r="Z55" s="262">
        <v>0</v>
      </c>
      <c r="AA55" s="33">
        <v>1</v>
      </c>
      <c r="AB55" s="41">
        <f t="shared" si="57"/>
        <v>0</v>
      </c>
      <c r="AC55" s="41">
        <f t="shared" si="58"/>
        <v>0</v>
      </c>
      <c r="AD55" s="60">
        <v>0</v>
      </c>
      <c r="AE55" s="60"/>
      <c r="AF55" s="40">
        <f>$D$55*AE55</f>
        <v>0</v>
      </c>
      <c r="AG55" s="779">
        <v>0</v>
      </c>
      <c r="AH55" s="262">
        <v>0</v>
      </c>
      <c r="AI55" s="33">
        <v>1</v>
      </c>
      <c r="AJ55" s="41">
        <f t="shared" si="59"/>
        <v>0</v>
      </c>
      <c r="AK55" s="41">
        <f t="shared" si="60"/>
        <v>0</v>
      </c>
      <c r="AL55" s="60">
        <v>0</v>
      </c>
      <c r="AM55" s="60"/>
      <c r="AN55" s="288">
        <f>$D$55*AM55</f>
        <v>0</v>
      </c>
      <c r="AO55" s="60">
        <v>0</v>
      </c>
      <c r="AP55">
        <v>0</v>
      </c>
      <c r="AQ55" s="33">
        <v>1</v>
      </c>
      <c r="AR55" s="41">
        <f t="shared" si="61"/>
        <v>0</v>
      </c>
      <c r="AS55" s="41">
        <f t="shared" si="62"/>
        <v>0</v>
      </c>
      <c r="AT55" s="60">
        <v>0</v>
      </c>
      <c r="AU55" s="60">
        <v>0</v>
      </c>
      <c r="AV55" s="288">
        <f>$D$55*AU55</f>
        <v>0</v>
      </c>
      <c r="AW55" s="779">
        <v>0</v>
      </c>
      <c r="AX55">
        <v>0</v>
      </c>
      <c r="AY55" s="33">
        <v>1</v>
      </c>
      <c r="AZ55" s="41">
        <f t="shared" si="63"/>
        <v>0</v>
      </c>
      <c r="BA55" s="41">
        <f t="shared" si="64"/>
        <v>0</v>
      </c>
      <c r="BB55" s="60">
        <v>0</v>
      </c>
      <c r="BC55" s="60"/>
      <c r="BD55" s="288">
        <f>$D$55*BC55</f>
        <v>0</v>
      </c>
      <c r="BE55" s="779">
        <v>0</v>
      </c>
      <c r="BF55">
        <v>0</v>
      </c>
      <c r="BG55" s="33">
        <v>1</v>
      </c>
      <c r="BH55" s="41">
        <f t="shared" si="65"/>
        <v>0</v>
      </c>
      <c r="BI55" s="41">
        <f t="shared" si="66"/>
        <v>0</v>
      </c>
      <c r="BJ55" s="60">
        <v>0</v>
      </c>
      <c r="BK55" s="60"/>
      <c r="BL55" s="288">
        <f>$D$55*BK55</f>
        <v>0</v>
      </c>
      <c r="BM55" s="779">
        <v>0</v>
      </c>
      <c r="BN55" s="60">
        <v>0</v>
      </c>
      <c r="BO55" s="33">
        <v>1</v>
      </c>
      <c r="BP55" s="41">
        <f t="shared" si="67"/>
        <v>0</v>
      </c>
      <c r="BQ55" s="41">
        <f t="shared" si="68"/>
        <v>0</v>
      </c>
      <c r="BR55" s="60">
        <v>0</v>
      </c>
      <c r="BS55" s="60"/>
      <c r="BT55" s="288">
        <f>$D$55*BS55</f>
        <v>0</v>
      </c>
      <c r="BU55" s="779">
        <v>0</v>
      </c>
      <c r="BV55" s="56">
        <v>0</v>
      </c>
      <c r="BW55" s="33">
        <v>1</v>
      </c>
      <c r="BX55" s="41">
        <f t="shared" si="69"/>
        <v>0</v>
      </c>
      <c r="BY55" s="41">
        <f t="shared" si="70"/>
        <v>0</v>
      </c>
      <c r="BZ55" s="60">
        <v>0</v>
      </c>
      <c r="CA55" s="60">
        <v>0</v>
      </c>
      <c r="CB55" s="288">
        <f>$D$55*CA55</f>
        <v>0</v>
      </c>
      <c r="CC55" s="779">
        <v>0</v>
      </c>
      <c r="CD55" s="56">
        <v>0</v>
      </c>
      <c r="CE55" s="33">
        <v>1</v>
      </c>
      <c r="CF55" s="41">
        <f t="shared" si="71"/>
        <v>0</v>
      </c>
      <c r="CG55" s="41">
        <f t="shared" si="72"/>
        <v>0</v>
      </c>
      <c r="CH55" s="60">
        <v>0</v>
      </c>
      <c r="CI55" s="60"/>
      <c r="CJ55" s="288">
        <f>$D$55*CI55</f>
        <v>0</v>
      </c>
      <c r="CK55" s="779">
        <v>0</v>
      </c>
      <c r="CL55" s="56">
        <v>0</v>
      </c>
      <c r="CM55" s="33">
        <v>1</v>
      </c>
      <c r="CN55" s="41">
        <f t="shared" si="73"/>
        <v>0</v>
      </c>
      <c r="CO55" s="41">
        <f t="shared" si="74"/>
        <v>0</v>
      </c>
      <c r="CP55" s="60">
        <v>0</v>
      </c>
      <c r="CQ55" s="41">
        <v>0</v>
      </c>
      <c r="CR55" s="288">
        <f>$D$55*CQ55</f>
        <v>0</v>
      </c>
      <c r="CS55" s="780">
        <v>0</v>
      </c>
      <c r="CT55" s="57">
        <v>0</v>
      </c>
      <c r="CU55" s="33">
        <v>1</v>
      </c>
      <c r="CV55" s="41">
        <f t="shared" si="75"/>
        <v>0</v>
      </c>
      <c r="CW55" s="41">
        <f t="shared" si="76"/>
        <v>0</v>
      </c>
      <c r="CX55" s="41">
        <v>0</v>
      </c>
      <c r="DE55" s="362">
        <f t="shared" si="23"/>
        <v>0</v>
      </c>
      <c r="DF55" s="362">
        <f t="shared" si="24"/>
        <v>0</v>
      </c>
      <c r="DG55" s="362">
        <f t="shared" si="25"/>
        <v>0</v>
      </c>
    </row>
    <row r="56" spans="1:111" x14ac:dyDescent="0.25">
      <c r="A56" s="62"/>
      <c r="B56" s="690" t="s">
        <v>707</v>
      </c>
      <c r="C56" s="64" t="s">
        <v>333</v>
      </c>
      <c r="D56" s="955"/>
      <c r="E56" s="299">
        <f>E44+E45+E46+E47+E48*2+E49*2+E50*2+E51*2+E52*4+E53*4+E54*4+E55*4</f>
        <v>0</v>
      </c>
      <c r="F56" s="717">
        <f>SUM(F44:F55)</f>
        <v>0</v>
      </c>
      <c r="G56" s="39">
        <v>0</v>
      </c>
      <c r="H56" s="40">
        <f>SUM(H44:H55)</f>
        <v>0</v>
      </c>
      <c r="I56" s="779">
        <v>560</v>
      </c>
      <c r="J56" s="60"/>
      <c r="K56" s="33">
        <v>1120</v>
      </c>
      <c r="L56" s="41">
        <v>132000</v>
      </c>
      <c r="M56" s="41"/>
      <c r="N56" s="60"/>
      <c r="O56" s="39">
        <v>0</v>
      </c>
      <c r="P56" s="40">
        <f>SUM(P44:P55)</f>
        <v>0</v>
      </c>
      <c r="Q56" s="779">
        <v>560</v>
      </c>
      <c r="S56" s="33"/>
      <c r="T56" s="41"/>
      <c r="U56" s="41"/>
      <c r="V56" s="60"/>
      <c r="W56" s="980">
        <f>W44+W45+W46+W47+W48*2+W49*2+W50*2+W51*2+W52*4+W53*4+W54*4+W55*4</f>
        <v>0</v>
      </c>
      <c r="X56" s="40">
        <f>SUM(X44:X55)</f>
        <v>0</v>
      </c>
      <c r="Y56" s="779">
        <v>0</v>
      </c>
      <c r="Z56" s="262"/>
      <c r="AA56" s="33"/>
      <c r="AB56" s="41"/>
      <c r="AC56" s="41"/>
      <c r="AD56" s="60"/>
      <c r="AE56" s="980">
        <f>AE44+AE45+AE46+AE47+AE48*2+AE49*2+AE50*2+AE51*2+AE52*4+AE53*4+AE54*4+AE55*4</f>
        <v>0</v>
      </c>
      <c r="AF56" s="40">
        <f>SUM(AF44:AF55)</f>
        <v>0</v>
      </c>
      <c r="AG56" s="779">
        <v>0</v>
      </c>
      <c r="AH56" s="262"/>
      <c r="AI56" s="33"/>
      <c r="AJ56" s="41"/>
      <c r="AK56" s="41"/>
      <c r="AL56" s="60"/>
      <c r="AM56" s="980">
        <f>AM44+AM45+AM46+AM47+AM48*2+AM49*2+AM50*2+AM51*2+AM52*4+AM53*4+AM54*4+AM55*4</f>
        <v>0</v>
      </c>
      <c r="AN56" s="40">
        <f>SUM(AN44:AN55)</f>
        <v>0</v>
      </c>
      <c r="AO56" s="60">
        <v>0</v>
      </c>
      <c r="AQ56" s="33"/>
      <c r="AR56" s="41"/>
      <c r="AS56" s="41"/>
      <c r="AT56" s="60"/>
      <c r="AU56" s="980">
        <f>AU44+AU45+AU46+AU47+AU48*2+AU49*2+AU50*2+AU51*2+AU52*4+AU53*4+AU54*4+AU55*4</f>
        <v>0</v>
      </c>
      <c r="AV56" s="40">
        <f>SUM(AV44:AV55)</f>
        <v>0</v>
      </c>
      <c r="AW56" s="779">
        <v>0</v>
      </c>
      <c r="AY56" s="33"/>
      <c r="AZ56" s="41"/>
      <c r="BA56" s="41"/>
      <c r="BB56" s="60"/>
      <c r="BC56" s="980">
        <f>BC44+BC45+BC46+BC47+BC48*2+BC49*2+BC50*2+BC51*2+BC52*4+BC53*4+BC54*4+BC55*4</f>
        <v>0</v>
      </c>
      <c r="BD56" s="40">
        <f>SUM(BD44:BD55)</f>
        <v>0</v>
      </c>
      <c r="BE56" s="779">
        <v>0</v>
      </c>
      <c r="BG56" s="33"/>
      <c r="BH56" s="41"/>
      <c r="BI56" s="41"/>
      <c r="BJ56" s="60"/>
      <c r="BK56" s="980">
        <f>BK44+BK45+BK46+BK47+BK48*2+BK49*2+BK50*2+BK51*2+BK52*4+BK53*4+BK54*4+BK55*4</f>
        <v>0</v>
      </c>
      <c r="BL56" s="40">
        <f>SUM(BL44:BL55)</f>
        <v>0</v>
      </c>
      <c r="BM56" s="779">
        <v>0</v>
      </c>
      <c r="BN56" s="60"/>
      <c r="BO56" s="33"/>
      <c r="BP56" s="41"/>
      <c r="BQ56" s="41"/>
      <c r="BR56" s="60"/>
      <c r="BS56" s="980">
        <f>BS44+BS45+BS46+BS47+BS48*2+BS49*2+BS50*2+BS51*2+BS52*4+BS53*4+BS54*4+BS55*4</f>
        <v>0</v>
      </c>
      <c r="BT56" s="40">
        <f>SUM(BT44:BT55)</f>
        <v>0</v>
      </c>
      <c r="BU56" s="779">
        <v>0</v>
      </c>
      <c r="BV56" s="56"/>
      <c r="BW56" s="33"/>
      <c r="BX56" s="41"/>
      <c r="BY56" s="41"/>
      <c r="BZ56" s="60"/>
      <c r="CA56" s="980">
        <f>CA44+CA45+CA46+CA47+CA48*2+CA49*2+CA50*2+CA51*2+CA52*4+CA53*4+CA54*4+CA55*4</f>
        <v>0</v>
      </c>
      <c r="CB56" s="40">
        <f>SUM(CB44:CB55)</f>
        <v>0</v>
      </c>
      <c r="CC56" s="779">
        <v>0</v>
      </c>
      <c r="CD56" s="56"/>
      <c r="CE56" s="33"/>
      <c r="CF56" s="41"/>
      <c r="CG56" s="41"/>
      <c r="CH56" s="60"/>
      <c r="CI56" s="299">
        <v>0</v>
      </c>
      <c r="CJ56" s="40">
        <f>SUM(CJ44:CJ55)</f>
        <v>0</v>
      </c>
      <c r="CK56" s="779">
        <v>0</v>
      </c>
      <c r="CL56" s="56"/>
      <c r="CM56" s="33"/>
      <c r="CN56" s="41"/>
      <c r="CO56" s="41"/>
      <c r="CP56" s="60"/>
      <c r="CQ56" s="41"/>
      <c r="CR56" s="288"/>
      <c r="CS56" s="780"/>
      <c r="CT56" s="57"/>
      <c r="CU56" s="33"/>
      <c r="CV56" s="41"/>
      <c r="CW56" s="41"/>
      <c r="CX56" s="41"/>
      <c r="DE56" s="362">
        <f t="shared" si="23"/>
        <v>0</v>
      </c>
      <c r="DF56" s="362">
        <f t="shared" si="24"/>
        <v>0</v>
      </c>
      <c r="DG56" s="362">
        <f t="shared" si="25"/>
        <v>0</v>
      </c>
    </row>
    <row r="57" spans="1:111" x14ac:dyDescent="0.25">
      <c r="A57" s="51"/>
      <c r="B57" s="690"/>
      <c r="C57" s="64"/>
      <c r="D57" s="955"/>
      <c r="E57" s="299"/>
      <c r="F57" s="723"/>
      <c r="G57" s="41"/>
      <c r="H57" s="721"/>
      <c r="I57" s="780"/>
      <c r="J57" s="41"/>
      <c r="K57" s="33"/>
      <c r="L57" s="41"/>
      <c r="M57" s="41"/>
      <c r="N57" s="60"/>
      <c r="O57" s="41"/>
      <c r="P57" s="721"/>
      <c r="Q57" s="780"/>
      <c r="S57" s="33"/>
      <c r="T57" s="41"/>
      <c r="U57" s="41"/>
      <c r="V57" s="60"/>
      <c r="W57" s="104"/>
      <c r="X57" s="297"/>
      <c r="Y57" s="780"/>
      <c r="Z57" s="116"/>
      <c r="AA57" s="33"/>
      <c r="AB57" s="41"/>
      <c r="AC57" s="41"/>
      <c r="AD57" s="60"/>
      <c r="AE57" s="104"/>
      <c r="AF57" s="721"/>
      <c r="AG57" s="780"/>
      <c r="AH57" s="116"/>
      <c r="AI57" s="33"/>
      <c r="AJ57" s="41"/>
      <c r="AK57" s="41"/>
      <c r="AL57" s="60"/>
      <c r="AM57" s="104"/>
      <c r="AN57" s="297"/>
      <c r="AO57" s="104"/>
      <c r="AQ57" s="33"/>
      <c r="AR57" s="41"/>
      <c r="AS57" s="41"/>
      <c r="AT57" s="60"/>
      <c r="AU57" s="104"/>
      <c r="AV57" s="297"/>
      <c r="AW57" s="917"/>
      <c r="AY57" s="33"/>
      <c r="AZ57" s="41"/>
      <c r="BA57" s="41"/>
      <c r="BB57" s="60"/>
      <c r="BC57" s="104"/>
      <c r="BD57" s="297"/>
      <c r="BE57" s="917"/>
      <c r="BG57" s="33"/>
      <c r="BH57" s="41"/>
      <c r="BI57" s="41"/>
      <c r="BJ57" s="60"/>
      <c r="BK57" s="104"/>
      <c r="BL57" s="297"/>
      <c r="BM57" s="917"/>
      <c r="BN57" s="104"/>
      <c r="BO57" s="33"/>
      <c r="BP57" s="41"/>
      <c r="BQ57" s="41"/>
      <c r="BR57" s="60"/>
      <c r="BS57" s="104"/>
      <c r="BT57" s="297"/>
      <c r="BU57" s="917"/>
      <c r="BV57" s="227"/>
      <c r="BW57" s="33"/>
      <c r="BX57" s="41"/>
      <c r="BY57" s="41"/>
      <c r="BZ57" s="60"/>
      <c r="CA57" s="104"/>
      <c r="CB57" s="297"/>
      <c r="CC57" s="917"/>
      <c r="CD57" s="227"/>
      <c r="CE57" s="33"/>
      <c r="CF57" s="41"/>
      <c r="CG57" s="41"/>
      <c r="CH57" s="60"/>
      <c r="CI57" s="104"/>
      <c r="CJ57" s="297"/>
      <c r="CK57" s="917"/>
      <c r="CL57" s="227"/>
      <c r="CM57" s="33"/>
      <c r="CN57" s="41"/>
      <c r="CO57" s="41"/>
      <c r="CP57" s="60"/>
      <c r="CQ57" s="104"/>
      <c r="CR57" s="297"/>
      <c r="CS57" s="917"/>
      <c r="CT57" s="227"/>
      <c r="CU57" s="33"/>
      <c r="CV57" s="41"/>
      <c r="CW57" s="41"/>
      <c r="CX57" s="41"/>
      <c r="DE57" s="362">
        <f t="shared" si="23"/>
        <v>0</v>
      </c>
      <c r="DF57" s="362">
        <f t="shared" si="24"/>
        <v>0</v>
      </c>
      <c r="DG57" s="362">
        <f t="shared" si="25"/>
        <v>0</v>
      </c>
    </row>
    <row r="58" spans="1:111" ht="15" hidden="1" customHeight="1" x14ac:dyDescent="0.25">
      <c r="A58" s="707" t="s">
        <v>683</v>
      </c>
      <c r="B58" s="708" t="s">
        <v>659</v>
      </c>
      <c r="C58" s="64" t="s">
        <v>18</v>
      </c>
      <c r="D58" s="958">
        <v>135</v>
      </c>
      <c r="E58" s="287">
        <f t="shared" ref="E58:E61" si="79">G58+O58+W58+AE58+AM58+AU58+BC58+BK58+BS58+CA58+CI58+CQ58</f>
        <v>0</v>
      </c>
      <c r="F58" s="717">
        <f>$D$58*E58</f>
        <v>0</v>
      </c>
      <c r="G58" s="41"/>
      <c r="H58" s="40">
        <f>$D$58*G58</f>
        <v>0</v>
      </c>
      <c r="I58" s="780"/>
      <c r="J58" s="41"/>
      <c r="K58" s="33">
        <v>0</v>
      </c>
      <c r="L58" s="41">
        <v>0</v>
      </c>
      <c r="M58" s="41"/>
      <c r="N58" s="60"/>
      <c r="O58" s="41"/>
      <c r="P58" s="40">
        <f>$D$58*O58</f>
        <v>0</v>
      </c>
      <c r="Q58" s="780"/>
      <c r="S58" s="33"/>
      <c r="T58" s="41"/>
      <c r="U58" s="41"/>
      <c r="V58" s="60"/>
      <c r="W58" s="104"/>
      <c r="X58" s="40">
        <f>$D$58*W58</f>
        <v>0</v>
      </c>
      <c r="Y58" s="780"/>
      <c r="Z58" s="116"/>
      <c r="AA58" s="33"/>
      <c r="AB58" s="41"/>
      <c r="AC58" s="41"/>
      <c r="AD58" s="60"/>
      <c r="AE58" s="104"/>
      <c r="AF58" s="40">
        <f>$D$58*AE58</f>
        <v>0</v>
      </c>
      <c r="AG58" s="780"/>
      <c r="AH58" s="116"/>
      <c r="AI58" s="33"/>
      <c r="AJ58" s="41"/>
      <c r="AK58" s="41"/>
      <c r="AL58" s="60"/>
      <c r="AM58" s="104"/>
      <c r="AN58" s="40">
        <f>$D$58*AM58</f>
        <v>0</v>
      </c>
      <c r="AO58" s="104"/>
      <c r="AQ58" s="33"/>
      <c r="AR58" s="41"/>
      <c r="AS58" s="41"/>
      <c r="AT58" s="60"/>
      <c r="AU58" s="104"/>
      <c r="AV58" s="40">
        <f>$D$58*AU58</f>
        <v>0</v>
      </c>
      <c r="AW58" s="917"/>
      <c r="AY58" s="33"/>
      <c r="AZ58" s="41"/>
      <c r="BA58" s="41"/>
      <c r="BB58" s="60"/>
      <c r="BC58" s="104"/>
      <c r="BD58" s="40">
        <f>$D$58*BC58</f>
        <v>0</v>
      </c>
      <c r="BE58" s="917"/>
      <c r="BG58" s="33"/>
      <c r="BH58" s="41"/>
      <c r="BI58" s="41"/>
      <c r="BJ58" s="60"/>
      <c r="BK58" s="104"/>
      <c r="BL58" s="40">
        <f>$D$58*BK58</f>
        <v>0</v>
      </c>
      <c r="BM58" s="917"/>
      <c r="BN58" s="104"/>
      <c r="BO58" s="33"/>
      <c r="BP58" s="41"/>
      <c r="BQ58" s="41"/>
      <c r="BR58" s="60"/>
      <c r="BS58" s="104"/>
      <c r="BT58" s="40">
        <f>$D$58*BS58</f>
        <v>0</v>
      </c>
      <c r="BU58" s="917"/>
      <c r="BV58" s="227"/>
      <c r="BW58" s="33"/>
      <c r="BX58" s="41"/>
      <c r="BY58" s="41"/>
      <c r="BZ58" s="60"/>
      <c r="CA58" s="104"/>
      <c r="CB58" s="40">
        <f>$D$58*CA58</f>
        <v>0</v>
      </c>
      <c r="CC58" s="917"/>
      <c r="CD58" s="227"/>
      <c r="CE58" s="33"/>
      <c r="CF58" s="41"/>
      <c r="CG58" s="41"/>
      <c r="CH58" s="60"/>
      <c r="CI58" s="104"/>
      <c r="CJ58" s="40">
        <f>$D$58*CI58</f>
        <v>0</v>
      </c>
      <c r="CK58" s="917"/>
      <c r="CL58" s="227"/>
      <c r="CM58" s="33"/>
      <c r="CN58" s="41"/>
      <c r="CO58" s="41"/>
      <c r="CP58" s="60"/>
      <c r="CQ58" s="104"/>
      <c r="CR58" s="40">
        <f>$D$58*CQ58</f>
        <v>0</v>
      </c>
      <c r="CS58" s="917"/>
      <c r="CT58" s="227"/>
      <c r="CU58" s="33"/>
      <c r="CV58" s="41"/>
      <c r="CW58" s="41"/>
      <c r="CX58" s="41"/>
      <c r="DE58" s="362">
        <f t="shared" si="23"/>
        <v>0</v>
      </c>
      <c r="DF58" s="362">
        <f t="shared" si="24"/>
        <v>0</v>
      </c>
      <c r="DG58" s="362">
        <f t="shared" si="25"/>
        <v>0</v>
      </c>
    </row>
    <row r="59" spans="1:111" ht="15" hidden="1" customHeight="1" x14ac:dyDescent="0.25">
      <c r="A59" s="692" t="s">
        <v>684</v>
      </c>
      <c r="B59" s="701" t="s">
        <v>660</v>
      </c>
      <c r="C59" s="64" t="s">
        <v>18</v>
      </c>
      <c r="D59" s="958">
        <v>135</v>
      </c>
      <c r="E59" s="287">
        <f t="shared" si="79"/>
        <v>0</v>
      </c>
      <c r="F59" s="717">
        <f>$D$59*E59</f>
        <v>0</v>
      </c>
      <c r="G59" s="41"/>
      <c r="H59" s="40">
        <f>$D$59*G59</f>
        <v>0</v>
      </c>
      <c r="I59" s="780"/>
      <c r="J59" s="41"/>
      <c r="K59" s="33">
        <v>0</v>
      </c>
      <c r="L59" s="41">
        <v>0</v>
      </c>
      <c r="M59" s="41"/>
      <c r="N59" s="60"/>
      <c r="O59" s="41"/>
      <c r="P59" s="40">
        <f>$D$59*O59</f>
        <v>0</v>
      </c>
      <c r="Q59" s="780"/>
      <c r="S59" s="33"/>
      <c r="T59" s="41"/>
      <c r="U59" s="41"/>
      <c r="V59" s="60"/>
      <c r="W59" s="104"/>
      <c r="X59" s="40">
        <f>$D$59*W59</f>
        <v>0</v>
      </c>
      <c r="Y59" s="780"/>
      <c r="Z59" s="116"/>
      <c r="AA59" s="33"/>
      <c r="AB59" s="41"/>
      <c r="AC59" s="41"/>
      <c r="AD59" s="60"/>
      <c r="AE59" s="104"/>
      <c r="AF59" s="40">
        <f>$D$59*AE59</f>
        <v>0</v>
      </c>
      <c r="AG59" s="780"/>
      <c r="AH59" s="116"/>
      <c r="AI59" s="33"/>
      <c r="AJ59" s="41"/>
      <c r="AK59" s="41"/>
      <c r="AL59" s="60"/>
      <c r="AM59" s="104"/>
      <c r="AN59" s="40">
        <f>$D$59*AM59</f>
        <v>0</v>
      </c>
      <c r="AO59" s="104"/>
      <c r="AQ59" s="33"/>
      <c r="AR59" s="41"/>
      <c r="AS59" s="41"/>
      <c r="AT59" s="60"/>
      <c r="AU59" s="104"/>
      <c r="AV59" s="40">
        <f>$D$59*AU59</f>
        <v>0</v>
      </c>
      <c r="AW59" s="917"/>
      <c r="AY59" s="33"/>
      <c r="AZ59" s="41"/>
      <c r="BA59" s="41"/>
      <c r="BB59" s="60"/>
      <c r="BC59" s="104"/>
      <c r="BD59" s="40">
        <f>$D$59*BC59</f>
        <v>0</v>
      </c>
      <c r="BE59" s="917"/>
      <c r="BG59" s="33"/>
      <c r="BH59" s="41"/>
      <c r="BI59" s="41"/>
      <c r="BJ59" s="60"/>
      <c r="BK59" s="104"/>
      <c r="BL59" s="40">
        <f>$D$59*BK59</f>
        <v>0</v>
      </c>
      <c r="BM59" s="917"/>
      <c r="BN59" s="104"/>
      <c r="BO59" s="33"/>
      <c r="BP59" s="41"/>
      <c r="BQ59" s="41"/>
      <c r="BR59" s="60"/>
      <c r="BS59" s="104"/>
      <c r="BT59" s="40">
        <f>$D$59*BS59</f>
        <v>0</v>
      </c>
      <c r="BU59" s="917"/>
      <c r="BV59" s="227"/>
      <c r="BW59" s="33"/>
      <c r="BX59" s="41"/>
      <c r="BY59" s="41"/>
      <c r="BZ59" s="60"/>
      <c r="CA59" s="104"/>
      <c r="CB59" s="40">
        <f>$D$59*CA59</f>
        <v>0</v>
      </c>
      <c r="CC59" s="917"/>
      <c r="CD59" s="227"/>
      <c r="CE59" s="33"/>
      <c r="CF59" s="41"/>
      <c r="CG59" s="41"/>
      <c r="CH59" s="60"/>
      <c r="CI59" s="104"/>
      <c r="CJ59" s="40">
        <f>$D$59*CI59</f>
        <v>0</v>
      </c>
      <c r="CK59" s="917"/>
      <c r="CL59" s="227"/>
      <c r="CM59" s="33"/>
      <c r="CN59" s="41"/>
      <c r="CO59" s="41"/>
      <c r="CP59" s="60"/>
      <c r="CQ59" s="104"/>
      <c r="CR59" s="40">
        <f>$D$59*CQ59</f>
        <v>0</v>
      </c>
      <c r="CS59" s="917"/>
      <c r="CT59" s="227"/>
      <c r="CU59" s="33"/>
      <c r="CV59" s="41"/>
      <c r="CW59" s="41"/>
      <c r="CX59" s="41"/>
      <c r="DE59" s="362">
        <f t="shared" si="23"/>
        <v>0</v>
      </c>
      <c r="DF59" s="362">
        <f t="shared" si="24"/>
        <v>0</v>
      </c>
      <c r="DG59" s="362">
        <f t="shared" si="25"/>
        <v>0</v>
      </c>
    </row>
    <row r="60" spans="1:111" ht="15" hidden="1" customHeight="1" x14ac:dyDescent="0.25">
      <c r="A60" s="692" t="s">
        <v>685</v>
      </c>
      <c r="B60" s="701" t="s">
        <v>661</v>
      </c>
      <c r="C60" s="64" t="s">
        <v>18</v>
      </c>
      <c r="D60" s="958">
        <v>144</v>
      </c>
      <c r="E60" s="287">
        <f t="shared" si="79"/>
        <v>0</v>
      </c>
      <c r="F60" s="717">
        <f>$D$78*E60</f>
        <v>0</v>
      </c>
      <c r="G60" s="41"/>
      <c r="H60" s="40">
        <f>$D$78*G60</f>
        <v>0</v>
      </c>
      <c r="I60" s="780"/>
      <c r="J60" s="41"/>
      <c r="K60" s="33">
        <v>0</v>
      </c>
      <c r="L60" s="41">
        <v>0</v>
      </c>
      <c r="M60" s="41"/>
      <c r="N60" s="60"/>
      <c r="O60" s="41"/>
      <c r="P60" s="40">
        <f>$D$78*O60</f>
        <v>0</v>
      </c>
      <c r="Q60" s="780"/>
      <c r="S60" s="33"/>
      <c r="T60" s="41"/>
      <c r="U60" s="41"/>
      <c r="V60" s="60"/>
      <c r="W60" s="104"/>
      <c r="X60" s="40">
        <f>$D$78*W60</f>
        <v>0</v>
      </c>
      <c r="Y60" s="780"/>
      <c r="Z60" s="116"/>
      <c r="AA60" s="33"/>
      <c r="AB60" s="41"/>
      <c r="AC60" s="41"/>
      <c r="AD60" s="60"/>
      <c r="AE60" s="104"/>
      <c r="AF60" s="40">
        <f>$D$78*AE60</f>
        <v>0</v>
      </c>
      <c r="AG60" s="780"/>
      <c r="AH60" s="116"/>
      <c r="AI60" s="33"/>
      <c r="AJ60" s="41"/>
      <c r="AK60" s="41"/>
      <c r="AL60" s="60"/>
      <c r="AM60" s="104"/>
      <c r="AN60" s="40">
        <f>$D$78*AM60</f>
        <v>0</v>
      </c>
      <c r="AO60" s="104"/>
      <c r="AQ60" s="33"/>
      <c r="AR60" s="41"/>
      <c r="AS60" s="41"/>
      <c r="AT60" s="60"/>
      <c r="AU60" s="104"/>
      <c r="AV60" s="40">
        <f>$D$78*AU60</f>
        <v>0</v>
      </c>
      <c r="AW60" s="917"/>
      <c r="AY60" s="33"/>
      <c r="AZ60" s="41"/>
      <c r="BA60" s="41"/>
      <c r="BB60" s="60"/>
      <c r="BC60" s="104"/>
      <c r="BD60" s="40">
        <f>$D$78*BC60</f>
        <v>0</v>
      </c>
      <c r="BE60" s="917"/>
      <c r="BG60" s="33"/>
      <c r="BH60" s="41"/>
      <c r="BI60" s="41"/>
      <c r="BJ60" s="60"/>
      <c r="BK60" s="104"/>
      <c r="BL60" s="40">
        <f>$D$78*BK60</f>
        <v>0</v>
      </c>
      <c r="BM60" s="917"/>
      <c r="BN60" s="104"/>
      <c r="BO60" s="33"/>
      <c r="BP60" s="41"/>
      <c r="BQ60" s="41"/>
      <c r="BR60" s="60"/>
      <c r="BS60" s="104"/>
      <c r="BT60" s="40">
        <f>$D$78*BS60</f>
        <v>0</v>
      </c>
      <c r="BU60" s="917"/>
      <c r="BV60" s="227"/>
      <c r="BW60" s="33"/>
      <c r="BX60" s="41"/>
      <c r="BY60" s="41"/>
      <c r="BZ60" s="60"/>
      <c r="CA60" s="104"/>
      <c r="CB60" s="40">
        <f>$D$78*CA60</f>
        <v>0</v>
      </c>
      <c r="CC60" s="917"/>
      <c r="CD60" s="227"/>
      <c r="CE60" s="33"/>
      <c r="CF60" s="41"/>
      <c r="CG60" s="41"/>
      <c r="CH60" s="60"/>
      <c r="CI60" s="104"/>
      <c r="CJ60" s="40">
        <f>$D$78*CI60</f>
        <v>0</v>
      </c>
      <c r="CK60" s="917"/>
      <c r="CL60" s="227"/>
      <c r="CM60" s="33"/>
      <c r="CN60" s="41"/>
      <c r="CO60" s="41"/>
      <c r="CP60" s="60"/>
      <c r="CQ60" s="104"/>
      <c r="CR60" s="40">
        <f>$D$78*CQ60</f>
        <v>0</v>
      </c>
      <c r="CS60" s="917"/>
      <c r="CT60" s="227"/>
      <c r="CU60" s="33"/>
      <c r="CV60" s="41"/>
      <c r="CW60" s="41"/>
      <c r="CX60" s="41"/>
      <c r="DE60" s="362">
        <f t="shared" si="23"/>
        <v>0</v>
      </c>
      <c r="DF60" s="362">
        <f t="shared" si="24"/>
        <v>0</v>
      </c>
      <c r="DG60" s="362">
        <f t="shared" si="25"/>
        <v>0</v>
      </c>
    </row>
    <row r="61" spans="1:111" ht="15" hidden="1" customHeight="1" x14ac:dyDescent="0.25">
      <c r="A61" s="692" t="s">
        <v>686</v>
      </c>
      <c r="B61" s="701" t="s">
        <v>662</v>
      </c>
      <c r="C61" s="64" t="s">
        <v>18</v>
      </c>
      <c r="D61" s="958">
        <v>153</v>
      </c>
      <c r="E61" s="287">
        <f t="shared" si="79"/>
        <v>0</v>
      </c>
      <c r="F61" s="717">
        <f>$D$61*E61</f>
        <v>0</v>
      </c>
      <c r="G61" s="41"/>
      <c r="H61" s="40">
        <f>$D$61*G61</f>
        <v>0</v>
      </c>
      <c r="I61" s="780"/>
      <c r="J61" s="41"/>
      <c r="K61" s="33">
        <v>0</v>
      </c>
      <c r="L61" s="41">
        <v>0</v>
      </c>
      <c r="M61" s="41"/>
      <c r="N61" s="60"/>
      <c r="O61" s="41"/>
      <c r="P61" s="40">
        <f>$D$61*O61</f>
        <v>0</v>
      </c>
      <c r="Q61" s="780"/>
      <c r="S61" s="33"/>
      <c r="T61" s="41"/>
      <c r="U61" s="41"/>
      <c r="V61" s="60"/>
      <c r="W61" s="104"/>
      <c r="X61" s="40">
        <f>$D$61*W61</f>
        <v>0</v>
      </c>
      <c r="Y61" s="780"/>
      <c r="Z61" s="116"/>
      <c r="AA61" s="33"/>
      <c r="AB61" s="41"/>
      <c r="AC61" s="41"/>
      <c r="AD61" s="60"/>
      <c r="AE61" s="104"/>
      <c r="AF61" s="40">
        <f>$D$61*AE61</f>
        <v>0</v>
      </c>
      <c r="AG61" s="780"/>
      <c r="AH61" s="116"/>
      <c r="AI61" s="33"/>
      <c r="AJ61" s="41"/>
      <c r="AK61" s="41"/>
      <c r="AL61" s="60"/>
      <c r="AM61" s="104"/>
      <c r="AN61" s="40">
        <f>$D$61*AM61</f>
        <v>0</v>
      </c>
      <c r="AO61" s="104"/>
      <c r="AQ61" s="33"/>
      <c r="AR61" s="41"/>
      <c r="AS61" s="41"/>
      <c r="AT61" s="60"/>
      <c r="AU61" s="104"/>
      <c r="AV61" s="40">
        <f>$D$61*AU61</f>
        <v>0</v>
      </c>
      <c r="AW61" s="917"/>
      <c r="AY61" s="33"/>
      <c r="AZ61" s="41"/>
      <c r="BA61" s="41"/>
      <c r="BB61" s="60"/>
      <c r="BC61" s="104"/>
      <c r="BD61" s="40">
        <f>$D$61*BC61</f>
        <v>0</v>
      </c>
      <c r="BE61" s="917"/>
      <c r="BG61" s="33"/>
      <c r="BH61" s="41"/>
      <c r="BI61" s="41"/>
      <c r="BJ61" s="60"/>
      <c r="BK61" s="104"/>
      <c r="BL61" s="40">
        <f>$D$61*BK61</f>
        <v>0</v>
      </c>
      <c r="BM61" s="917"/>
      <c r="BN61" s="104"/>
      <c r="BO61" s="33"/>
      <c r="BP61" s="41"/>
      <c r="BQ61" s="41"/>
      <c r="BR61" s="60"/>
      <c r="BS61" s="104"/>
      <c r="BT61" s="40">
        <f>$D$61*BS61</f>
        <v>0</v>
      </c>
      <c r="BU61" s="917"/>
      <c r="BV61" s="227"/>
      <c r="BW61" s="33"/>
      <c r="BX61" s="41"/>
      <c r="BY61" s="41"/>
      <c r="BZ61" s="60"/>
      <c r="CA61" s="104"/>
      <c r="CB61" s="40">
        <f>$D$61*CA61</f>
        <v>0</v>
      </c>
      <c r="CC61" s="917"/>
      <c r="CD61" s="227"/>
      <c r="CE61" s="33"/>
      <c r="CF61" s="41"/>
      <c r="CG61" s="41"/>
      <c r="CH61" s="60"/>
      <c r="CI61" s="104"/>
      <c r="CJ61" s="40">
        <f>$D$61*CI61</f>
        <v>0</v>
      </c>
      <c r="CK61" s="917"/>
      <c r="CL61" s="227"/>
      <c r="CM61" s="33"/>
      <c r="CN61" s="41"/>
      <c r="CO61" s="41"/>
      <c r="CP61" s="60"/>
      <c r="CQ61" s="104"/>
      <c r="CR61" s="40">
        <f>$D$61*CQ61</f>
        <v>0</v>
      </c>
      <c r="CS61" s="917"/>
      <c r="CT61" s="227"/>
      <c r="CU61" s="33"/>
      <c r="CV61" s="41"/>
      <c r="CW61" s="41"/>
      <c r="CX61" s="41"/>
      <c r="DE61" s="362">
        <f t="shared" si="23"/>
        <v>0</v>
      </c>
      <c r="DF61" s="362">
        <f t="shared" si="24"/>
        <v>0</v>
      </c>
      <c r="DG61" s="362">
        <f t="shared" si="25"/>
        <v>0</v>
      </c>
    </row>
    <row r="62" spans="1:111" ht="15" hidden="1" customHeight="1" x14ac:dyDescent="0.25">
      <c r="A62" s="692"/>
      <c r="B62" s="701"/>
      <c r="C62" s="64"/>
      <c r="D62" s="958"/>
      <c r="E62" s="299"/>
      <c r="F62" s="723"/>
      <c r="G62" s="41"/>
      <c r="H62" s="721"/>
      <c r="I62" s="780"/>
      <c r="J62" s="41"/>
      <c r="K62" s="33"/>
      <c r="L62" s="41"/>
      <c r="M62" s="41"/>
      <c r="N62" s="60"/>
      <c r="O62" s="41"/>
      <c r="P62" s="721"/>
      <c r="Q62" s="780"/>
      <c r="S62" s="33"/>
      <c r="T62" s="41"/>
      <c r="U62" s="41"/>
      <c r="V62" s="60"/>
      <c r="W62" s="104"/>
      <c r="X62" s="721"/>
      <c r="Y62" s="780"/>
      <c r="Z62" s="116"/>
      <c r="AA62" s="33"/>
      <c r="AB62" s="41"/>
      <c r="AC62" s="41"/>
      <c r="AD62" s="60"/>
      <c r="AE62" s="104"/>
      <c r="AF62" s="721"/>
      <c r="AG62" s="780"/>
      <c r="AH62" s="116"/>
      <c r="AI62" s="33"/>
      <c r="AJ62" s="41"/>
      <c r="AK62" s="41"/>
      <c r="AL62" s="60"/>
      <c r="AM62" s="104"/>
      <c r="AN62" s="721"/>
      <c r="AO62" s="104"/>
      <c r="AQ62" s="33"/>
      <c r="AR62" s="41"/>
      <c r="AS62" s="41"/>
      <c r="AT62" s="60"/>
      <c r="AU62" s="104"/>
      <c r="AV62" s="721"/>
      <c r="AW62" s="917"/>
      <c r="AY62" s="33"/>
      <c r="AZ62" s="41"/>
      <c r="BA62" s="41"/>
      <c r="BB62" s="60"/>
      <c r="BC62" s="104"/>
      <c r="BD62" s="721"/>
      <c r="BE62" s="917"/>
      <c r="BG62" s="33"/>
      <c r="BH62" s="41"/>
      <c r="BI62" s="41"/>
      <c r="BJ62" s="60"/>
      <c r="BK62" s="104"/>
      <c r="BL62" s="721"/>
      <c r="BM62" s="917"/>
      <c r="BN62" s="104"/>
      <c r="BO62" s="33"/>
      <c r="BP62" s="41"/>
      <c r="BQ62" s="41"/>
      <c r="BR62" s="60"/>
      <c r="BS62" s="104"/>
      <c r="BT62" s="721"/>
      <c r="BU62" s="917"/>
      <c r="BV62" s="227"/>
      <c r="BW62" s="33"/>
      <c r="BX62" s="41"/>
      <c r="BY62" s="41"/>
      <c r="BZ62" s="60"/>
      <c r="CA62" s="104"/>
      <c r="CB62" s="721"/>
      <c r="CC62" s="917"/>
      <c r="CD62" s="227"/>
      <c r="CE62" s="33"/>
      <c r="CF62" s="41"/>
      <c r="CG62" s="41"/>
      <c r="CH62" s="60"/>
      <c r="CI62" s="104"/>
      <c r="CJ62" s="721"/>
      <c r="CK62" s="917"/>
      <c r="CL62" s="227"/>
      <c r="CM62" s="33"/>
      <c r="CN62" s="41"/>
      <c r="CO62" s="41"/>
      <c r="CP62" s="60"/>
      <c r="CQ62" s="104"/>
      <c r="CR62" s="721"/>
      <c r="CS62" s="917"/>
      <c r="CT62" s="227"/>
      <c r="CU62" s="33"/>
      <c r="CV62" s="41"/>
      <c r="CW62" s="41"/>
      <c r="CX62" s="41"/>
      <c r="DE62" s="362">
        <f t="shared" si="23"/>
        <v>0</v>
      </c>
      <c r="DF62" s="362">
        <f t="shared" si="24"/>
        <v>0</v>
      </c>
      <c r="DG62" s="362">
        <f t="shared" si="25"/>
        <v>0</v>
      </c>
    </row>
    <row r="63" spans="1:111" ht="15" hidden="1" customHeight="1" x14ac:dyDescent="0.25">
      <c r="A63" s="692" t="s">
        <v>687</v>
      </c>
      <c r="B63" s="701" t="s">
        <v>663</v>
      </c>
      <c r="C63" s="64" t="s">
        <v>18</v>
      </c>
      <c r="D63" s="958">
        <v>216</v>
      </c>
      <c r="E63" s="287">
        <f t="shared" ref="E63:E66" si="80">G63+O63+W63+AE63+AM63+AU63+BC63+BK63+BS63+CA63+CI63+CQ63</f>
        <v>0</v>
      </c>
      <c r="F63" s="717">
        <f>$D$63*E63</f>
        <v>0</v>
      </c>
      <c r="G63" s="41"/>
      <c r="H63" s="40">
        <f>$D$63*G63</f>
        <v>0</v>
      </c>
      <c r="I63" s="780"/>
      <c r="J63" s="41"/>
      <c r="K63" s="33">
        <v>0</v>
      </c>
      <c r="L63" s="41">
        <v>0</v>
      </c>
      <c r="M63" s="41"/>
      <c r="N63" s="60"/>
      <c r="O63" s="41"/>
      <c r="P63" s="40">
        <f>$D$63*O63</f>
        <v>0</v>
      </c>
      <c r="Q63" s="780"/>
      <c r="S63" s="33"/>
      <c r="T63" s="41"/>
      <c r="U63" s="41"/>
      <c r="V63" s="60"/>
      <c r="W63" s="104"/>
      <c r="X63" s="40">
        <f>$D$63*W63</f>
        <v>0</v>
      </c>
      <c r="Y63" s="780"/>
      <c r="Z63" s="116"/>
      <c r="AA63" s="33"/>
      <c r="AB63" s="41"/>
      <c r="AC63" s="41"/>
      <c r="AD63" s="60"/>
      <c r="AE63" s="104"/>
      <c r="AF63" s="40">
        <f>$D$63*AE63</f>
        <v>0</v>
      </c>
      <c r="AG63" s="780"/>
      <c r="AH63" s="116"/>
      <c r="AI63" s="33"/>
      <c r="AJ63" s="41"/>
      <c r="AK63" s="41"/>
      <c r="AL63" s="60"/>
      <c r="AM63" s="104"/>
      <c r="AN63" s="40">
        <f>$D$63*AM63</f>
        <v>0</v>
      </c>
      <c r="AO63" s="104"/>
      <c r="AQ63" s="33"/>
      <c r="AR63" s="41"/>
      <c r="AS63" s="41"/>
      <c r="AT63" s="60"/>
      <c r="AU63" s="104"/>
      <c r="AV63" s="40">
        <f>$D$63*AU63</f>
        <v>0</v>
      </c>
      <c r="AW63" s="917"/>
      <c r="AY63" s="33"/>
      <c r="AZ63" s="41"/>
      <c r="BA63" s="41"/>
      <c r="BB63" s="60"/>
      <c r="BC63" s="104"/>
      <c r="BD63" s="40">
        <f>$D$63*BC63</f>
        <v>0</v>
      </c>
      <c r="BE63" s="917"/>
      <c r="BG63" s="33"/>
      <c r="BH63" s="41"/>
      <c r="BI63" s="41"/>
      <c r="BJ63" s="60"/>
      <c r="BK63" s="104"/>
      <c r="BL63" s="40">
        <f>$D$63*BK63</f>
        <v>0</v>
      </c>
      <c r="BM63" s="917"/>
      <c r="BN63" s="104"/>
      <c r="BO63" s="33"/>
      <c r="BP63" s="41"/>
      <c r="BQ63" s="41"/>
      <c r="BR63" s="60"/>
      <c r="BS63" s="104"/>
      <c r="BT63" s="40">
        <f>$D$63*BS63</f>
        <v>0</v>
      </c>
      <c r="BU63" s="917"/>
      <c r="BV63" s="227"/>
      <c r="BW63" s="33"/>
      <c r="BX63" s="41"/>
      <c r="BY63" s="41"/>
      <c r="BZ63" s="60"/>
      <c r="CA63" s="104"/>
      <c r="CB63" s="40">
        <f>$D$63*CA63</f>
        <v>0</v>
      </c>
      <c r="CC63" s="917"/>
      <c r="CD63" s="227"/>
      <c r="CE63" s="33"/>
      <c r="CF63" s="41"/>
      <c r="CG63" s="41"/>
      <c r="CH63" s="60"/>
      <c r="CI63" s="104"/>
      <c r="CJ63" s="40">
        <f>$D$63*CI63</f>
        <v>0</v>
      </c>
      <c r="CK63" s="917"/>
      <c r="CL63" s="227"/>
      <c r="CM63" s="33"/>
      <c r="CN63" s="41"/>
      <c r="CO63" s="41"/>
      <c r="CP63" s="60"/>
      <c r="CQ63" s="104"/>
      <c r="CR63" s="40">
        <f>$D$63*CQ63</f>
        <v>0</v>
      </c>
      <c r="CS63" s="917"/>
      <c r="CT63" s="227"/>
      <c r="CU63" s="33"/>
      <c r="CV63" s="41"/>
      <c r="CW63" s="41"/>
      <c r="CX63" s="41"/>
      <c r="DE63" s="362">
        <f t="shared" si="23"/>
        <v>0</v>
      </c>
      <c r="DF63" s="362">
        <f t="shared" si="24"/>
        <v>0</v>
      </c>
      <c r="DG63" s="362">
        <f t="shared" si="25"/>
        <v>0</v>
      </c>
    </row>
    <row r="64" spans="1:111" ht="15" hidden="1" customHeight="1" x14ac:dyDescent="0.25">
      <c r="A64" s="692" t="s">
        <v>688</v>
      </c>
      <c r="B64" s="701" t="s">
        <v>664</v>
      </c>
      <c r="C64" s="64" t="s">
        <v>18</v>
      </c>
      <c r="D64" s="958">
        <v>225</v>
      </c>
      <c r="E64" s="287">
        <f t="shared" si="80"/>
        <v>0</v>
      </c>
      <c r="F64" s="717">
        <f>$D$64*E64</f>
        <v>0</v>
      </c>
      <c r="G64" s="41"/>
      <c r="H64" s="40">
        <f>$D$64*G64</f>
        <v>0</v>
      </c>
      <c r="I64" s="780"/>
      <c r="J64" s="41"/>
      <c r="K64" s="33">
        <v>0</v>
      </c>
      <c r="L64" s="41">
        <v>0</v>
      </c>
      <c r="M64" s="41"/>
      <c r="N64" s="60"/>
      <c r="O64" s="41"/>
      <c r="P64" s="40">
        <f>$D$64*O64</f>
        <v>0</v>
      </c>
      <c r="Q64" s="780"/>
      <c r="S64" s="33"/>
      <c r="T64" s="41"/>
      <c r="U64" s="41"/>
      <c r="V64" s="60"/>
      <c r="W64" s="104"/>
      <c r="X64" s="40">
        <f>$D$64*W64</f>
        <v>0</v>
      </c>
      <c r="Y64" s="780"/>
      <c r="Z64" s="116"/>
      <c r="AA64" s="33"/>
      <c r="AB64" s="41"/>
      <c r="AC64" s="41"/>
      <c r="AD64" s="60"/>
      <c r="AE64" s="104"/>
      <c r="AF64" s="40">
        <f>$D$64*AE64</f>
        <v>0</v>
      </c>
      <c r="AG64" s="780"/>
      <c r="AH64" s="116"/>
      <c r="AI64" s="33"/>
      <c r="AJ64" s="41"/>
      <c r="AK64" s="41"/>
      <c r="AL64" s="60"/>
      <c r="AM64" s="104"/>
      <c r="AN64" s="40">
        <f>$D$64*AM64</f>
        <v>0</v>
      </c>
      <c r="AO64" s="104"/>
      <c r="AQ64" s="33"/>
      <c r="AR64" s="41"/>
      <c r="AS64" s="41"/>
      <c r="AT64" s="60"/>
      <c r="AU64" s="104"/>
      <c r="AV64" s="40">
        <f>$D$64*AU64</f>
        <v>0</v>
      </c>
      <c r="AW64" s="917"/>
      <c r="AY64" s="33"/>
      <c r="AZ64" s="41"/>
      <c r="BA64" s="41"/>
      <c r="BB64" s="60"/>
      <c r="BC64" s="104"/>
      <c r="BD64" s="40">
        <f>$D$64*BC64</f>
        <v>0</v>
      </c>
      <c r="BE64" s="917"/>
      <c r="BG64" s="33"/>
      <c r="BH64" s="41"/>
      <c r="BI64" s="41"/>
      <c r="BJ64" s="60"/>
      <c r="BK64" s="104"/>
      <c r="BL64" s="40">
        <f>$D$64*BK64</f>
        <v>0</v>
      </c>
      <c r="BM64" s="917"/>
      <c r="BN64" s="104"/>
      <c r="BO64" s="33"/>
      <c r="BP64" s="41"/>
      <c r="BQ64" s="41"/>
      <c r="BR64" s="60"/>
      <c r="BS64" s="104"/>
      <c r="BT64" s="40">
        <f>$D$64*BS64</f>
        <v>0</v>
      </c>
      <c r="BU64" s="917"/>
      <c r="BV64" s="227"/>
      <c r="BW64" s="33"/>
      <c r="BX64" s="41"/>
      <c r="BY64" s="41"/>
      <c r="BZ64" s="60"/>
      <c r="CA64" s="104"/>
      <c r="CB64" s="40">
        <f>$D$64*CA64</f>
        <v>0</v>
      </c>
      <c r="CC64" s="917"/>
      <c r="CD64" s="227"/>
      <c r="CE64" s="33"/>
      <c r="CF64" s="41"/>
      <c r="CG64" s="41"/>
      <c r="CH64" s="60"/>
      <c r="CI64" s="104"/>
      <c r="CJ64" s="40">
        <f>$D$64*CI64</f>
        <v>0</v>
      </c>
      <c r="CK64" s="917"/>
      <c r="CL64" s="227"/>
      <c r="CM64" s="33"/>
      <c r="CN64" s="41"/>
      <c r="CO64" s="41"/>
      <c r="CP64" s="60"/>
      <c r="CQ64" s="104"/>
      <c r="CR64" s="40">
        <f>$D$64*CQ64</f>
        <v>0</v>
      </c>
      <c r="CS64" s="917"/>
      <c r="CT64" s="227"/>
      <c r="CU64" s="33"/>
      <c r="CV64" s="41"/>
      <c r="CW64" s="41"/>
      <c r="CX64" s="41"/>
      <c r="DE64" s="362">
        <f t="shared" si="23"/>
        <v>0</v>
      </c>
      <c r="DF64" s="362">
        <f t="shared" si="24"/>
        <v>0</v>
      </c>
      <c r="DG64" s="362">
        <f t="shared" si="25"/>
        <v>0</v>
      </c>
    </row>
    <row r="65" spans="1:111" ht="15" hidden="1" customHeight="1" x14ac:dyDescent="0.25">
      <c r="A65" s="692" t="s">
        <v>689</v>
      </c>
      <c r="B65" s="701" t="s">
        <v>665</v>
      </c>
      <c r="C65" s="64" t="s">
        <v>18</v>
      </c>
      <c r="D65" s="958">
        <v>234</v>
      </c>
      <c r="E65" s="287">
        <f t="shared" si="80"/>
        <v>0</v>
      </c>
      <c r="F65" s="717">
        <f>$D$65*E65</f>
        <v>0</v>
      </c>
      <c r="G65" s="41"/>
      <c r="H65" s="40">
        <f>$D$65*G65</f>
        <v>0</v>
      </c>
      <c r="I65" s="780"/>
      <c r="J65" s="41"/>
      <c r="K65" s="33">
        <v>0</v>
      </c>
      <c r="L65" s="41">
        <v>0</v>
      </c>
      <c r="M65" s="41"/>
      <c r="N65" s="60"/>
      <c r="O65" s="41"/>
      <c r="P65" s="40">
        <f>$D$65*O65</f>
        <v>0</v>
      </c>
      <c r="Q65" s="780"/>
      <c r="S65" s="33"/>
      <c r="T65" s="41"/>
      <c r="U65" s="41"/>
      <c r="V65" s="60"/>
      <c r="W65" s="104"/>
      <c r="X65" s="40">
        <f>$D$65*W65</f>
        <v>0</v>
      </c>
      <c r="Y65" s="780"/>
      <c r="Z65" s="116"/>
      <c r="AA65" s="33"/>
      <c r="AB65" s="41"/>
      <c r="AC65" s="41"/>
      <c r="AD65" s="60"/>
      <c r="AE65" s="104"/>
      <c r="AF65" s="40">
        <f>$D$65*AE65</f>
        <v>0</v>
      </c>
      <c r="AG65" s="780"/>
      <c r="AH65" s="116"/>
      <c r="AI65" s="33"/>
      <c r="AJ65" s="41"/>
      <c r="AK65" s="41"/>
      <c r="AL65" s="60"/>
      <c r="AM65" s="104"/>
      <c r="AN65" s="40">
        <f>$D$65*AM65</f>
        <v>0</v>
      </c>
      <c r="AO65" s="104"/>
      <c r="AQ65" s="33"/>
      <c r="AR65" s="41"/>
      <c r="AS65" s="41"/>
      <c r="AT65" s="60"/>
      <c r="AU65" s="104"/>
      <c r="AV65" s="40">
        <f>$D$65*AU65</f>
        <v>0</v>
      </c>
      <c r="AW65" s="917"/>
      <c r="AY65" s="33"/>
      <c r="AZ65" s="41"/>
      <c r="BA65" s="41"/>
      <c r="BB65" s="60"/>
      <c r="BC65" s="104"/>
      <c r="BD65" s="40">
        <f>$D$65*BC65</f>
        <v>0</v>
      </c>
      <c r="BE65" s="917"/>
      <c r="BG65" s="33"/>
      <c r="BH65" s="41"/>
      <c r="BI65" s="41"/>
      <c r="BJ65" s="60"/>
      <c r="BK65" s="104"/>
      <c r="BL65" s="40">
        <f>$D$65*BK65</f>
        <v>0</v>
      </c>
      <c r="BM65" s="917"/>
      <c r="BN65" s="104"/>
      <c r="BO65" s="33"/>
      <c r="BP65" s="41"/>
      <c r="BQ65" s="41"/>
      <c r="BR65" s="60"/>
      <c r="BS65" s="104"/>
      <c r="BT65" s="40">
        <f>$D$65*BS65</f>
        <v>0</v>
      </c>
      <c r="BU65" s="917"/>
      <c r="BV65" s="227"/>
      <c r="BW65" s="33"/>
      <c r="BX65" s="41"/>
      <c r="BY65" s="41"/>
      <c r="BZ65" s="60"/>
      <c r="CA65" s="104"/>
      <c r="CB65" s="40">
        <f>$D$65*CA65</f>
        <v>0</v>
      </c>
      <c r="CC65" s="917"/>
      <c r="CD65" s="227"/>
      <c r="CE65" s="33"/>
      <c r="CF65" s="41"/>
      <c r="CG65" s="41"/>
      <c r="CH65" s="60"/>
      <c r="CI65" s="104"/>
      <c r="CJ65" s="40">
        <f>$D$65*CI65</f>
        <v>0</v>
      </c>
      <c r="CK65" s="917"/>
      <c r="CL65" s="227"/>
      <c r="CM65" s="33"/>
      <c r="CN65" s="41"/>
      <c r="CO65" s="41"/>
      <c r="CP65" s="60"/>
      <c r="CQ65" s="104"/>
      <c r="CR65" s="40">
        <f>$D$65*CQ65</f>
        <v>0</v>
      </c>
      <c r="CS65" s="917"/>
      <c r="CT65" s="227"/>
      <c r="CU65" s="33"/>
      <c r="CV65" s="41"/>
      <c r="CW65" s="41"/>
      <c r="CX65" s="41"/>
      <c r="DE65" s="362">
        <f t="shared" si="23"/>
        <v>0</v>
      </c>
      <c r="DF65" s="362">
        <f t="shared" si="24"/>
        <v>0</v>
      </c>
      <c r="DG65" s="362">
        <f t="shared" si="25"/>
        <v>0</v>
      </c>
    </row>
    <row r="66" spans="1:111" ht="15" hidden="1" customHeight="1" x14ac:dyDescent="0.25">
      <c r="A66" s="692" t="s">
        <v>690</v>
      </c>
      <c r="B66" s="701" t="s">
        <v>666</v>
      </c>
      <c r="C66" s="64" t="s">
        <v>18</v>
      </c>
      <c r="D66" s="958">
        <v>243</v>
      </c>
      <c r="E66" s="287">
        <f t="shared" si="80"/>
        <v>0</v>
      </c>
      <c r="F66" s="717">
        <f>$D$66*E66</f>
        <v>0</v>
      </c>
      <c r="G66" s="41"/>
      <c r="H66" s="40">
        <f>$D$66*G66</f>
        <v>0</v>
      </c>
      <c r="I66" s="780"/>
      <c r="J66" s="41"/>
      <c r="K66" s="33">
        <v>0</v>
      </c>
      <c r="L66" s="41">
        <v>0</v>
      </c>
      <c r="M66" s="41"/>
      <c r="N66" s="60"/>
      <c r="O66" s="41"/>
      <c r="P66" s="40">
        <f>$D$66*O66</f>
        <v>0</v>
      </c>
      <c r="Q66" s="780"/>
      <c r="S66" s="33"/>
      <c r="T66" s="41"/>
      <c r="U66" s="41"/>
      <c r="V66" s="60"/>
      <c r="W66" s="104"/>
      <c r="X66" s="40">
        <f>$D$66*W66</f>
        <v>0</v>
      </c>
      <c r="Y66" s="780"/>
      <c r="Z66" s="116"/>
      <c r="AA66" s="33"/>
      <c r="AB66" s="41"/>
      <c r="AC66" s="41"/>
      <c r="AD66" s="60"/>
      <c r="AE66" s="104"/>
      <c r="AF66" s="40">
        <f>$D$66*AE66</f>
        <v>0</v>
      </c>
      <c r="AG66" s="780"/>
      <c r="AH66" s="116"/>
      <c r="AI66" s="33"/>
      <c r="AJ66" s="41"/>
      <c r="AK66" s="41"/>
      <c r="AL66" s="60"/>
      <c r="AM66" s="104"/>
      <c r="AN66" s="40">
        <f>$D$66*AM66</f>
        <v>0</v>
      </c>
      <c r="AO66" s="104"/>
      <c r="AQ66" s="33"/>
      <c r="AR66" s="41"/>
      <c r="AS66" s="41"/>
      <c r="AT66" s="60"/>
      <c r="AU66" s="104"/>
      <c r="AV66" s="40">
        <f>$D$66*AU66</f>
        <v>0</v>
      </c>
      <c r="AW66" s="917"/>
      <c r="AY66" s="33"/>
      <c r="AZ66" s="41"/>
      <c r="BA66" s="41"/>
      <c r="BB66" s="60"/>
      <c r="BC66" s="104"/>
      <c r="BD66" s="40">
        <f>$D$66*BC66</f>
        <v>0</v>
      </c>
      <c r="BE66" s="917"/>
      <c r="BG66" s="33"/>
      <c r="BH66" s="41"/>
      <c r="BI66" s="41"/>
      <c r="BJ66" s="60"/>
      <c r="BK66" s="104"/>
      <c r="BL66" s="40">
        <f>$D$66*BK66</f>
        <v>0</v>
      </c>
      <c r="BM66" s="917"/>
      <c r="BN66" s="104"/>
      <c r="BO66" s="33"/>
      <c r="BP66" s="41"/>
      <c r="BQ66" s="41"/>
      <c r="BR66" s="60"/>
      <c r="BS66" s="104"/>
      <c r="BT66" s="40">
        <f>$D$66*BS66</f>
        <v>0</v>
      </c>
      <c r="BU66" s="917"/>
      <c r="BV66" s="227"/>
      <c r="BW66" s="33"/>
      <c r="BX66" s="41"/>
      <c r="BY66" s="41"/>
      <c r="BZ66" s="60"/>
      <c r="CA66" s="104"/>
      <c r="CB66" s="40">
        <f>$D$66*CA66</f>
        <v>0</v>
      </c>
      <c r="CC66" s="917"/>
      <c r="CD66" s="227"/>
      <c r="CE66" s="33"/>
      <c r="CF66" s="41"/>
      <c r="CG66" s="41"/>
      <c r="CH66" s="60"/>
      <c r="CI66" s="104"/>
      <c r="CJ66" s="40">
        <f>$D$66*CI66</f>
        <v>0</v>
      </c>
      <c r="CK66" s="917"/>
      <c r="CL66" s="227"/>
      <c r="CM66" s="33"/>
      <c r="CN66" s="41"/>
      <c r="CO66" s="41"/>
      <c r="CP66" s="60"/>
      <c r="CQ66" s="104"/>
      <c r="CR66" s="40">
        <f>$D$66*CQ66</f>
        <v>0</v>
      </c>
      <c r="CS66" s="917"/>
      <c r="CT66" s="227"/>
      <c r="CU66" s="33"/>
      <c r="CV66" s="41"/>
      <c r="CW66" s="41"/>
      <c r="CX66" s="41"/>
      <c r="DE66" s="362">
        <f t="shared" si="23"/>
        <v>0</v>
      </c>
      <c r="DF66" s="362">
        <f t="shared" si="24"/>
        <v>0</v>
      </c>
      <c r="DG66" s="362">
        <f t="shared" si="25"/>
        <v>0</v>
      </c>
    </row>
    <row r="67" spans="1:111" ht="15" hidden="1" customHeight="1" x14ac:dyDescent="0.25">
      <c r="A67" s="692"/>
      <c r="B67" s="701"/>
      <c r="C67" s="64"/>
      <c r="D67" s="958"/>
      <c r="E67" s="299"/>
      <c r="F67" s="723"/>
      <c r="G67" s="41"/>
      <c r="H67" s="721"/>
      <c r="I67" s="780"/>
      <c r="J67" s="41"/>
      <c r="K67" s="33"/>
      <c r="L67" s="41"/>
      <c r="M67" s="41"/>
      <c r="N67" s="60"/>
      <c r="O67" s="41"/>
      <c r="P67" s="721"/>
      <c r="Q67" s="780"/>
      <c r="S67" s="33"/>
      <c r="T67" s="41"/>
      <c r="U67" s="41"/>
      <c r="V67" s="60"/>
      <c r="W67" s="104"/>
      <c r="X67" s="721"/>
      <c r="Y67" s="780"/>
      <c r="Z67" s="116"/>
      <c r="AA67" s="33"/>
      <c r="AB67" s="41"/>
      <c r="AC67" s="41"/>
      <c r="AD67" s="60"/>
      <c r="AE67" s="104"/>
      <c r="AF67" s="721"/>
      <c r="AG67" s="780"/>
      <c r="AH67" s="116"/>
      <c r="AI67" s="33"/>
      <c r="AJ67" s="41"/>
      <c r="AK67" s="41"/>
      <c r="AL67" s="60"/>
      <c r="AM67" s="104"/>
      <c r="AN67" s="721"/>
      <c r="AO67" s="104"/>
      <c r="AQ67" s="33"/>
      <c r="AR67" s="41"/>
      <c r="AS67" s="41"/>
      <c r="AT67" s="60"/>
      <c r="AU67" s="104"/>
      <c r="AV67" s="721"/>
      <c r="AW67" s="917"/>
      <c r="AY67" s="33"/>
      <c r="AZ67" s="41"/>
      <c r="BA67" s="41"/>
      <c r="BB67" s="60"/>
      <c r="BC67" s="104"/>
      <c r="BD67" s="721"/>
      <c r="BE67" s="917"/>
      <c r="BG67" s="33"/>
      <c r="BH67" s="41"/>
      <c r="BI67" s="41"/>
      <c r="BJ67" s="60"/>
      <c r="BK67" s="104"/>
      <c r="BL67" s="721"/>
      <c r="BM67" s="917"/>
      <c r="BN67" s="104"/>
      <c r="BO67" s="33"/>
      <c r="BP67" s="41"/>
      <c r="BQ67" s="41"/>
      <c r="BR67" s="60"/>
      <c r="BS67" s="104"/>
      <c r="BT67" s="721"/>
      <c r="BU67" s="917"/>
      <c r="BV67" s="227"/>
      <c r="BW67" s="33"/>
      <c r="BX67" s="41"/>
      <c r="BY67" s="41"/>
      <c r="BZ67" s="60"/>
      <c r="CA67" s="104"/>
      <c r="CB67" s="721"/>
      <c r="CC67" s="917"/>
      <c r="CD67" s="227"/>
      <c r="CE67" s="33"/>
      <c r="CF67" s="41"/>
      <c r="CG67" s="41"/>
      <c r="CH67" s="60"/>
      <c r="CI67" s="104"/>
      <c r="CJ67" s="721"/>
      <c r="CK67" s="917"/>
      <c r="CL67" s="227"/>
      <c r="CM67" s="33"/>
      <c r="CN67" s="41"/>
      <c r="CO67" s="41"/>
      <c r="CP67" s="60"/>
      <c r="CQ67" s="104"/>
      <c r="CR67" s="721"/>
      <c r="CS67" s="917"/>
      <c r="CT67" s="227"/>
      <c r="CU67" s="33"/>
      <c r="CV67" s="41"/>
      <c r="CW67" s="41"/>
      <c r="CX67" s="41"/>
      <c r="DE67" s="362">
        <f t="shared" si="23"/>
        <v>0</v>
      </c>
      <c r="DF67" s="362">
        <f t="shared" si="24"/>
        <v>0</v>
      </c>
      <c r="DG67" s="362">
        <f t="shared" si="25"/>
        <v>0</v>
      </c>
    </row>
    <row r="68" spans="1:111" ht="15" hidden="1" customHeight="1" x14ac:dyDescent="0.25">
      <c r="A68" s="692" t="s">
        <v>691</v>
      </c>
      <c r="B68" s="701" t="s">
        <v>667</v>
      </c>
      <c r="C68" s="64" t="s">
        <v>18</v>
      </c>
      <c r="D68" s="958">
        <v>380</v>
      </c>
      <c r="E68" s="287">
        <f t="shared" ref="E68:E71" si="81">G68+O68+W68+AE68+AM68+AU68+BC68+BK68+BS68+CA68+CI68+CQ68</f>
        <v>0</v>
      </c>
      <c r="F68" s="717">
        <f>$D$68*E68</f>
        <v>0</v>
      </c>
      <c r="G68" s="41"/>
      <c r="H68" s="40">
        <f>$D$68*G68</f>
        <v>0</v>
      </c>
      <c r="I68" s="780"/>
      <c r="J68" s="41"/>
      <c r="K68" s="33">
        <v>0</v>
      </c>
      <c r="L68" s="41">
        <v>0</v>
      </c>
      <c r="M68" s="41"/>
      <c r="N68" s="60"/>
      <c r="O68" s="41"/>
      <c r="P68" s="40">
        <f>$D$68*O68</f>
        <v>0</v>
      </c>
      <c r="Q68" s="780"/>
      <c r="S68" s="33"/>
      <c r="T68" s="41"/>
      <c r="U68" s="41"/>
      <c r="V68" s="60"/>
      <c r="W68" s="104"/>
      <c r="X68" s="40">
        <f>$D$68*W68</f>
        <v>0</v>
      </c>
      <c r="Y68" s="780"/>
      <c r="Z68" s="116"/>
      <c r="AA68" s="33"/>
      <c r="AB68" s="41"/>
      <c r="AC68" s="41"/>
      <c r="AD68" s="60"/>
      <c r="AE68" s="104"/>
      <c r="AF68" s="40">
        <f>$D$68*AE68</f>
        <v>0</v>
      </c>
      <c r="AG68" s="780"/>
      <c r="AH68" s="116"/>
      <c r="AI68" s="33"/>
      <c r="AJ68" s="41"/>
      <c r="AK68" s="41"/>
      <c r="AL68" s="60"/>
      <c r="AM68" s="104"/>
      <c r="AN68" s="40">
        <f>$D$68*AM68</f>
        <v>0</v>
      </c>
      <c r="AO68" s="104"/>
      <c r="AQ68" s="33"/>
      <c r="AR68" s="41"/>
      <c r="AS68" s="41"/>
      <c r="AT68" s="60"/>
      <c r="AU68" s="104"/>
      <c r="AV68" s="40">
        <f>$D$68*AU68</f>
        <v>0</v>
      </c>
      <c r="AW68" s="917"/>
      <c r="AY68" s="33"/>
      <c r="AZ68" s="41"/>
      <c r="BA68" s="41"/>
      <c r="BB68" s="60"/>
      <c r="BC68" s="104"/>
      <c r="BD68" s="40">
        <f>$D$68*BC68</f>
        <v>0</v>
      </c>
      <c r="BE68" s="917"/>
      <c r="BG68" s="33"/>
      <c r="BH68" s="41"/>
      <c r="BI68" s="41"/>
      <c r="BJ68" s="60"/>
      <c r="BK68" s="104"/>
      <c r="BL68" s="40">
        <f>$D$68*BK68</f>
        <v>0</v>
      </c>
      <c r="BM68" s="917"/>
      <c r="BN68" s="104"/>
      <c r="BO68" s="33"/>
      <c r="BP68" s="41"/>
      <c r="BQ68" s="41"/>
      <c r="BR68" s="60"/>
      <c r="BS68" s="104"/>
      <c r="BT68" s="40">
        <f>$D$68*BS68</f>
        <v>0</v>
      </c>
      <c r="BU68" s="917"/>
      <c r="BV68" s="227"/>
      <c r="BW68" s="33"/>
      <c r="BX68" s="41"/>
      <c r="BY68" s="41"/>
      <c r="BZ68" s="60"/>
      <c r="CA68" s="104"/>
      <c r="CB68" s="40">
        <f>$D$68*CA68</f>
        <v>0</v>
      </c>
      <c r="CC68" s="917"/>
      <c r="CD68" s="227"/>
      <c r="CE68" s="33"/>
      <c r="CF68" s="41"/>
      <c r="CG68" s="41"/>
      <c r="CH68" s="60"/>
      <c r="CI68" s="104"/>
      <c r="CJ68" s="40">
        <f>$D$68*CI68</f>
        <v>0</v>
      </c>
      <c r="CK68" s="917"/>
      <c r="CL68" s="227"/>
      <c r="CM68" s="33"/>
      <c r="CN68" s="41"/>
      <c r="CO68" s="41"/>
      <c r="CP68" s="60"/>
      <c r="CQ68" s="104"/>
      <c r="CR68" s="40">
        <f>$D$68*CQ68</f>
        <v>0</v>
      </c>
      <c r="CS68" s="917"/>
      <c r="CT68" s="227"/>
      <c r="CU68" s="33"/>
      <c r="CV68" s="41"/>
      <c r="CW68" s="41"/>
      <c r="CX68" s="41"/>
      <c r="DE68" s="362">
        <f t="shared" si="23"/>
        <v>0</v>
      </c>
      <c r="DF68" s="362">
        <f t="shared" si="24"/>
        <v>0</v>
      </c>
      <c r="DG68" s="362">
        <f t="shared" si="25"/>
        <v>0</v>
      </c>
    </row>
    <row r="69" spans="1:111" ht="15" hidden="1" customHeight="1" x14ac:dyDescent="0.25">
      <c r="A69" s="692" t="s">
        <v>692</v>
      </c>
      <c r="B69" s="701" t="s">
        <v>668</v>
      </c>
      <c r="C69" s="64" t="s">
        <v>18</v>
      </c>
      <c r="D69" s="958">
        <v>398</v>
      </c>
      <c r="E69" s="287">
        <f t="shared" si="81"/>
        <v>0</v>
      </c>
      <c r="F69" s="717">
        <f>$D$69*E69</f>
        <v>0</v>
      </c>
      <c r="G69" s="41"/>
      <c r="H69" s="40">
        <f>$D$69*G69</f>
        <v>0</v>
      </c>
      <c r="I69" s="780"/>
      <c r="J69" s="41"/>
      <c r="K69" s="33">
        <v>0</v>
      </c>
      <c r="L69" s="41">
        <v>0</v>
      </c>
      <c r="M69" s="41"/>
      <c r="N69" s="60"/>
      <c r="O69" s="41"/>
      <c r="P69" s="40">
        <f>$D$69*O69</f>
        <v>0</v>
      </c>
      <c r="Q69" s="780"/>
      <c r="S69" s="33"/>
      <c r="T69" s="41"/>
      <c r="U69" s="41"/>
      <c r="V69" s="60"/>
      <c r="W69" s="104"/>
      <c r="X69" s="40">
        <f>$D$69*W69</f>
        <v>0</v>
      </c>
      <c r="Y69" s="780"/>
      <c r="Z69" s="116"/>
      <c r="AA69" s="33"/>
      <c r="AB69" s="41"/>
      <c r="AC69" s="41"/>
      <c r="AD69" s="60"/>
      <c r="AE69" s="104"/>
      <c r="AF69" s="40">
        <f>$D$69*AE69</f>
        <v>0</v>
      </c>
      <c r="AG69" s="780"/>
      <c r="AH69" s="116"/>
      <c r="AI69" s="33"/>
      <c r="AJ69" s="41"/>
      <c r="AK69" s="41"/>
      <c r="AL69" s="60"/>
      <c r="AM69" s="104"/>
      <c r="AN69" s="40">
        <f>$D$69*AM69</f>
        <v>0</v>
      </c>
      <c r="AO69" s="104"/>
      <c r="AQ69" s="33"/>
      <c r="AR69" s="41"/>
      <c r="AS69" s="41"/>
      <c r="AT69" s="60"/>
      <c r="AU69" s="104"/>
      <c r="AV69" s="40">
        <f>$D$69*AU69</f>
        <v>0</v>
      </c>
      <c r="AW69" s="917"/>
      <c r="AY69" s="33"/>
      <c r="AZ69" s="41"/>
      <c r="BA69" s="41"/>
      <c r="BB69" s="60"/>
      <c r="BC69" s="104"/>
      <c r="BD69" s="40">
        <f>$D$69*BC69</f>
        <v>0</v>
      </c>
      <c r="BE69" s="917"/>
      <c r="BG69" s="33"/>
      <c r="BH69" s="41"/>
      <c r="BI69" s="41"/>
      <c r="BJ69" s="60"/>
      <c r="BK69" s="104"/>
      <c r="BL69" s="40">
        <f>$D$69*BK69</f>
        <v>0</v>
      </c>
      <c r="BM69" s="917"/>
      <c r="BN69" s="104"/>
      <c r="BO69" s="33"/>
      <c r="BP69" s="41"/>
      <c r="BQ69" s="41"/>
      <c r="BR69" s="60"/>
      <c r="BS69" s="104"/>
      <c r="BT69" s="40">
        <f>$D$69*BS69</f>
        <v>0</v>
      </c>
      <c r="BU69" s="917"/>
      <c r="BV69" s="227"/>
      <c r="BW69" s="33"/>
      <c r="BX69" s="41"/>
      <c r="BY69" s="41"/>
      <c r="BZ69" s="60"/>
      <c r="CA69" s="104"/>
      <c r="CB69" s="40">
        <f>$D$69*CA69</f>
        <v>0</v>
      </c>
      <c r="CC69" s="917"/>
      <c r="CD69" s="227"/>
      <c r="CE69" s="33"/>
      <c r="CF69" s="41"/>
      <c r="CG69" s="41"/>
      <c r="CH69" s="60"/>
      <c r="CI69" s="104"/>
      <c r="CJ69" s="40">
        <f>$D$69*CI69</f>
        <v>0</v>
      </c>
      <c r="CK69" s="917"/>
      <c r="CL69" s="227"/>
      <c r="CM69" s="33"/>
      <c r="CN69" s="41"/>
      <c r="CO69" s="41"/>
      <c r="CP69" s="60"/>
      <c r="CQ69" s="104"/>
      <c r="CR69" s="40">
        <f>$D$69*CQ69</f>
        <v>0</v>
      </c>
      <c r="CS69" s="917"/>
      <c r="CT69" s="227"/>
      <c r="CU69" s="33"/>
      <c r="CV69" s="41"/>
      <c r="CW69" s="41"/>
      <c r="CX69" s="41"/>
      <c r="DE69" s="362">
        <f t="shared" si="23"/>
        <v>0</v>
      </c>
      <c r="DF69" s="362">
        <f t="shared" si="24"/>
        <v>0</v>
      </c>
      <c r="DG69" s="362">
        <f t="shared" si="25"/>
        <v>0</v>
      </c>
    </row>
    <row r="70" spans="1:111" ht="15" hidden="1" customHeight="1" x14ac:dyDescent="0.25">
      <c r="A70" s="692" t="s">
        <v>693</v>
      </c>
      <c r="B70" s="701" t="s">
        <v>669</v>
      </c>
      <c r="C70" s="64" t="s">
        <v>18</v>
      </c>
      <c r="D70" s="958">
        <v>411</v>
      </c>
      <c r="E70" s="287">
        <f t="shared" si="81"/>
        <v>0</v>
      </c>
      <c r="F70" s="717">
        <f>$D$70*E70</f>
        <v>0</v>
      </c>
      <c r="G70" s="41"/>
      <c r="H70" s="40">
        <f>$D$70*G70</f>
        <v>0</v>
      </c>
      <c r="I70" s="780"/>
      <c r="J70" s="41"/>
      <c r="K70" s="33">
        <v>0</v>
      </c>
      <c r="L70" s="41">
        <v>0</v>
      </c>
      <c r="M70" s="41"/>
      <c r="N70" s="60"/>
      <c r="O70" s="41"/>
      <c r="P70" s="40">
        <f>$D$70*O70</f>
        <v>0</v>
      </c>
      <c r="Q70" s="780"/>
      <c r="S70" s="33"/>
      <c r="T70" s="41"/>
      <c r="U70" s="41"/>
      <c r="V70" s="60"/>
      <c r="W70" s="104"/>
      <c r="X70" s="40">
        <f>$D$70*W70</f>
        <v>0</v>
      </c>
      <c r="Y70" s="780"/>
      <c r="Z70" s="116"/>
      <c r="AA70" s="33"/>
      <c r="AB70" s="41"/>
      <c r="AC70" s="41"/>
      <c r="AD70" s="60"/>
      <c r="AE70" s="104"/>
      <c r="AF70" s="40">
        <f>$D$70*AE70</f>
        <v>0</v>
      </c>
      <c r="AG70" s="780"/>
      <c r="AH70" s="116"/>
      <c r="AI70" s="33"/>
      <c r="AJ70" s="41"/>
      <c r="AK70" s="41"/>
      <c r="AL70" s="60"/>
      <c r="AM70" s="104"/>
      <c r="AN70" s="40">
        <f>$D$70*AM70</f>
        <v>0</v>
      </c>
      <c r="AO70" s="104"/>
      <c r="AQ70" s="33"/>
      <c r="AR70" s="41"/>
      <c r="AS70" s="41"/>
      <c r="AT70" s="60"/>
      <c r="AU70" s="104"/>
      <c r="AV70" s="40">
        <f>$D$70*AU70</f>
        <v>0</v>
      </c>
      <c r="AW70" s="917"/>
      <c r="AY70" s="33"/>
      <c r="AZ70" s="41"/>
      <c r="BA70" s="41"/>
      <c r="BB70" s="60"/>
      <c r="BC70" s="104"/>
      <c r="BD70" s="40">
        <f>$D$70*BC70</f>
        <v>0</v>
      </c>
      <c r="BE70" s="917"/>
      <c r="BG70" s="33"/>
      <c r="BH70" s="41"/>
      <c r="BI70" s="41"/>
      <c r="BJ70" s="60"/>
      <c r="BK70" s="104"/>
      <c r="BL70" s="40">
        <f>$D$70*BK70</f>
        <v>0</v>
      </c>
      <c r="BM70" s="917"/>
      <c r="BN70" s="104"/>
      <c r="BO70" s="33"/>
      <c r="BP70" s="41"/>
      <c r="BQ70" s="41"/>
      <c r="BR70" s="60"/>
      <c r="BS70" s="104"/>
      <c r="BT70" s="40">
        <f>$D$70*BS70</f>
        <v>0</v>
      </c>
      <c r="BU70" s="917"/>
      <c r="BV70" s="227"/>
      <c r="BW70" s="33"/>
      <c r="BX70" s="41"/>
      <c r="BY70" s="41"/>
      <c r="BZ70" s="60"/>
      <c r="CA70" s="104"/>
      <c r="CB70" s="40">
        <f>$D$70*CA70</f>
        <v>0</v>
      </c>
      <c r="CC70" s="917"/>
      <c r="CD70" s="227"/>
      <c r="CE70" s="33"/>
      <c r="CF70" s="41"/>
      <c r="CG70" s="41"/>
      <c r="CH70" s="60"/>
      <c r="CI70" s="104"/>
      <c r="CJ70" s="40">
        <f>$D$70*CI70</f>
        <v>0</v>
      </c>
      <c r="CK70" s="917"/>
      <c r="CL70" s="227"/>
      <c r="CM70" s="33"/>
      <c r="CN70" s="41"/>
      <c r="CO70" s="41"/>
      <c r="CP70" s="60"/>
      <c r="CQ70" s="104"/>
      <c r="CR70" s="40">
        <f>$D$70*CQ70</f>
        <v>0</v>
      </c>
      <c r="CS70" s="917"/>
      <c r="CT70" s="227"/>
      <c r="CU70" s="33"/>
      <c r="CV70" s="41"/>
      <c r="CW70" s="41"/>
      <c r="CX70" s="41"/>
      <c r="DE70" s="362">
        <f t="shared" ref="DE70:DE133" si="82">G70+O70+W70+AE70+AM70+AU70+BC70+BK70+BS70+CA70+CI70+CQ70+CY70</f>
        <v>0</v>
      </c>
      <c r="DF70" s="362">
        <f t="shared" ref="DF70:DF133" si="83">E70</f>
        <v>0</v>
      </c>
      <c r="DG70" s="362">
        <f t="shared" ref="DG70:DG133" si="84">DE70-DF70</f>
        <v>0</v>
      </c>
    </row>
    <row r="71" spans="1:111" ht="15" hidden="1" customHeight="1" x14ac:dyDescent="0.25">
      <c r="A71" s="692" t="s">
        <v>694</v>
      </c>
      <c r="B71" s="701" t="s">
        <v>670</v>
      </c>
      <c r="C71" s="64" t="s">
        <v>18</v>
      </c>
      <c r="D71" s="958">
        <v>423</v>
      </c>
      <c r="E71" s="287">
        <f t="shared" si="81"/>
        <v>0</v>
      </c>
      <c r="F71" s="717">
        <f>$D$71*E71</f>
        <v>0</v>
      </c>
      <c r="G71" s="41"/>
      <c r="H71" s="40">
        <f>$D$71*G71</f>
        <v>0</v>
      </c>
      <c r="I71" s="780"/>
      <c r="J71" s="41"/>
      <c r="K71" s="33">
        <v>0</v>
      </c>
      <c r="L71" s="41">
        <v>0</v>
      </c>
      <c r="M71" s="41"/>
      <c r="N71" s="60"/>
      <c r="O71" s="41"/>
      <c r="P71" s="40">
        <f>$D$71*O71</f>
        <v>0</v>
      </c>
      <c r="Q71" s="780"/>
      <c r="S71" s="33"/>
      <c r="T71" s="41"/>
      <c r="U71" s="41"/>
      <c r="V71" s="60"/>
      <c r="W71" s="104"/>
      <c r="X71" s="40">
        <f>$D$71*W71</f>
        <v>0</v>
      </c>
      <c r="Y71" s="780"/>
      <c r="Z71" s="116"/>
      <c r="AA71" s="33"/>
      <c r="AB71" s="41"/>
      <c r="AC71" s="41"/>
      <c r="AD71" s="60"/>
      <c r="AE71" s="104"/>
      <c r="AF71" s="40">
        <f>$D$71*AE71</f>
        <v>0</v>
      </c>
      <c r="AG71" s="780"/>
      <c r="AH71" s="116"/>
      <c r="AI71" s="33"/>
      <c r="AJ71" s="41"/>
      <c r="AK71" s="41"/>
      <c r="AL71" s="60"/>
      <c r="AM71" s="104"/>
      <c r="AN71" s="40">
        <f>$D$71*AM71</f>
        <v>0</v>
      </c>
      <c r="AO71" s="104"/>
      <c r="AQ71" s="33"/>
      <c r="AR71" s="41"/>
      <c r="AS71" s="41"/>
      <c r="AT71" s="60"/>
      <c r="AU71" s="104"/>
      <c r="AV71" s="40">
        <f>$D$71*AU71</f>
        <v>0</v>
      </c>
      <c r="AW71" s="917"/>
      <c r="AY71" s="33"/>
      <c r="AZ71" s="41"/>
      <c r="BA71" s="41"/>
      <c r="BB71" s="60"/>
      <c r="BC71" s="104"/>
      <c r="BD71" s="40">
        <f>$D$71*BC71</f>
        <v>0</v>
      </c>
      <c r="BE71" s="917"/>
      <c r="BG71" s="33"/>
      <c r="BH71" s="41"/>
      <c r="BI71" s="41"/>
      <c r="BJ71" s="60"/>
      <c r="BK71" s="104"/>
      <c r="BL71" s="40">
        <f>$D$71*BK71</f>
        <v>0</v>
      </c>
      <c r="BM71" s="917"/>
      <c r="BN71" s="104"/>
      <c r="BO71" s="33"/>
      <c r="BP71" s="41"/>
      <c r="BQ71" s="41"/>
      <c r="BR71" s="60"/>
      <c r="BS71" s="104"/>
      <c r="BT71" s="40">
        <f>$D$71*BS71</f>
        <v>0</v>
      </c>
      <c r="BU71" s="917"/>
      <c r="BV71" s="227"/>
      <c r="BW71" s="33"/>
      <c r="BX71" s="41"/>
      <c r="BY71" s="41"/>
      <c r="BZ71" s="60"/>
      <c r="CA71" s="104"/>
      <c r="CB71" s="40">
        <f>$D$71*CA71</f>
        <v>0</v>
      </c>
      <c r="CC71" s="917"/>
      <c r="CD71" s="227"/>
      <c r="CE71" s="33"/>
      <c r="CF71" s="41"/>
      <c r="CG71" s="41"/>
      <c r="CH71" s="60"/>
      <c r="CI71" s="104"/>
      <c r="CJ71" s="40">
        <f>$D$71*CI71</f>
        <v>0</v>
      </c>
      <c r="CK71" s="917"/>
      <c r="CL71" s="227"/>
      <c r="CM71" s="33"/>
      <c r="CN71" s="41"/>
      <c r="CO71" s="41"/>
      <c r="CP71" s="60"/>
      <c r="CQ71" s="104"/>
      <c r="CR71" s="40">
        <f>$D$71*CQ71</f>
        <v>0</v>
      </c>
      <c r="CS71" s="917"/>
      <c r="CT71" s="227"/>
      <c r="CU71" s="33"/>
      <c r="CV71" s="41"/>
      <c r="CW71" s="41"/>
      <c r="CX71" s="41"/>
      <c r="DE71" s="362">
        <f t="shared" si="82"/>
        <v>0</v>
      </c>
      <c r="DF71" s="362">
        <f t="shared" si="83"/>
        <v>0</v>
      </c>
      <c r="DG71" s="362">
        <f t="shared" si="84"/>
        <v>0</v>
      </c>
    </row>
    <row r="72" spans="1:111" ht="15" hidden="1" customHeight="1" x14ac:dyDescent="0.25">
      <c r="A72" s="692"/>
      <c r="B72" s="701"/>
      <c r="C72" s="64"/>
      <c r="D72" s="958"/>
      <c r="E72" s="299"/>
      <c r="F72" s="723"/>
      <c r="G72" s="41"/>
      <c r="H72" s="721"/>
      <c r="I72" s="780"/>
      <c r="J72" s="41"/>
      <c r="K72" s="33"/>
      <c r="L72" s="41"/>
      <c r="M72" s="41"/>
      <c r="N72" s="60"/>
      <c r="O72" s="41"/>
      <c r="P72" s="721"/>
      <c r="Q72" s="780"/>
      <c r="S72" s="33"/>
      <c r="T72" s="41"/>
      <c r="U72" s="41"/>
      <c r="V72" s="60"/>
      <c r="W72" s="104"/>
      <c r="X72" s="721"/>
      <c r="Y72" s="780"/>
      <c r="Z72" s="116"/>
      <c r="AA72" s="33"/>
      <c r="AB72" s="41"/>
      <c r="AC72" s="41"/>
      <c r="AD72" s="60"/>
      <c r="AE72" s="104"/>
      <c r="AF72" s="721"/>
      <c r="AG72" s="780"/>
      <c r="AH72" s="116"/>
      <c r="AI72" s="33"/>
      <c r="AJ72" s="41"/>
      <c r="AK72" s="41"/>
      <c r="AL72" s="60"/>
      <c r="AM72" s="104"/>
      <c r="AN72" s="721"/>
      <c r="AO72" s="104"/>
      <c r="AQ72" s="33"/>
      <c r="AR72" s="41"/>
      <c r="AS72" s="41"/>
      <c r="AT72" s="60"/>
      <c r="AU72" s="104"/>
      <c r="AV72" s="721"/>
      <c r="AW72" s="917"/>
      <c r="AY72" s="33"/>
      <c r="AZ72" s="41"/>
      <c r="BA72" s="41"/>
      <c r="BB72" s="60"/>
      <c r="BC72" s="104"/>
      <c r="BD72" s="721"/>
      <c r="BE72" s="917"/>
      <c r="BG72" s="33"/>
      <c r="BH72" s="41"/>
      <c r="BI72" s="41"/>
      <c r="BJ72" s="60"/>
      <c r="BK72" s="104"/>
      <c r="BL72" s="721"/>
      <c r="BM72" s="917"/>
      <c r="BN72" s="104"/>
      <c r="BO72" s="33"/>
      <c r="BP72" s="41"/>
      <c r="BQ72" s="41"/>
      <c r="BR72" s="60"/>
      <c r="BS72" s="104"/>
      <c r="BT72" s="721"/>
      <c r="BU72" s="917"/>
      <c r="BV72" s="227"/>
      <c r="BW72" s="33"/>
      <c r="BX72" s="41"/>
      <c r="BY72" s="41"/>
      <c r="BZ72" s="60"/>
      <c r="CA72" s="104"/>
      <c r="CB72" s="721"/>
      <c r="CC72" s="917"/>
      <c r="CD72" s="227"/>
      <c r="CE72" s="33"/>
      <c r="CF72" s="41"/>
      <c r="CG72" s="41"/>
      <c r="CH72" s="60"/>
      <c r="CI72" s="104"/>
      <c r="CJ72" s="721"/>
      <c r="CK72" s="917"/>
      <c r="CL72" s="227"/>
      <c r="CM72" s="33"/>
      <c r="CN72" s="41"/>
      <c r="CO72" s="41"/>
      <c r="CP72" s="60"/>
      <c r="CQ72" s="104"/>
      <c r="CR72" s="721"/>
      <c r="CS72" s="917"/>
      <c r="CT72" s="227"/>
      <c r="CU72" s="33"/>
      <c r="CV72" s="41"/>
      <c r="CW72" s="41"/>
      <c r="CX72" s="41"/>
      <c r="DE72" s="362">
        <f t="shared" si="82"/>
        <v>0</v>
      </c>
      <c r="DF72" s="362">
        <f t="shared" si="83"/>
        <v>0</v>
      </c>
      <c r="DG72" s="362">
        <f t="shared" si="84"/>
        <v>0</v>
      </c>
    </row>
    <row r="73" spans="1:111" ht="15" hidden="1" customHeight="1" x14ac:dyDescent="0.25">
      <c r="A73" s="692" t="s">
        <v>695</v>
      </c>
      <c r="B73" s="701" t="s">
        <v>671</v>
      </c>
      <c r="C73" s="64" t="s">
        <v>18</v>
      </c>
      <c r="D73" s="958">
        <v>144</v>
      </c>
      <c r="E73" s="287">
        <f t="shared" ref="E73:E76" si="85">G73+O73+W73+AE73+AM73+AU73+BC73+BK73+BS73+CA73+CI73+CQ73</f>
        <v>0</v>
      </c>
      <c r="F73" s="717">
        <f>$D$73*E73</f>
        <v>0</v>
      </c>
      <c r="G73" s="41"/>
      <c r="H73" s="40">
        <f>$D$73*G73</f>
        <v>0</v>
      </c>
      <c r="I73" s="780"/>
      <c r="J73" s="41"/>
      <c r="K73" s="33">
        <v>0</v>
      </c>
      <c r="L73" s="41">
        <v>0</v>
      </c>
      <c r="M73" s="41"/>
      <c r="N73" s="60"/>
      <c r="O73" s="41"/>
      <c r="P73" s="40">
        <f>$D$73*O73</f>
        <v>0</v>
      </c>
      <c r="Q73" s="780"/>
      <c r="S73" s="33"/>
      <c r="T73" s="41"/>
      <c r="U73" s="41"/>
      <c r="V73" s="60"/>
      <c r="W73" s="104"/>
      <c r="X73" s="40">
        <f>$D$73*W73</f>
        <v>0</v>
      </c>
      <c r="Y73" s="780"/>
      <c r="Z73" s="116"/>
      <c r="AA73" s="33"/>
      <c r="AB73" s="41"/>
      <c r="AC73" s="41"/>
      <c r="AD73" s="60"/>
      <c r="AE73" s="104"/>
      <c r="AF73" s="40">
        <f>$D$73*AE73</f>
        <v>0</v>
      </c>
      <c r="AG73" s="780"/>
      <c r="AH73" s="116"/>
      <c r="AI73" s="33"/>
      <c r="AJ73" s="41"/>
      <c r="AK73" s="41"/>
      <c r="AL73" s="60"/>
      <c r="AM73" s="104"/>
      <c r="AN73" s="40">
        <f>$D$73*AM73</f>
        <v>0</v>
      </c>
      <c r="AO73" s="104"/>
      <c r="AQ73" s="33"/>
      <c r="AR73" s="41"/>
      <c r="AS73" s="41"/>
      <c r="AT73" s="60"/>
      <c r="AU73" s="104"/>
      <c r="AV73" s="40">
        <f>$D$73*AU73</f>
        <v>0</v>
      </c>
      <c r="AW73" s="917"/>
      <c r="AY73" s="33"/>
      <c r="AZ73" s="41"/>
      <c r="BA73" s="41"/>
      <c r="BB73" s="60"/>
      <c r="BC73" s="104"/>
      <c r="BD73" s="40">
        <f>$D$73*BC73</f>
        <v>0</v>
      </c>
      <c r="BE73" s="917"/>
      <c r="BG73" s="33"/>
      <c r="BH73" s="41"/>
      <c r="BI73" s="41"/>
      <c r="BJ73" s="60"/>
      <c r="BK73" s="104"/>
      <c r="BL73" s="40">
        <f>$D$73*BK73</f>
        <v>0</v>
      </c>
      <c r="BM73" s="917"/>
      <c r="BN73" s="104"/>
      <c r="BO73" s="33"/>
      <c r="BP73" s="41"/>
      <c r="BQ73" s="41"/>
      <c r="BR73" s="60"/>
      <c r="BS73" s="104"/>
      <c r="BT73" s="40">
        <f>$D$73*BS73</f>
        <v>0</v>
      </c>
      <c r="BU73" s="917"/>
      <c r="BV73" s="227"/>
      <c r="BW73" s="33"/>
      <c r="BX73" s="41"/>
      <c r="BY73" s="41"/>
      <c r="BZ73" s="60"/>
      <c r="CA73" s="104"/>
      <c r="CB73" s="40">
        <f>$D$73*CA73</f>
        <v>0</v>
      </c>
      <c r="CC73" s="917"/>
      <c r="CD73" s="227"/>
      <c r="CE73" s="33"/>
      <c r="CF73" s="41"/>
      <c r="CG73" s="41"/>
      <c r="CH73" s="60"/>
      <c r="CI73" s="104"/>
      <c r="CJ73" s="40">
        <f>$D$73*CI73</f>
        <v>0</v>
      </c>
      <c r="CK73" s="917"/>
      <c r="CL73" s="227"/>
      <c r="CM73" s="33"/>
      <c r="CN73" s="41"/>
      <c r="CO73" s="41"/>
      <c r="CP73" s="60"/>
      <c r="CQ73" s="104"/>
      <c r="CR73" s="40">
        <f>$D$73*CQ73</f>
        <v>0</v>
      </c>
      <c r="CS73" s="917"/>
      <c r="CT73" s="227"/>
      <c r="CU73" s="33"/>
      <c r="CV73" s="41"/>
      <c r="CW73" s="41"/>
      <c r="CX73" s="41"/>
      <c r="DE73" s="362">
        <f t="shared" si="82"/>
        <v>0</v>
      </c>
      <c r="DF73" s="362">
        <f t="shared" si="83"/>
        <v>0</v>
      </c>
      <c r="DG73" s="362">
        <f t="shared" si="84"/>
        <v>0</v>
      </c>
    </row>
    <row r="74" spans="1:111" ht="15" hidden="1" customHeight="1" x14ac:dyDescent="0.25">
      <c r="A74" s="692" t="s">
        <v>696</v>
      </c>
      <c r="B74" s="701" t="s">
        <v>672</v>
      </c>
      <c r="C74" s="64" t="s">
        <v>18</v>
      </c>
      <c r="D74" s="958">
        <v>144</v>
      </c>
      <c r="E74" s="287">
        <f t="shared" si="85"/>
        <v>0</v>
      </c>
      <c r="F74" s="717">
        <f>$D$74*E74</f>
        <v>0</v>
      </c>
      <c r="G74" s="41"/>
      <c r="H74" s="40">
        <f>$D$74*G74</f>
        <v>0</v>
      </c>
      <c r="I74" s="780"/>
      <c r="J74" s="41"/>
      <c r="K74" s="33">
        <v>0</v>
      </c>
      <c r="L74" s="41">
        <v>0</v>
      </c>
      <c r="M74" s="41"/>
      <c r="N74" s="60"/>
      <c r="O74" s="41"/>
      <c r="P74" s="40">
        <f>$D$74*O74</f>
        <v>0</v>
      </c>
      <c r="Q74" s="780"/>
      <c r="S74" s="33"/>
      <c r="T74" s="41"/>
      <c r="U74" s="41"/>
      <c r="V74" s="60"/>
      <c r="W74" s="104"/>
      <c r="X74" s="40">
        <f>$D$74*W74</f>
        <v>0</v>
      </c>
      <c r="Y74" s="780"/>
      <c r="Z74" s="116"/>
      <c r="AA74" s="33"/>
      <c r="AB74" s="41"/>
      <c r="AC74" s="41"/>
      <c r="AD74" s="60"/>
      <c r="AE74" s="104"/>
      <c r="AF74" s="40">
        <f>$D$74*AE74</f>
        <v>0</v>
      </c>
      <c r="AG74" s="780"/>
      <c r="AH74" s="116"/>
      <c r="AI74" s="33"/>
      <c r="AJ74" s="41"/>
      <c r="AK74" s="41"/>
      <c r="AL74" s="60"/>
      <c r="AM74" s="104"/>
      <c r="AN74" s="40">
        <f>$D$74*AM74</f>
        <v>0</v>
      </c>
      <c r="AO74" s="104"/>
      <c r="AQ74" s="33"/>
      <c r="AR74" s="41"/>
      <c r="AS74" s="41"/>
      <c r="AT74" s="60"/>
      <c r="AU74" s="104"/>
      <c r="AV74" s="40">
        <f>$D$74*AU74</f>
        <v>0</v>
      </c>
      <c r="AW74" s="917"/>
      <c r="AY74" s="33"/>
      <c r="AZ74" s="41"/>
      <c r="BA74" s="41"/>
      <c r="BB74" s="60"/>
      <c r="BC74" s="104"/>
      <c r="BD74" s="40">
        <f>$D$74*BC74</f>
        <v>0</v>
      </c>
      <c r="BE74" s="917"/>
      <c r="BG74" s="33"/>
      <c r="BH74" s="41"/>
      <c r="BI74" s="41"/>
      <c r="BJ74" s="60"/>
      <c r="BK74" s="104"/>
      <c r="BL74" s="40">
        <f>$D$74*BK74</f>
        <v>0</v>
      </c>
      <c r="BM74" s="917"/>
      <c r="BN74" s="104"/>
      <c r="BO74" s="33"/>
      <c r="BP74" s="41"/>
      <c r="BQ74" s="41"/>
      <c r="BR74" s="60"/>
      <c r="BS74" s="104"/>
      <c r="BT74" s="40">
        <f>$D$74*BS74</f>
        <v>0</v>
      </c>
      <c r="BU74" s="917"/>
      <c r="BV74" s="227"/>
      <c r="BW74" s="33"/>
      <c r="BX74" s="41"/>
      <c r="BY74" s="41"/>
      <c r="BZ74" s="60"/>
      <c r="CA74" s="104"/>
      <c r="CB74" s="40">
        <f>$D$74*CA74</f>
        <v>0</v>
      </c>
      <c r="CC74" s="917"/>
      <c r="CD74" s="227"/>
      <c r="CE74" s="33"/>
      <c r="CF74" s="41"/>
      <c r="CG74" s="41"/>
      <c r="CH74" s="60"/>
      <c r="CI74" s="104"/>
      <c r="CJ74" s="40">
        <f>$D$74*CI74</f>
        <v>0</v>
      </c>
      <c r="CK74" s="917"/>
      <c r="CL74" s="227"/>
      <c r="CM74" s="33"/>
      <c r="CN74" s="41"/>
      <c r="CO74" s="41"/>
      <c r="CP74" s="60"/>
      <c r="CQ74" s="104"/>
      <c r="CR74" s="40">
        <f>$D$74*CQ74</f>
        <v>0</v>
      </c>
      <c r="CS74" s="917"/>
      <c r="CT74" s="227"/>
      <c r="CU74" s="33"/>
      <c r="CV74" s="41"/>
      <c r="CW74" s="41"/>
      <c r="CX74" s="41"/>
      <c r="DE74" s="362">
        <f t="shared" si="82"/>
        <v>0</v>
      </c>
      <c r="DF74" s="362">
        <f t="shared" si="83"/>
        <v>0</v>
      </c>
      <c r="DG74" s="362">
        <f t="shared" si="84"/>
        <v>0</v>
      </c>
    </row>
    <row r="75" spans="1:111" ht="15" hidden="1" customHeight="1" x14ac:dyDescent="0.25">
      <c r="A75" s="692" t="s">
        <v>697</v>
      </c>
      <c r="B75" s="701" t="s">
        <v>673</v>
      </c>
      <c r="C75" s="64" t="s">
        <v>18</v>
      </c>
      <c r="D75" s="958">
        <v>153</v>
      </c>
      <c r="E75" s="287">
        <f t="shared" si="85"/>
        <v>0</v>
      </c>
      <c r="F75" s="717">
        <f>$D$75*E75</f>
        <v>0</v>
      </c>
      <c r="G75" s="41"/>
      <c r="H75" s="40">
        <f>$D$75*G75</f>
        <v>0</v>
      </c>
      <c r="I75" s="780"/>
      <c r="J75" s="41"/>
      <c r="K75" s="33">
        <v>0</v>
      </c>
      <c r="L75" s="41">
        <v>0</v>
      </c>
      <c r="M75" s="41"/>
      <c r="N75" s="60"/>
      <c r="O75" s="41"/>
      <c r="P75" s="40">
        <f>$D$75*O75</f>
        <v>0</v>
      </c>
      <c r="Q75" s="780"/>
      <c r="S75" s="33"/>
      <c r="T75" s="41"/>
      <c r="U75" s="41"/>
      <c r="V75" s="60"/>
      <c r="W75" s="104"/>
      <c r="X75" s="40">
        <f>$D$75*W75</f>
        <v>0</v>
      </c>
      <c r="Y75" s="780"/>
      <c r="Z75" s="116"/>
      <c r="AA75" s="33"/>
      <c r="AB75" s="41"/>
      <c r="AC75" s="41"/>
      <c r="AD75" s="60"/>
      <c r="AE75" s="104"/>
      <c r="AF75" s="40">
        <f>$D$75*AE75</f>
        <v>0</v>
      </c>
      <c r="AG75" s="780"/>
      <c r="AH75" s="116"/>
      <c r="AI75" s="33"/>
      <c r="AJ75" s="41"/>
      <c r="AK75" s="41"/>
      <c r="AL75" s="60"/>
      <c r="AM75" s="104"/>
      <c r="AN75" s="40">
        <f>$D$75*AM75</f>
        <v>0</v>
      </c>
      <c r="AO75" s="104"/>
      <c r="AQ75" s="33"/>
      <c r="AR75" s="41"/>
      <c r="AS75" s="41"/>
      <c r="AT75" s="60"/>
      <c r="AU75" s="104"/>
      <c r="AV75" s="40">
        <f>$D$75*AU75</f>
        <v>0</v>
      </c>
      <c r="AW75" s="917"/>
      <c r="AY75" s="33"/>
      <c r="AZ75" s="41"/>
      <c r="BA75" s="41"/>
      <c r="BB75" s="60"/>
      <c r="BC75" s="104"/>
      <c r="BD75" s="40">
        <f>$D$75*BC75</f>
        <v>0</v>
      </c>
      <c r="BE75" s="917"/>
      <c r="BG75" s="33"/>
      <c r="BH75" s="41"/>
      <c r="BI75" s="41"/>
      <c r="BJ75" s="60"/>
      <c r="BK75" s="104"/>
      <c r="BL75" s="40">
        <f>$D$75*BK75</f>
        <v>0</v>
      </c>
      <c r="BM75" s="917"/>
      <c r="BN75" s="104"/>
      <c r="BO75" s="33"/>
      <c r="BP75" s="41"/>
      <c r="BQ75" s="41"/>
      <c r="BR75" s="60"/>
      <c r="BS75" s="104"/>
      <c r="BT75" s="40">
        <f>$D$75*BS75</f>
        <v>0</v>
      </c>
      <c r="BU75" s="917"/>
      <c r="BV75" s="227"/>
      <c r="BW75" s="33"/>
      <c r="BX75" s="41"/>
      <c r="BY75" s="41"/>
      <c r="BZ75" s="60"/>
      <c r="CA75" s="104"/>
      <c r="CB75" s="40">
        <f>$D$75*CA75</f>
        <v>0</v>
      </c>
      <c r="CC75" s="917"/>
      <c r="CD75" s="227"/>
      <c r="CE75" s="33"/>
      <c r="CF75" s="41"/>
      <c r="CG75" s="41"/>
      <c r="CH75" s="60"/>
      <c r="CI75" s="104"/>
      <c r="CJ75" s="40">
        <f>$D$75*CI75</f>
        <v>0</v>
      </c>
      <c r="CK75" s="917"/>
      <c r="CL75" s="227"/>
      <c r="CM75" s="33"/>
      <c r="CN75" s="41"/>
      <c r="CO75" s="41"/>
      <c r="CP75" s="60"/>
      <c r="CQ75" s="104"/>
      <c r="CR75" s="40">
        <f>$D$75*CQ75</f>
        <v>0</v>
      </c>
      <c r="CS75" s="917"/>
      <c r="CT75" s="227"/>
      <c r="CU75" s="33"/>
      <c r="CV75" s="41"/>
      <c r="CW75" s="41"/>
      <c r="CX75" s="41"/>
      <c r="DE75" s="362">
        <f t="shared" si="82"/>
        <v>0</v>
      </c>
      <c r="DF75" s="362">
        <f t="shared" si="83"/>
        <v>0</v>
      </c>
      <c r="DG75" s="362">
        <f t="shared" si="84"/>
        <v>0</v>
      </c>
    </row>
    <row r="76" spans="1:111" ht="15" hidden="1" customHeight="1" x14ac:dyDescent="0.25">
      <c r="A76" s="692" t="s">
        <v>698</v>
      </c>
      <c r="B76" s="701" t="s">
        <v>674</v>
      </c>
      <c r="C76" s="64" t="s">
        <v>18</v>
      </c>
      <c r="D76" s="958">
        <v>162</v>
      </c>
      <c r="E76" s="287">
        <f t="shared" si="85"/>
        <v>0</v>
      </c>
      <c r="F76" s="717">
        <f>$D$76*E76</f>
        <v>0</v>
      </c>
      <c r="G76" s="41"/>
      <c r="H76" s="40">
        <f>$D$76*G76</f>
        <v>0</v>
      </c>
      <c r="I76" s="780"/>
      <c r="J76" s="41"/>
      <c r="K76" s="33">
        <v>0</v>
      </c>
      <c r="L76" s="41">
        <v>0</v>
      </c>
      <c r="M76" s="41"/>
      <c r="N76" s="60"/>
      <c r="O76" s="41"/>
      <c r="P76" s="40">
        <f>$D$76*O76</f>
        <v>0</v>
      </c>
      <c r="Q76" s="780"/>
      <c r="S76" s="33"/>
      <c r="T76" s="41"/>
      <c r="U76" s="41"/>
      <c r="V76" s="60"/>
      <c r="W76" s="104"/>
      <c r="X76" s="40">
        <f>$D$76*W76</f>
        <v>0</v>
      </c>
      <c r="Y76" s="780"/>
      <c r="Z76" s="116"/>
      <c r="AA76" s="33"/>
      <c r="AB76" s="41"/>
      <c r="AC76" s="41"/>
      <c r="AD76" s="60"/>
      <c r="AE76" s="104"/>
      <c r="AF76" s="40">
        <f>$D$76*AE76</f>
        <v>0</v>
      </c>
      <c r="AG76" s="780"/>
      <c r="AH76" s="116"/>
      <c r="AI76" s="33"/>
      <c r="AJ76" s="41"/>
      <c r="AK76" s="41"/>
      <c r="AL76" s="60"/>
      <c r="AM76" s="104"/>
      <c r="AN76" s="40">
        <f>$D$76*AM76</f>
        <v>0</v>
      </c>
      <c r="AO76" s="104"/>
      <c r="AQ76" s="33"/>
      <c r="AR76" s="41"/>
      <c r="AS76" s="41"/>
      <c r="AT76" s="60"/>
      <c r="AU76" s="104"/>
      <c r="AV76" s="40">
        <f>$D$76*AU76</f>
        <v>0</v>
      </c>
      <c r="AW76" s="917"/>
      <c r="AY76" s="33"/>
      <c r="AZ76" s="41"/>
      <c r="BA76" s="41"/>
      <c r="BB76" s="60"/>
      <c r="BC76" s="104"/>
      <c r="BD76" s="40">
        <f>$D$76*BC76</f>
        <v>0</v>
      </c>
      <c r="BE76" s="917"/>
      <c r="BG76" s="33"/>
      <c r="BH76" s="41"/>
      <c r="BI76" s="41"/>
      <c r="BJ76" s="60"/>
      <c r="BK76" s="104"/>
      <c r="BL76" s="40">
        <f>$D$76*BK76</f>
        <v>0</v>
      </c>
      <c r="BM76" s="917"/>
      <c r="BN76" s="104"/>
      <c r="BO76" s="33"/>
      <c r="BP76" s="41"/>
      <c r="BQ76" s="41"/>
      <c r="BR76" s="60"/>
      <c r="BS76" s="104"/>
      <c r="BT76" s="40">
        <f>$D$76*BS76</f>
        <v>0</v>
      </c>
      <c r="BU76" s="917"/>
      <c r="BV76" s="227"/>
      <c r="BW76" s="33"/>
      <c r="BX76" s="41"/>
      <c r="BY76" s="41"/>
      <c r="BZ76" s="60"/>
      <c r="CA76" s="104"/>
      <c r="CB76" s="40">
        <f>$D$76*CA76</f>
        <v>0</v>
      </c>
      <c r="CC76" s="917"/>
      <c r="CD76" s="227"/>
      <c r="CE76" s="33"/>
      <c r="CF76" s="41"/>
      <c r="CG76" s="41"/>
      <c r="CH76" s="60"/>
      <c r="CI76" s="104"/>
      <c r="CJ76" s="40">
        <f>$D$76*CI76</f>
        <v>0</v>
      </c>
      <c r="CK76" s="917"/>
      <c r="CL76" s="227"/>
      <c r="CM76" s="33"/>
      <c r="CN76" s="41"/>
      <c r="CO76" s="41"/>
      <c r="CP76" s="60"/>
      <c r="CQ76" s="104"/>
      <c r="CR76" s="40">
        <f>$D$76*CQ76</f>
        <v>0</v>
      </c>
      <c r="CS76" s="917"/>
      <c r="CT76" s="227"/>
      <c r="CU76" s="33"/>
      <c r="CV76" s="41"/>
      <c r="CW76" s="41"/>
      <c r="CX76" s="41"/>
      <c r="DE76" s="362">
        <f t="shared" si="82"/>
        <v>0</v>
      </c>
      <c r="DF76" s="362">
        <f t="shared" si="83"/>
        <v>0</v>
      </c>
      <c r="DG76" s="362">
        <f t="shared" si="84"/>
        <v>0</v>
      </c>
    </row>
    <row r="77" spans="1:111" ht="15" hidden="1" customHeight="1" x14ac:dyDescent="0.25">
      <c r="A77" s="692"/>
      <c r="B77" s="701"/>
      <c r="C77" s="64"/>
      <c r="D77" s="958"/>
      <c r="E77" s="299"/>
      <c r="F77" s="723"/>
      <c r="G77" s="41"/>
      <c r="H77" s="721"/>
      <c r="I77" s="780"/>
      <c r="J77" s="41"/>
      <c r="K77" s="33"/>
      <c r="L77" s="41"/>
      <c r="M77" s="41"/>
      <c r="N77" s="60"/>
      <c r="O77" s="41"/>
      <c r="P77" s="721"/>
      <c r="Q77" s="780"/>
      <c r="S77" s="33"/>
      <c r="T77" s="41"/>
      <c r="U77" s="41"/>
      <c r="V77" s="60"/>
      <c r="W77" s="104"/>
      <c r="X77" s="721"/>
      <c r="Y77" s="780"/>
      <c r="Z77" s="116"/>
      <c r="AA77" s="33"/>
      <c r="AB77" s="41"/>
      <c r="AC77" s="41"/>
      <c r="AD77" s="60"/>
      <c r="AE77" s="104"/>
      <c r="AF77" s="721"/>
      <c r="AG77" s="780"/>
      <c r="AH77" s="116"/>
      <c r="AI77" s="33"/>
      <c r="AJ77" s="41"/>
      <c r="AK77" s="41"/>
      <c r="AL77" s="60"/>
      <c r="AM77" s="104"/>
      <c r="AN77" s="721"/>
      <c r="AO77" s="104"/>
      <c r="AQ77" s="33"/>
      <c r="AR77" s="41"/>
      <c r="AS77" s="41"/>
      <c r="AT77" s="60"/>
      <c r="AU77" s="104"/>
      <c r="AV77" s="721"/>
      <c r="AW77" s="917"/>
      <c r="AY77" s="33"/>
      <c r="AZ77" s="41"/>
      <c r="BA77" s="41"/>
      <c r="BB77" s="60"/>
      <c r="BC77" s="104"/>
      <c r="BD77" s="721"/>
      <c r="BE77" s="917"/>
      <c r="BG77" s="33"/>
      <c r="BH77" s="41"/>
      <c r="BI77" s="41"/>
      <c r="BJ77" s="60"/>
      <c r="BK77" s="104"/>
      <c r="BL77" s="721"/>
      <c r="BM77" s="917"/>
      <c r="BN77" s="104"/>
      <c r="BO77" s="33"/>
      <c r="BP77" s="41"/>
      <c r="BQ77" s="41"/>
      <c r="BR77" s="60"/>
      <c r="BS77" s="104"/>
      <c r="BT77" s="721"/>
      <c r="BU77" s="917"/>
      <c r="BV77" s="227"/>
      <c r="BW77" s="33"/>
      <c r="BX77" s="41"/>
      <c r="BY77" s="41"/>
      <c r="BZ77" s="60"/>
      <c r="CA77" s="104"/>
      <c r="CB77" s="721"/>
      <c r="CC77" s="917"/>
      <c r="CD77" s="227"/>
      <c r="CE77" s="33"/>
      <c r="CF77" s="41"/>
      <c r="CG77" s="41"/>
      <c r="CH77" s="60"/>
      <c r="CI77" s="104"/>
      <c r="CJ77" s="721"/>
      <c r="CK77" s="917"/>
      <c r="CL77" s="227"/>
      <c r="CM77" s="33"/>
      <c r="CN77" s="41"/>
      <c r="CO77" s="41"/>
      <c r="CP77" s="60"/>
      <c r="CQ77" s="104"/>
      <c r="CR77" s="721"/>
      <c r="CS77" s="917"/>
      <c r="CT77" s="227"/>
      <c r="CU77" s="33"/>
      <c r="CV77" s="41"/>
      <c r="CW77" s="41"/>
      <c r="CX77" s="41"/>
      <c r="DE77" s="362">
        <f t="shared" si="82"/>
        <v>0</v>
      </c>
      <c r="DF77" s="362">
        <f t="shared" si="83"/>
        <v>0</v>
      </c>
      <c r="DG77" s="362">
        <f t="shared" si="84"/>
        <v>0</v>
      </c>
    </row>
    <row r="78" spans="1:111" ht="15" hidden="1" customHeight="1" x14ac:dyDescent="0.25">
      <c r="A78" s="692" t="s">
        <v>699</v>
      </c>
      <c r="B78" s="701" t="s">
        <v>675</v>
      </c>
      <c r="C78" s="64" t="s">
        <v>18</v>
      </c>
      <c r="D78" s="958">
        <v>234</v>
      </c>
      <c r="E78" s="287">
        <f t="shared" ref="E78:E81" si="86">G78+O78+W78+AE78+AM78+AU78+BC78+BK78+BS78+CA78+CI78+CQ78</f>
        <v>0</v>
      </c>
      <c r="F78" s="717">
        <f>$D$78*E78</f>
        <v>0</v>
      </c>
      <c r="G78" s="41"/>
      <c r="H78" s="40">
        <f>$D$78*G78</f>
        <v>0</v>
      </c>
      <c r="I78" s="780"/>
      <c r="J78" s="41"/>
      <c r="K78" s="33">
        <v>0</v>
      </c>
      <c r="L78" s="41">
        <v>0</v>
      </c>
      <c r="M78" s="41"/>
      <c r="N78" s="60"/>
      <c r="O78" s="41"/>
      <c r="P78" s="40">
        <f>$D$78*O78</f>
        <v>0</v>
      </c>
      <c r="Q78" s="780"/>
      <c r="S78" s="33"/>
      <c r="T78" s="41"/>
      <c r="U78" s="41"/>
      <c r="V78" s="60"/>
      <c r="W78" s="104"/>
      <c r="X78" s="40">
        <f>$D$78*W78</f>
        <v>0</v>
      </c>
      <c r="Y78" s="780"/>
      <c r="Z78" s="116"/>
      <c r="AA78" s="33"/>
      <c r="AB78" s="41"/>
      <c r="AC78" s="41"/>
      <c r="AD78" s="60"/>
      <c r="AE78" s="104"/>
      <c r="AF78" s="40">
        <f>$D$78*AE78</f>
        <v>0</v>
      </c>
      <c r="AG78" s="780"/>
      <c r="AH78" s="116"/>
      <c r="AI78" s="33"/>
      <c r="AJ78" s="41"/>
      <c r="AK78" s="41"/>
      <c r="AL78" s="60"/>
      <c r="AM78" s="104"/>
      <c r="AN78" s="40">
        <f>$D$78*AM78</f>
        <v>0</v>
      </c>
      <c r="AO78" s="104"/>
      <c r="AQ78" s="33"/>
      <c r="AR78" s="41"/>
      <c r="AS78" s="41"/>
      <c r="AT78" s="60"/>
      <c r="AU78" s="104"/>
      <c r="AV78" s="40">
        <f>$D$78*AU78</f>
        <v>0</v>
      </c>
      <c r="AW78" s="917"/>
      <c r="AY78" s="33"/>
      <c r="AZ78" s="41"/>
      <c r="BA78" s="41"/>
      <c r="BB78" s="60"/>
      <c r="BC78" s="104"/>
      <c r="BD78" s="40">
        <f>$D$78*BC78</f>
        <v>0</v>
      </c>
      <c r="BE78" s="917"/>
      <c r="BG78" s="33"/>
      <c r="BH78" s="41"/>
      <c r="BI78" s="41"/>
      <c r="BJ78" s="60"/>
      <c r="BK78" s="104"/>
      <c r="BL78" s="40">
        <f>$D$78*BK78</f>
        <v>0</v>
      </c>
      <c r="BM78" s="917"/>
      <c r="BN78" s="104"/>
      <c r="BO78" s="33"/>
      <c r="BP78" s="41"/>
      <c r="BQ78" s="41"/>
      <c r="BR78" s="60"/>
      <c r="BS78" s="104"/>
      <c r="BT78" s="40">
        <f>$D$78*BS78</f>
        <v>0</v>
      </c>
      <c r="BU78" s="917"/>
      <c r="BV78" s="227"/>
      <c r="BW78" s="33"/>
      <c r="BX78" s="41"/>
      <c r="BY78" s="41"/>
      <c r="BZ78" s="60"/>
      <c r="CA78" s="104"/>
      <c r="CB78" s="40">
        <f>$D$78*CA78</f>
        <v>0</v>
      </c>
      <c r="CC78" s="917"/>
      <c r="CD78" s="227"/>
      <c r="CE78" s="33"/>
      <c r="CF78" s="41"/>
      <c r="CG78" s="41"/>
      <c r="CH78" s="60"/>
      <c r="CI78" s="104"/>
      <c r="CJ78" s="40">
        <f>$D$78*CI78</f>
        <v>0</v>
      </c>
      <c r="CK78" s="917"/>
      <c r="CL78" s="227"/>
      <c r="CM78" s="33"/>
      <c r="CN78" s="41"/>
      <c r="CO78" s="41"/>
      <c r="CP78" s="60"/>
      <c r="CQ78" s="104"/>
      <c r="CR78" s="40">
        <f>$D$78*CQ78</f>
        <v>0</v>
      </c>
      <c r="CS78" s="917"/>
      <c r="CT78" s="227"/>
      <c r="CU78" s="33"/>
      <c r="CV78" s="41"/>
      <c r="CW78" s="41"/>
      <c r="CX78" s="41"/>
      <c r="DE78" s="362">
        <f t="shared" si="82"/>
        <v>0</v>
      </c>
      <c r="DF78" s="362">
        <f t="shared" si="83"/>
        <v>0</v>
      </c>
      <c r="DG78" s="362">
        <f t="shared" si="84"/>
        <v>0</v>
      </c>
    </row>
    <row r="79" spans="1:111" ht="15" hidden="1" customHeight="1" x14ac:dyDescent="0.25">
      <c r="A79" s="692" t="s">
        <v>700</v>
      </c>
      <c r="B79" s="701" t="s">
        <v>676</v>
      </c>
      <c r="C79" s="64" t="s">
        <v>18</v>
      </c>
      <c r="D79" s="958">
        <v>243</v>
      </c>
      <c r="E79" s="287">
        <f t="shared" si="86"/>
        <v>0</v>
      </c>
      <c r="F79" s="717">
        <f>$D$79*E79</f>
        <v>0</v>
      </c>
      <c r="G79" s="41"/>
      <c r="H79" s="40">
        <f>$D$79*G79</f>
        <v>0</v>
      </c>
      <c r="I79" s="780"/>
      <c r="J79" s="41"/>
      <c r="K79" s="33">
        <v>0</v>
      </c>
      <c r="L79" s="41">
        <v>0</v>
      </c>
      <c r="M79" s="41"/>
      <c r="N79" s="60"/>
      <c r="O79" s="41"/>
      <c r="P79" s="40">
        <f>$D$79*O79</f>
        <v>0</v>
      </c>
      <c r="Q79" s="780"/>
      <c r="S79" s="33"/>
      <c r="T79" s="41"/>
      <c r="U79" s="41"/>
      <c r="V79" s="60"/>
      <c r="W79" s="104"/>
      <c r="X79" s="40">
        <f>$D$79*W79</f>
        <v>0</v>
      </c>
      <c r="Y79" s="780"/>
      <c r="Z79" s="116"/>
      <c r="AA79" s="33"/>
      <c r="AB79" s="41"/>
      <c r="AC79" s="41"/>
      <c r="AD79" s="60"/>
      <c r="AE79" s="104"/>
      <c r="AF79" s="40">
        <f>$D$79*AE79</f>
        <v>0</v>
      </c>
      <c r="AG79" s="780"/>
      <c r="AH79" s="116"/>
      <c r="AI79" s="33"/>
      <c r="AJ79" s="41"/>
      <c r="AK79" s="41"/>
      <c r="AL79" s="60"/>
      <c r="AM79" s="104"/>
      <c r="AN79" s="40">
        <f>$D$79*AM79</f>
        <v>0</v>
      </c>
      <c r="AO79" s="104"/>
      <c r="AQ79" s="33"/>
      <c r="AR79" s="41"/>
      <c r="AS79" s="41"/>
      <c r="AT79" s="60"/>
      <c r="AU79" s="104"/>
      <c r="AV79" s="40">
        <f>$D$79*AU79</f>
        <v>0</v>
      </c>
      <c r="AW79" s="917"/>
      <c r="AY79" s="33"/>
      <c r="AZ79" s="41"/>
      <c r="BA79" s="41"/>
      <c r="BB79" s="60"/>
      <c r="BC79" s="104"/>
      <c r="BD79" s="40">
        <f>$D$79*BC79</f>
        <v>0</v>
      </c>
      <c r="BE79" s="917"/>
      <c r="BG79" s="33"/>
      <c r="BH79" s="41"/>
      <c r="BI79" s="41"/>
      <c r="BJ79" s="60"/>
      <c r="BK79" s="104"/>
      <c r="BL79" s="40">
        <f>$D$79*BK79</f>
        <v>0</v>
      </c>
      <c r="BM79" s="917"/>
      <c r="BN79" s="104"/>
      <c r="BO79" s="33"/>
      <c r="BP79" s="41"/>
      <c r="BQ79" s="41"/>
      <c r="BR79" s="60"/>
      <c r="BS79" s="104"/>
      <c r="BT79" s="40">
        <f>$D$79*BS79</f>
        <v>0</v>
      </c>
      <c r="BU79" s="917"/>
      <c r="BV79" s="227"/>
      <c r="BW79" s="33"/>
      <c r="BX79" s="41"/>
      <c r="BY79" s="41"/>
      <c r="BZ79" s="60"/>
      <c r="CA79" s="104"/>
      <c r="CB79" s="40">
        <f>$D$79*CA79</f>
        <v>0</v>
      </c>
      <c r="CC79" s="917"/>
      <c r="CD79" s="227"/>
      <c r="CE79" s="33"/>
      <c r="CF79" s="41"/>
      <c r="CG79" s="41"/>
      <c r="CH79" s="60"/>
      <c r="CI79" s="104"/>
      <c r="CJ79" s="40">
        <f>$D$79*CI79</f>
        <v>0</v>
      </c>
      <c r="CK79" s="917"/>
      <c r="CL79" s="227"/>
      <c r="CM79" s="33"/>
      <c r="CN79" s="41"/>
      <c r="CO79" s="41"/>
      <c r="CP79" s="60"/>
      <c r="CQ79" s="104"/>
      <c r="CR79" s="40">
        <f>$D$79*CQ79</f>
        <v>0</v>
      </c>
      <c r="CS79" s="917"/>
      <c r="CT79" s="227"/>
      <c r="CU79" s="33"/>
      <c r="CV79" s="41"/>
      <c r="CW79" s="41"/>
      <c r="CX79" s="41"/>
      <c r="DE79" s="362">
        <f t="shared" si="82"/>
        <v>0</v>
      </c>
      <c r="DF79" s="362">
        <f t="shared" si="83"/>
        <v>0</v>
      </c>
      <c r="DG79" s="362">
        <f t="shared" si="84"/>
        <v>0</v>
      </c>
    </row>
    <row r="80" spans="1:111" ht="15" hidden="1" customHeight="1" x14ac:dyDescent="0.25">
      <c r="A80" s="692" t="s">
        <v>701</v>
      </c>
      <c r="B80" s="701" t="s">
        <v>677</v>
      </c>
      <c r="C80" s="64" t="s">
        <v>18</v>
      </c>
      <c r="D80" s="958">
        <v>252</v>
      </c>
      <c r="E80" s="287">
        <f t="shared" si="86"/>
        <v>0</v>
      </c>
      <c r="F80" s="717">
        <f>$D$80*E80</f>
        <v>0</v>
      </c>
      <c r="G80" s="41"/>
      <c r="H80" s="40">
        <f>$D$80*G80</f>
        <v>0</v>
      </c>
      <c r="I80" s="780"/>
      <c r="J80" s="41"/>
      <c r="K80" s="33">
        <v>0</v>
      </c>
      <c r="L80" s="41">
        <v>0</v>
      </c>
      <c r="M80" s="41"/>
      <c r="N80" s="60"/>
      <c r="O80" s="41"/>
      <c r="P80" s="40">
        <f>$D$80*O80</f>
        <v>0</v>
      </c>
      <c r="Q80" s="780"/>
      <c r="S80" s="33"/>
      <c r="T80" s="41"/>
      <c r="U80" s="41"/>
      <c r="V80" s="60"/>
      <c r="W80" s="104"/>
      <c r="X80" s="40">
        <f>$D$80*W80</f>
        <v>0</v>
      </c>
      <c r="Y80" s="780"/>
      <c r="Z80" s="116"/>
      <c r="AA80" s="33"/>
      <c r="AB80" s="41"/>
      <c r="AC80" s="41"/>
      <c r="AD80" s="60"/>
      <c r="AE80" s="104"/>
      <c r="AF80" s="40">
        <f>$D$80*AE80</f>
        <v>0</v>
      </c>
      <c r="AG80" s="780"/>
      <c r="AH80" s="116"/>
      <c r="AI80" s="33"/>
      <c r="AJ80" s="41"/>
      <c r="AK80" s="41"/>
      <c r="AL80" s="60"/>
      <c r="AM80" s="104"/>
      <c r="AN80" s="40">
        <f>$D$80*AM80</f>
        <v>0</v>
      </c>
      <c r="AO80" s="104"/>
      <c r="AQ80" s="33"/>
      <c r="AR80" s="41"/>
      <c r="AS80" s="41"/>
      <c r="AT80" s="60"/>
      <c r="AU80" s="104"/>
      <c r="AV80" s="40">
        <f>$D$80*AU80</f>
        <v>0</v>
      </c>
      <c r="AW80" s="917"/>
      <c r="AY80" s="33"/>
      <c r="AZ80" s="41"/>
      <c r="BA80" s="41"/>
      <c r="BB80" s="60"/>
      <c r="BC80" s="104"/>
      <c r="BD80" s="40">
        <f>$D$80*BC80</f>
        <v>0</v>
      </c>
      <c r="BE80" s="917"/>
      <c r="BG80" s="33"/>
      <c r="BH80" s="41"/>
      <c r="BI80" s="41"/>
      <c r="BJ80" s="60"/>
      <c r="BK80" s="104"/>
      <c r="BL80" s="40">
        <f>$D$80*BK80</f>
        <v>0</v>
      </c>
      <c r="BM80" s="917"/>
      <c r="BN80" s="104"/>
      <c r="BO80" s="33"/>
      <c r="BP80" s="41"/>
      <c r="BQ80" s="41"/>
      <c r="BR80" s="60"/>
      <c r="BS80" s="104"/>
      <c r="BT80" s="40">
        <f>$D$80*BS80</f>
        <v>0</v>
      </c>
      <c r="BU80" s="917"/>
      <c r="BV80" s="227"/>
      <c r="BW80" s="33"/>
      <c r="BX80" s="41"/>
      <c r="BY80" s="41"/>
      <c r="BZ80" s="60"/>
      <c r="CA80" s="104"/>
      <c r="CB80" s="40">
        <f>$D$80*CA80</f>
        <v>0</v>
      </c>
      <c r="CC80" s="917"/>
      <c r="CD80" s="227"/>
      <c r="CE80" s="33"/>
      <c r="CF80" s="41"/>
      <c r="CG80" s="41"/>
      <c r="CH80" s="60"/>
      <c r="CI80" s="104"/>
      <c r="CJ80" s="40">
        <f>$D$80*CI80</f>
        <v>0</v>
      </c>
      <c r="CK80" s="917"/>
      <c r="CL80" s="227"/>
      <c r="CM80" s="33"/>
      <c r="CN80" s="41"/>
      <c r="CO80" s="41"/>
      <c r="CP80" s="60"/>
      <c r="CQ80" s="104"/>
      <c r="CR80" s="40">
        <f>$D$80*CQ80</f>
        <v>0</v>
      </c>
      <c r="CS80" s="917"/>
      <c r="CT80" s="227"/>
      <c r="CU80" s="33"/>
      <c r="CV80" s="41"/>
      <c r="CW80" s="41"/>
      <c r="CX80" s="41"/>
      <c r="DE80" s="362">
        <f t="shared" si="82"/>
        <v>0</v>
      </c>
      <c r="DF80" s="362">
        <f t="shared" si="83"/>
        <v>0</v>
      </c>
      <c r="DG80" s="362">
        <f t="shared" si="84"/>
        <v>0</v>
      </c>
    </row>
    <row r="81" spans="1:111" ht="15" hidden="1" customHeight="1" x14ac:dyDescent="0.25">
      <c r="A81" s="692" t="s">
        <v>702</v>
      </c>
      <c r="B81" s="701" t="s">
        <v>678</v>
      </c>
      <c r="C81" s="64" t="s">
        <v>18</v>
      </c>
      <c r="D81" s="958">
        <v>261</v>
      </c>
      <c r="E81" s="287">
        <f t="shared" si="86"/>
        <v>0</v>
      </c>
      <c r="F81" s="717">
        <f>$D$81*E81</f>
        <v>0</v>
      </c>
      <c r="G81" s="41"/>
      <c r="H81" s="40">
        <f>$D$81*G81</f>
        <v>0</v>
      </c>
      <c r="I81" s="780"/>
      <c r="J81" s="41"/>
      <c r="K81" s="33">
        <v>0</v>
      </c>
      <c r="L81" s="41">
        <v>0</v>
      </c>
      <c r="M81" s="41"/>
      <c r="N81" s="60"/>
      <c r="O81" s="41"/>
      <c r="P81" s="40">
        <f>$D$81*O81</f>
        <v>0</v>
      </c>
      <c r="Q81" s="780"/>
      <c r="S81" s="33"/>
      <c r="T81" s="41"/>
      <c r="U81" s="41"/>
      <c r="V81" s="60"/>
      <c r="W81" s="104"/>
      <c r="X81" s="40">
        <f>$D$81*W81</f>
        <v>0</v>
      </c>
      <c r="Y81" s="780"/>
      <c r="Z81" s="116"/>
      <c r="AA81" s="33"/>
      <c r="AB81" s="41"/>
      <c r="AC81" s="41"/>
      <c r="AD81" s="60"/>
      <c r="AE81" s="104"/>
      <c r="AF81" s="40">
        <f>$D$81*AE81</f>
        <v>0</v>
      </c>
      <c r="AG81" s="780"/>
      <c r="AH81" s="116"/>
      <c r="AI81" s="33"/>
      <c r="AJ81" s="41"/>
      <c r="AK81" s="41"/>
      <c r="AL81" s="60"/>
      <c r="AM81" s="104"/>
      <c r="AN81" s="40">
        <f>$D$81*AM81</f>
        <v>0</v>
      </c>
      <c r="AO81" s="104"/>
      <c r="AQ81" s="33"/>
      <c r="AR81" s="41"/>
      <c r="AS81" s="41"/>
      <c r="AT81" s="60"/>
      <c r="AU81" s="104"/>
      <c r="AV81" s="40">
        <f>$D$81*AU81</f>
        <v>0</v>
      </c>
      <c r="AW81" s="917"/>
      <c r="AY81" s="33"/>
      <c r="AZ81" s="41"/>
      <c r="BA81" s="41"/>
      <c r="BB81" s="60"/>
      <c r="BC81" s="104"/>
      <c r="BD81" s="40">
        <f>$D$81*BC81</f>
        <v>0</v>
      </c>
      <c r="BE81" s="917"/>
      <c r="BG81" s="33"/>
      <c r="BH81" s="41"/>
      <c r="BI81" s="41"/>
      <c r="BJ81" s="60"/>
      <c r="BK81" s="104"/>
      <c r="BL81" s="40">
        <f>$D$81*BK81</f>
        <v>0</v>
      </c>
      <c r="BM81" s="917"/>
      <c r="BN81" s="104"/>
      <c r="BO81" s="33"/>
      <c r="BP81" s="41"/>
      <c r="BQ81" s="41"/>
      <c r="BR81" s="60"/>
      <c r="BS81" s="104"/>
      <c r="BT81" s="40">
        <f>$D$81*BS81</f>
        <v>0</v>
      </c>
      <c r="BU81" s="917"/>
      <c r="BV81" s="227"/>
      <c r="BW81" s="33"/>
      <c r="BX81" s="41"/>
      <c r="BY81" s="41"/>
      <c r="BZ81" s="60"/>
      <c r="CA81" s="104"/>
      <c r="CB81" s="40">
        <f>$D$81*CA81</f>
        <v>0</v>
      </c>
      <c r="CC81" s="917"/>
      <c r="CD81" s="227"/>
      <c r="CE81" s="33"/>
      <c r="CF81" s="41"/>
      <c r="CG81" s="41"/>
      <c r="CH81" s="60"/>
      <c r="CI81" s="104"/>
      <c r="CJ81" s="40">
        <f>$D$81*CI81</f>
        <v>0</v>
      </c>
      <c r="CK81" s="917"/>
      <c r="CL81" s="227"/>
      <c r="CM81" s="33"/>
      <c r="CN81" s="41"/>
      <c r="CO81" s="41"/>
      <c r="CP81" s="60"/>
      <c r="CQ81" s="104"/>
      <c r="CR81" s="40">
        <f>$D$81*CQ81</f>
        <v>0</v>
      </c>
      <c r="CS81" s="917"/>
      <c r="CT81" s="227"/>
      <c r="CU81" s="33"/>
      <c r="CV81" s="41"/>
      <c r="CW81" s="41"/>
      <c r="CX81" s="41"/>
      <c r="DE81" s="362">
        <f t="shared" si="82"/>
        <v>0</v>
      </c>
      <c r="DF81" s="362">
        <f t="shared" si="83"/>
        <v>0</v>
      </c>
      <c r="DG81" s="362">
        <f t="shared" si="84"/>
        <v>0</v>
      </c>
    </row>
    <row r="82" spans="1:111" ht="15" hidden="1" customHeight="1" x14ac:dyDescent="0.25">
      <c r="A82" s="692"/>
      <c r="B82" s="701"/>
      <c r="C82" s="64"/>
      <c r="D82" s="958"/>
      <c r="E82" s="299"/>
      <c r="F82" s="723"/>
      <c r="G82" s="41"/>
      <c r="H82" s="721"/>
      <c r="I82" s="780"/>
      <c r="J82" s="41"/>
      <c r="K82" s="33"/>
      <c r="L82" s="41"/>
      <c r="M82" s="41"/>
      <c r="N82" s="60"/>
      <c r="O82" s="41"/>
      <c r="P82" s="721"/>
      <c r="Q82" s="780"/>
      <c r="S82" s="33"/>
      <c r="T82" s="41"/>
      <c r="U82" s="41"/>
      <c r="V82" s="60"/>
      <c r="W82" s="104"/>
      <c r="X82" s="721"/>
      <c r="Y82" s="780"/>
      <c r="Z82" s="116"/>
      <c r="AA82" s="33"/>
      <c r="AB82" s="41"/>
      <c r="AC82" s="41"/>
      <c r="AD82" s="60"/>
      <c r="AE82" s="104"/>
      <c r="AF82" s="721"/>
      <c r="AG82" s="780"/>
      <c r="AH82" s="116"/>
      <c r="AI82" s="33"/>
      <c r="AJ82" s="41"/>
      <c r="AK82" s="41"/>
      <c r="AL82" s="60"/>
      <c r="AM82" s="104"/>
      <c r="AN82" s="721"/>
      <c r="AO82" s="104"/>
      <c r="AQ82" s="33"/>
      <c r="AR82" s="41"/>
      <c r="AS82" s="41"/>
      <c r="AT82" s="60"/>
      <c r="AU82" s="104"/>
      <c r="AV82" s="721"/>
      <c r="AW82" s="917"/>
      <c r="AY82" s="33"/>
      <c r="AZ82" s="41"/>
      <c r="BA82" s="41"/>
      <c r="BB82" s="60"/>
      <c r="BC82" s="104"/>
      <c r="BD82" s="721"/>
      <c r="BE82" s="917"/>
      <c r="BG82" s="33"/>
      <c r="BH82" s="41"/>
      <c r="BI82" s="41"/>
      <c r="BJ82" s="60"/>
      <c r="BK82" s="104"/>
      <c r="BL82" s="721"/>
      <c r="BM82" s="917"/>
      <c r="BN82" s="104"/>
      <c r="BO82" s="33"/>
      <c r="BP82" s="41"/>
      <c r="BQ82" s="41"/>
      <c r="BR82" s="60"/>
      <c r="BS82" s="104"/>
      <c r="BT82" s="721"/>
      <c r="BU82" s="917"/>
      <c r="BV82" s="227"/>
      <c r="BW82" s="33"/>
      <c r="BX82" s="41"/>
      <c r="BY82" s="41"/>
      <c r="BZ82" s="60"/>
      <c r="CA82" s="104"/>
      <c r="CB82" s="721"/>
      <c r="CC82" s="917"/>
      <c r="CD82" s="227"/>
      <c r="CE82" s="33"/>
      <c r="CF82" s="41"/>
      <c r="CG82" s="41"/>
      <c r="CH82" s="60"/>
      <c r="CI82" s="104"/>
      <c r="CJ82" s="721"/>
      <c r="CK82" s="917"/>
      <c r="CL82" s="227"/>
      <c r="CM82" s="33"/>
      <c r="CN82" s="41"/>
      <c r="CO82" s="41"/>
      <c r="CP82" s="60"/>
      <c r="CQ82" s="104"/>
      <c r="CR82" s="721"/>
      <c r="CS82" s="917"/>
      <c r="CT82" s="227"/>
      <c r="CU82" s="33"/>
      <c r="CV82" s="41"/>
      <c r="CW82" s="41"/>
      <c r="CX82" s="41"/>
      <c r="DE82" s="362">
        <f t="shared" si="82"/>
        <v>0</v>
      </c>
      <c r="DF82" s="362">
        <f t="shared" si="83"/>
        <v>0</v>
      </c>
      <c r="DG82" s="362">
        <f t="shared" si="84"/>
        <v>0</v>
      </c>
    </row>
    <row r="83" spans="1:111" ht="15" hidden="1" customHeight="1" x14ac:dyDescent="0.25">
      <c r="A83" s="692" t="s">
        <v>703</v>
      </c>
      <c r="B83" s="701" t="s">
        <v>679</v>
      </c>
      <c r="C83" s="64" t="s">
        <v>18</v>
      </c>
      <c r="D83" s="958">
        <v>421</v>
      </c>
      <c r="E83" s="287">
        <f t="shared" ref="E83:E86" si="87">G83+O83+W83+AE83+AM83+AU83+BC83+BK83+BS83+CA83+CI83+CQ83</f>
        <v>0</v>
      </c>
      <c r="F83" s="717">
        <f>$D$83*E83</f>
        <v>0</v>
      </c>
      <c r="G83" s="41"/>
      <c r="H83" s="40">
        <f>$D$83*G83</f>
        <v>0</v>
      </c>
      <c r="I83" s="780"/>
      <c r="J83" s="41"/>
      <c r="K83" s="33">
        <v>0</v>
      </c>
      <c r="L83" s="41">
        <v>0</v>
      </c>
      <c r="M83" s="41"/>
      <c r="N83" s="60"/>
      <c r="O83" s="41"/>
      <c r="P83" s="40">
        <f>$D$83*O83</f>
        <v>0</v>
      </c>
      <c r="Q83" s="780"/>
      <c r="S83" s="33"/>
      <c r="T83" s="41"/>
      <c r="U83" s="41"/>
      <c r="V83" s="60"/>
      <c r="W83" s="104"/>
      <c r="X83" s="40">
        <f>$D$83*W83</f>
        <v>0</v>
      </c>
      <c r="Y83" s="780"/>
      <c r="Z83" s="116"/>
      <c r="AA83" s="33"/>
      <c r="AB83" s="41"/>
      <c r="AC83" s="41"/>
      <c r="AD83" s="60"/>
      <c r="AE83" s="104"/>
      <c r="AF83" s="40">
        <f>$D$83*AE83</f>
        <v>0</v>
      </c>
      <c r="AG83" s="780"/>
      <c r="AH83" s="116"/>
      <c r="AI83" s="33"/>
      <c r="AJ83" s="41"/>
      <c r="AK83" s="41"/>
      <c r="AL83" s="60"/>
      <c r="AM83" s="104"/>
      <c r="AN83" s="40">
        <f>$D$83*AM83</f>
        <v>0</v>
      </c>
      <c r="AO83" s="104"/>
      <c r="AQ83" s="33"/>
      <c r="AR83" s="41"/>
      <c r="AS83" s="41"/>
      <c r="AT83" s="60"/>
      <c r="AU83" s="104"/>
      <c r="AV83" s="40">
        <f>$D$83*AU83</f>
        <v>0</v>
      </c>
      <c r="AW83" s="917"/>
      <c r="AY83" s="33"/>
      <c r="AZ83" s="41"/>
      <c r="BA83" s="41"/>
      <c r="BB83" s="60"/>
      <c r="BC83" s="104"/>
      <c r="BD83" s="40">
        <f>$D$83*BC83</f>
        <v>0</v>
      </c>
      <c r="BE83" s="917"/>
      <c r="BG83" s="33"/>
      <c r="BH83" s="41"/>
      <c r="BI83" s="41"/>
      <c r="BJ83" s="60"/>
      <c r="BK83" s="104"/>
      <c r="BL83" s="40">
        <f>$D$83*BK83</f>
        <v>0</v>
      </c>
      <c r="BM83" s="917"/>
      <c r="BN83" s="104"/>
      <c r="BO83" s="33"/>
      <c r="BP83" s="41"/>
      <c r="BQ83" s="41"/>
      <c r="BR83" s="60"/>
      <c r="BS83" s="104"/>
      <c r="BT83" s="40">
        <f>$D$83*BS83</f>
        <v>0</v>
      </c>
      <c r="BU83" s="917"/>
      <c r="BV83" s="227"/>
      <c r="BW83" s="33"/>
      <c r="BX83" s="41"/>
      <c r="BY83" s="41"/>
      <c r="BZ83" s="60"/>
      <c r="CA83" s="104"/>
      <c r="CB83" s="40">
        <f>$D$83*CA83</f>
        <v>0</v>
      </c>
      <c r="CC83" s="917"/>
      <c r="CD83" s="227"/>
      <c r="CE83" s="33"/>
      <c r="CF83" s="41"/>
      <c r="CG83" s="41"/>
      <c r="CH83" s="60"/>
      <c r="CI83" s="104"/>
      <c r="CJ83" s="40">
        <f>$D$83*CI83</f>
        <v>0</v>
      </c>
      <c r="CK83" s="917"/>
      <c r="CL83" s="227"/>
      <c r="CM83" s="33"/>
      <c r="CN83" s="41"/>
      <c r="CO83" s="41"/>
      <c r="CP83" s="60"/>
      <c r="CQ83" s="104"/>
      <c r="CR83" s="40">
        <f>$D$83*CQ83</f>
        <v>0</v>
      </c>
      <c r="CS83" s="917"/>
      <c r="CT83" s="227"/>
      <c r="CU83" s="33"/>
      <c r="CV83" s="41"/>
      <c r="CW83" s="41"/>
      <c r="CX83" s="41"/>
      <c r="DE83" s="362">
        <f t="shared" si="82"/>
        <v>0</v>
      </c>
      <c r="DF83" s="362">
        <f t="shared" si="83"/>
        <v>0</v>
      </c>
      <c r="DG83" s="362">
        <f t="shared" si="84"/>
        <v>0</v>
      </c>
    </row>
    <row r="84" spans="1:111" ht="15" hidden="1" customHeight="1" x14ac:dyDescent="0.25">
      <c r="A84" s="692" t="s">
        <v>704</v>
      </c>
      <c r="B84" s="701" t="s">
        <v>680</v>
      </c>
      <c r="C84" s="64" t="s">
        <v>18</v>
      </c>
      <c r="D84" s="958">
        <v>439</v>
      </c>
      <c r="E84" s="287">
        <f t="shared" si="87"/>
        <v>0</v>
      </c>
      <c r="F84" s="717">
        <f>$D$84*E84</f>
        <v>0</v>
      </c>
      <c r="G84" s="41"/>
      <c r="H84" s="40">
        <f>$D$84*G84</f>
        <v>0</v>
      </c>
      <c r="I84" s="780"/>
      <c r="J84" s="41"/>
      <c r="K84" s="33">
        <v>0</v>
      </c>
      <c r="L84" s="41">
        <v>0</v>
      </c>
      <c r="M84" s="41"/>
      <c r="N84" s="60"/>
      <c r="O84" s="41"/>
      <c r="P84" s="40">
        <f>$D$84*O84</f>
        <v>0</v>
      </c>
      <c r="Q84" s="780"/>
      <c r="S84" s="33"/>
      <c r="T84" s="41"/>
      <c r="U84" s="41"/>
      <c r="V84" s="60"/>
      <c r="W84" s="104"/>
      <c r="X84" s="40">
        <f>$D$84*W84</f>
        <v>0</v>
      </c>
      <c r="Y84" s="780"/>
      <c r="Z84" s="116"/>
      <c r="AA84" s="33"/>
      <c r="AB84" s="41"/>
      <c r="AC84" s="41"/>
      <c r="AD84" s="60"/>
      <c r="AE84" s="104"/>
      <c r="AF84" s="40">
        <f>$D$84*AE84</f>
        <v>0</v>
      </c>
      <c r="AG84" s="780"/>
      <c r="AH84" s="116"/>
      <c r="AI84" s="33"/>
      <c r="AJ84" s="41"/>
      <c r="AK84" s="41"/>
      <c r="AL84" s="60"/>
      <c r="AM84" s="104"/>
      <c r="AN84" s="40">
        <f>$D$84*AM84</f>
        <v>0</v>
      </c>
      <c r="AO84" s="104"/>
      <c r="AQ84" s="33"/>
      <c r="AR84" s="41"/>
      <c r="AS84" s="41"/>
      <c r="AT84" s="60"/>
      <c r="AU84" s="104"/>
      <c r="AV84" s="40">
        <f>$D$84*AU84</f>
        <v>0</v>
      </c>
      <c r="AW84" s="917"/>
      <c r="AY84" s="33"/>
      <c r="AZ84" s="41"/>
      <c r="BA84" s="41"/>
      <c r="BB84" s="60"/>
      <c r="BC84" s="104"/>
      <c r="BD84" s="40">
        <f>$D$84*BC84</f>
        <v>0</v>
      </c>
      <c r="BE84" s="917"/>
      <c r="BG84" s="33"/>
      <c r="BH84" s="41"/>
      <c r="BI84" s="41"/>
      <c r="BJ84" s="60"/>
      <c r="BK84" s="104"/>
      <c r="BL84" s="40">
        <f>$D$84*BK84</f>
        <v>0</v>
      </c>
      <c r="BM84" s="917"/>
      <c r="BN84" s="104"/>
      <c r="BO84" s="33"/>
      <c r="BP84" s="41"/>
      <c r="BQ84" s="41"/>
      <c r="BR84" s="60"/>
      <c r="BS84" s="104"/>
      <c r="BT84" s="40">
        <f>$D$84*BS84</f>
        <v>0</v>
      </c>
      <c r="BU84" s="917"/>
      <c r="BV84" s="227"/>
      <c r="BW84" s="33"/>
      <c r="BX84" s="41"/>
      <c r="BY84" s="41"/>
      <c r="BZ84" s="60"/>
      <c r="CA84" s="104"/>
      <c r="CB84" s="40">
        <f>$D$84*CA84</f>
        <v>0</v>
      </c>
      <c r="CC84" s="917"/>
      <c r="CD84" s="227"/>
      <c r="CE84" s="33"/>
      <c r="CF84" s="41"/>
      <c r="CG84" s="41"/>
      <c r="CH84" s="60"/>
      <c r="CI84" s="104"/>
      <c r="CJ84" s="40">
        <f>$D$84*CI84</f>
        <v>0</v>
      </c>
      <c r="CK84" s="917"/>
      <c r="CL84" s="227"/>
      <c r="CM84" s="33"/>
      <c r="CN84" s="41"/>
      <c r="CO84" s="41"/>
      <c r="CP84" s="60"/>
      <c r="CQ84" s="104"/>
      <c r="CR84" s="40">
        <f>$D$84*CQ84</f>
        <v>0</v>
      </c>
      <c r="CS84" s="917"/>
      <c r="CT84" s="227"/>
      <c r="CU84" s="33"/>
      <c r="CV84" s="41"/>
      <c r="CW84" s="41"/>
      <c r="CX84" s="41"/>
      <c r="DE84" s="362">
        <f t="shared" si="82"/>
        <v>0</v>
      </c>
      <c r="DF84" s="362">
        <f t="shared" si="83"/>
        <v>0</v>
      </c>
      <c r="DG84" s="362">
        <f t="shared" si="84"/>
        <v>0</v>
      </c>
    </row>
    <row r="85" spans="1:111" ht="15" hidden="1" customHeight="1" x14ac:dyDescent="0.25">
      <c r="A85" s="692" t="s">
        <v>705</v>
      </c>
      <c r="B85" s="701" t="s">
        <v>681</v>
      </c>
      <c r="C85" s="64" t="s">
        <v>18</v>
      </c>
      <c r="D85" s="958">
        <v>459</v>
      </c>
      <c r="E85" s="287">
        <f t="shared" si="87"/>
        <v>0</v>
      </c>
      <c r="F85" s="717">
        <f>$D$85*E85</f>
        <v>0</v>
      </c>
      <c r="G85" s="41"/>
      <c r="H85" s="40">
        <f>$D$85*G85</f>
        <v>0</v>
      </c>
      <c r="I85" s="780"/>
      <c r="J85" s="41"/>
      <c r="K85" s="33">
        <v>0</v>
      </c>
      <c r="L85" s="41">
        <v>0</v>
      </c>
      <c r="M85" s="41"/>
      <c r="N85" s="60"/>
      <c r="O85" s="41"/>
      <c r="P85" s="40">
        <f>$D$85*O85</f>
        <v>0</v>
      </c>
      <c r="Q85" s="780"/>
      <c r="S85" s="33"/>
      <c r="T85" s="41"/>
      <c r="U85" s="41"/>
      <c r="V85" s="60"/>
      <c r="W85" s="104"/>
      <c r="X85" s="40">
        <f>$D$85*W85</f>
        <v>0</v>
      </c>
      <c r="Y85" s="780"/>
      <c r="Z85" s="116"/>
      <c r="AA85" s="33"/>
      <c r="AB85" s="41"/>
      <c r="AC85" s="41"/>
      <c r="AD85" s="60"/>
      <c r="AE85" s="104"/>
      <c r="AF85" s="40">
        <f>$D$85*AE85</f>
        <v>0</v>
      </c>
      <c r="AG85" s="780"/>
      <c r="AH85" s="116"/>
      <c r="AI85" s="33"/>
      <c r="AJ85" s="41"/>
      <c r="AK85" s="41"/>
      <c r="AL85" s="60"/>
      <c r="AM85" s="104"/>
      <c r="AN85" s="40">
        <f>$D$85*AM85</f>
        <v>0</v>
      </c>
      <c r="AO85" s="104"/>
      <c r="AQ85" s="33"/>
      <c r="AR85" s="41"/>
      <c r="AS85" s="41"/>
      <c r="AT85" s="60"/>
      <c r="AU85" s="104"/>
      <c r="AV85" s="40">
        <f>$D$85*AU85</f>
        <v>0</v>
      </c>
      <c r="AW85" s="917"/>
      <c r="AY85" s="33"/>
      <c r="AZ85" s="41"/>
      <c r="BA85" s="41"/>
      <c r="BB85" s="60"/>
      <c r="BC85" s="104"/>
      <c r="BD85" s="40">
        <f>$D$85*BC85</f>
        <v>0</v>
      </c>
      <c r="BE85" s="917"/>
      <c r="BG85" s="33"/>
      <c r="BH85" s="41"/>
      <c r="BI85" s="41"/>
      <c r="BJ85" s="60"/>
      <c r="BK85" s="104"/>
      <c r="BL85" s="40">
        <f>$D$85*BK85</f>
        <v>0</v>
      </c>
      <c r="BM85" s="917"/>
      <c r="BN85" s="104"/>
      <c r="BO85" s="33"/>
      <c r="BP85" s="41"/>
      <c r="BQ85" s="41"/>
      <c r="BR85" s="60"/>
      <c r="BS85" s="104"/>
      <c r="BT85" s="40">
        <f>$D$85*BS85</f>
        <v>0</v>
      </c>
      <c r="BU85" s="917"/>
      <c r="BV85" s="227"/>
      <c r="BW85" s="33"/>
      <c r="BX85" s="41"/>
      <c r="BY85" s="41"/>
      <c r="BZ85" s="60"/>
      <c r="CA85" s="104"/>
      <c r="CB85" s="40">
        <f>$D$85*CA85</f>
        <v>0</v>
      </c>
      <c r="CC85" s="917"/>
      <c r="CD85" s="227"/>
      <c r="CE85" s="33"/>
      <c r="CF85" s="41"/>
      <c r="CG85" s="41"/>
      <c r="CH85" s="60"/>
      <c r="CI85" s="104"/>
      <c r="CJ85" s="40">
        <f>$D$85*CI85</f>
        <v>0</v>
      </c>
      <c r="CK85" s="917"/>
      <c r="CL85" s="227"/>
      <c r="CM85" s="33"/>
      <c r="CN85" s="41"/>
      <c r="CO85" s="41"/>
      <c r="CP85" s="60"/>
      <c r="CQ85" s="104"/>
      <c r="CR85" s="40">
        <f>$D$85*CQ85</f>
        <v>0</v>
      </c>
      <c r="CS85" s="917"/>
      <c r="CT85" s="227"/>
      <c r="CU85" s="33"/>
      <c r="CV85" s="41"/>
      <c r="CW85" s="41"/>
      <c r="CX85" s="41"/>
      <c r="DE85" s="362">
        <f t="shared" si="82"/>
        <v>0</v>
      </c>
      <c r="DF85" s="362">
        <f t="shared" si="83"/>
        <v>0</v>
      </c>
      <c r="DG85" s="362">
        <f t="shared" si="84"/>
        <v>0</v>
      </c>
    </row>
    <row r="86" spans="1:111" ht="15" hidden="1" customHeight="1" x14ac:dyDescent="0.25">
      <c r="A86" s="692" t="s">
        <v>706</v>
      </c>
      <c r="B86" s="701" t="s">
        <v>682</v>
      </c>
      <c r="C86" s="64" t="s">
        <v>18</v>
      </c>
      <c r="D86" s="958">
        <v>483</v>
      </c>
      <c r="E86" s="287">
        <f t="shared" si="87"/>
        <v>0</v>
      </c>
      <c r="F86" s="717">
        <f>$D$86*E86</f>
        <v>0</v>
      </c>
      <c r="G86" s="41"/>
      <c r="H86" s="40">
        <f>$D$86*G86</f>
        <v>0</v>
      </c>
      <c r="I86" s="780"/>
      <c r="J86" s="41"/>
      <c r="K86" s="33">
        <v>0</v>
      </c>
      <c r="L86" s="41">
        <v>0</v>
      </c>
      <c r="M86" s="41"/>
      <c r="N86" s="60"/>
      <c r="O86" s="41"/>
      <c r="P86" s="40">
        <f>$D$86*O86</f>
        <v>0</v>
      </c>
      <c r="Q86" s="780"/>
      <c r="S86" s="33"/>
      <c r="T86" s="41"/>
      <c r="U86" s="41"/>
      <c r="V86" s="60"/>
      <c r="W86" s="104"/>
      <c r="X86" s="40">
        <f>$D$86*W86</f>
        <v>0</v>
      </c>
      <c r="Y86" s="780"/>
      <c r="Z86" s="116"/>
      <c r="AA86" s="33"/>
      <c r="AB86" s="41"/>
      <c r="AC86" s="41"/>
      <c r="AD86" s="60"/>
      <c r="AE86" s="104"/>
      <c r="AF86" s="40">
        <f>$D$86*AE86</f>
        <v>0</v>
      </c>
      <c r="AG86" s="780"/>
      <c r="AH86" s="116"/>
      <c r="AI86" s="33"/>
      <c r="AJ86" s="41"/>
      <c r="AK86" s="41"/>
      <c r="AL86" s="60"/>
      <c r="AM86" s="104"/>
      <c r="AN86" s="40">
        <f>$D$86*AM86</f>
        <v>0</v>
      </c>
      <c r="AO86" s="104"/>
      <c r="AQ86" s="33"/>
      <c r="AR86" s="41"/>
      <c r="AS86" s="41"/>
      <c r="AT86" s="60"/>
      <c r="AU86" s="104"/>
      <c r="AV86" s="40">
        <f>$D$86*AU86</f>
        <v>0</v>
      </c>
      <c r="AW86" s="917"/>
      <c r="AY86" s="33"/>
      <c r="AZ86" s="41"/>
      <c r="BA86" s="41"/>
      <c r="BB86" s="60"/>
      <c r="BC86" s="104"/>
      <c r="BD86" s="40">
        <f>$D$86*BC86</f>
        <v>0</v>
      </c>
      <c r="BE86" s="917"/>
      <c r="BG86" s="33"/>
      <c r="BH86" s="41"/>
      <c r="BI86" s="41"/>
      <c r="BJ86" s="60"/>
      <c r="BK86" s="104"/>
      <c r="BL86" s="40">
        <f>$D$86*BK86</f>
        <v>0</v>
      </c>
      <c r="BM86" s="917"/>
      <c r="BN86" s="104"/>
      <c r="BO86" s="33"/>
      <c r="BP86" s="41"/>
      <c r="BQ86" s="41"/>
      <c r="BR86" s="60"/>
      <c r="BS86" s="104"/>
      <c r="BT86" s="40">
        <f>$D$86*BS86</f>
        <v>0</v>
      </c>
      <c r="BU86" s="917"/>
      <c r="BV86" s="227"/>
      <c r="BW86" s="33"/>
      <c r="BX86" s="41"/>
      <c r="BY86" s="41"/>
      <c r="BZ86" s="60"/>
      <c r="CA86" s="104"/>
      <c r="CB86" s="40">
        <f>$D$86*CA86</f>
        <v>0</v>
      </c>
      <c r="CC86" s="917"/>
      <c r="CD86" s="227"/>
      <c r="CE86" s="33"/>
      <c r="CF86" s="41"/>
      <c r="CG86" s="41"/>
      <c r="CH86" s="60"/>
      <c r="CI86" s="104"/>
      <c r="CJ86" s="40">
        <f>$D$86*CI86</f>
        <v>0</v>
      </c>
      <c r="CK86" s="917"/>
      <c r="CL86" s="227"/>
      <c r="CM86" s="33"/>
      <c r="CN86" s="41"/>
      <c r="CO86" s="41"/>
      <c r="CP86" s="60"/>
      <c r="CQ86" s="104"/>
      <c r="CR86" s="40">
        <f>$D$86*CQ86</f>
        <v>0</v>
      </c>
      <c r="CS86" s="917"/>
      <c r="CT86" s="227"/>
      <c r="CU86" s="33"/>
      <c r="CV86" s="41"/>
      <c r="CW86" s="41"/>
      <c r="CX86" s="41"/>
      <c r="DE86" s="362">
        <f t="shared" si="82"/>
        <v>0</v>
      </c>
      <c r="DF86" s="362">
        <f t="shared" si="83"/>
        <v>0</v>
      </c>
      <c r="DG86" s="362">
        <f t="shared" si="84"/>
        <v>0</v>
      </c>
    </row>
    <row r="87" spans="1:111" ht="15" hidden="1" customHeight="1" x14ac:dyDescent="0.25">
      <c r="A87" s="51"/>
      <c r="B87" s="691"/>
      <c r="C87" s="64"/>
      <c r="D87" s="959"/>
      <c r="E87" s="299"/>
      <c r="F87" s="723"/>
      <c r="G87" s="41"/>
      <c r="H87" s="721"/>
      <c r="I87" s="780"/>
      <c r="J87" s="41"/>
      <c r="K87" s="33"/>
      <c r="L87" s="41"/>
      <c r="M87" s="41"/>
      <c r="N87" s="60"/>
      <c r="O87" s="41"/>
      <c r="P87" s="721"/>
      <c r="Q87" s="780"/>
      <c r="S87" s="33"/>
      <c r="T87" s="41"/>
      <c r="U87" s="41"/>
      <c r="V87" s="60"/>
      <c r="W87" s="104"/>
      <c r="X87" s="721"/>
      <c r="Y87" s="780"/>
      <c r="Z87" s="116"/>
      <c r="AA87" s="33"/>
      <c r="AB87" s="41"/>
      <c r="AC87" s="41"/>
      <c r="AD87" s="60"/>
      <c r="AE87" s="104"/>
      <c r="AF87" s="721"/>
      <c r="AG87" s="780"/>
      <c r="AH87" s="116"/>
      <c r="AI87" s="33"/>
      <c r="AJ87" s="41"/>
      <c r="AK87" s="41"/>
      <c r="AL87" s="60"/>
      <c r="AM87" s="104"/>
      <c r="AN87" s="721"/>
      <c r="AO87" s="104"/>
      <c r="AQ87" s="33"/>
      <c r="AR87" s="41"/>
      <c r="AS87" s="41"/>
      <c r="AT87" s="60"/>
      <c r="AU87" s="104"/>
      <c r="AV87" s="721"/>
      <c r="AW87" s="917"/>
      <c r="AY87" s="33"/>
      <c r="AZ87" s="41"/>
      <c r="BA87" s="41"/>
      <c r="BB87" s="60"/>
      <c r="BC87" s="104"/>
      <c r="BD87" s="721"/>
      <c r="BE87" s="917"/>
      <c r="BG87" s="33"/>
      <c r="BH87" s="41"/>
      <c r="BI87" s="41"/>
      <c r="BJ87" s="60"/>
      <c r="BK87" s="104"/>
      <c r="BL87" s="721"/>
      <c r="BM87" s="917"/>
      <c r="BN87" s="104"/>
      <c r="BO87" s="33"/>
      <c r="BP87" s="41"/>
      <c r="BQ87" s="41"/>
      <c r="BR87" s="60"/>
      <c r="BS87" s="104"/>
      <c r="BT87" s="721"/>
      <c r="BU87" s="917"/>
      <c r="BV87" s="227"/>
      <c r="BW87" s="33"/>
      <c r="BX87" s="41"/>
      <c r="BY87" s="41"/>
      <c r="BZ87" s="60"/>
      <c r="CA87" s="104"/>
      <c r="CB87" s="721"/>
      <c r="CC87" s="917"/>
      <c r="CD87" s="227"/>
      <c r="CE87" s="33"/>
      <c r="CF87" s="41"/>
      <c r="CG87" s="41"/>
      <c r="CH87" s="60"/>
      <c r="CI87" s="104"/>
      <c r="CJ87" s="721"/>
      <c r="CK87" s="917"/>
      <c r="CL87" s="227"/>
      <c r="CM87" s="33"/>
      <c r="CN87" s="41"/>
      <c r="CO87" s="41"/>
      <c r="CP87" s="60"/>
      <c r="CQ87" s="104"/>
      <c r="CR87" s="721"/>
      <c r="CS87" s="917"/>
      <c r="CT87" s="227"/>
      <c r="CU87" s="33"/>
      <c r="CV87" s="41"/>
      <c r="CW87" s="41"/>
      <c r="CX87" s="41"/>
      <c r="DE87" s="362">
        <f t="shared" si="82"/>
        <v>0</v>
      </c>
      <c r="DF87" s="362">
        <f t="shared" si="83"/>
        <v>0</v>
      </c>
      <c r="DG87" s="362">
        <f t="shared" si="84"/>
        <v>0</v>
      </c>
    </row>
    <row r="88" spans="1:111" ht="15" hidden="1" customHeight="1" x14ac:dyDescent="0.25">
      <c r="A88" s="51"/>
      <c r="B88" s="694" t="s">
        <v>708</v>
      </c>
      <c r="C88" s="64" t="s">
        <v>333</v>
      </c>
      <c r="D88" s="960"/>
      <c r="E88" s="299">
        <f>E58+E59+E60+E61+E63*2+E64*2+E65*2+E66*2+E68*4+E69*4+E70*4+E71*4+E73+E74+E75+E76+E78*2+E79*2+E80*2+E81*2+E83*4+E84*4+E85*4+E86*4</f>
        <v>0</v>
      </c>
      <c r="F88" s="723">
        <f>SUM(F58:F86)</f>
        <v>0</v>
      </c>
      <c r="G88" s="39">
        <v>0</v>
      </c>
      <c r="H88" s="721">
        <f>SUM(H58:H86)</f>
        <v>0</v>
      </c>
      <c r="I88" s="780">
        <v>0</v>
      </c>
      <c r="J88" s="41"/>
      <c r="K88" s="33">
        <v>0</v>
      </c>
      <c r="L88" s="41">
        <v>0</v>
      </c>
      <c r="M88" s="41"/>
      <c r="N88" s="60"/>
      <c r="O88" s="39">
        <v>0</v>
      </c>
      <c r="P88" s="721">
        <f>SUM(P58:P86)</f>
        <v>0</v>
      </c>
      <c r="Q88" s="780">
        <v>0</v>
      </c>
      <c r="S88" s="33"/>
      <c r="T88" s="41"/>
      <c r="U88" s="41"/>
      <c r="V88" s="60"/>
      <c r="W88" s="299">
        <v>0</v>
      </c>
      <c r="X88" s="721">
        <f>SUM(X58:X86)</f>
        <v>0</v>
      </c>
      <c r="Y88" s="780">
        <v>0</v>
      </c>
      <c r="Z88" s="255"/>
      <c r="AA88" s="33"/>
      <c r="AB88" s="41"/>
      <c r="AC88" s="41"/>
      <c r="AD88" s="60"/>
      <c r="AE88" s="299">
        <v>0</v>
      </c>
      <c r="AF88" s="721">
        <f>SUM(AF58:AF86)</f>
        <v>0</v>
      </c>
      <c r="AG88" s="780">
        <v>0</v>
      </c>
      <c r="AH88" s="255"/>
      <c r="AI88" s="33"/>
      <c r="AJ88" s="41"/>
      <c r="AK88" s="41"/>
      <c r="AL88" s="60"/>
      <c r="AM88" s="299">
        <v>0</v>
      </c>
      <c r="AN88" s="721">
        <f>SUM(AN58:AN86)</f>
        <v>0</v>
      </c>
      <c r="AO88" s="104">
        <v>0</v>
      </c>
      <c r="AQ88" s="33"/>
      <c r="AR88" s="41"/>
      <c r="AS88" s="41"/>
      <c r="AT88" s="60"/>
      <c r="AU88" s="299">
        <v>0</v>
      </c>
      <c r="AV88" s="721">
        <f>SUM(AV58:AV86)</f>
        <v>0</v>
      </c>
      <c r="AW88" s="917">
        <v>0</v>
      </c>
      <c r="AY88" s="33"/>
      <c r="AZ88" s="41"/>
      <c r="BA88" s="41"/>
      <c r="BB88" s="60"/>
      <c r="BC88" s="299">
        <v>0</v>
      </c>
      <c r="BD88" s="721">
        <f>SUM(BD58:BD86)</f>
        <v>0</v>
      </c>
      <c r="BE88" s="917">
        <v>0</v>
      </c>
      <c r="BG88" s="33"/>
      <c r="BH88" s="41"/>
      <c r="BI88" s="41"/>
      <c r="BJ88" s="60"/>
      <c r="BK88" s="299">
        <v>0</v>
      </c>
      <c r="BL88" s="721">
        <f>SUM(BL58:BL86)</f>
        <v>0</v>
      </c>
      <c r="BM88" s="917">
        <v>0</v>
      </c>
      <c r="BN88" s="104"/>
      <c r="BO88" s="33"/>
      <c r="BP88" s="41"/>
      <c r="BQ88" s="41"/>
      <c r="BR88" s="60"/>
      <c r="BS88" s="299">
        <v>0</v>
      </c>
      <c r="BT88" s="721">
        <f>SUM(BT58:BT86)</f>
        <v>0</v>
      </c>
      <c r="BU88" s="917">
        <v>0</v>
      </c>
      <c r="BV88" s="227"/>
      <c r="BW88" s="33"/>
      <c r="BX88" s="41"/>
      <c r="BY88" s="41"/>
      <c r="BZ88" s="60"/>
      <c r="CA88" s="299">
        <v>0</v>
      </c>
      <c r="CB88" s="721">
        <f>SUM(CB58:CB86)</f>
        <v>0</v>
      </c>
      <c r="CC88" s="917">
        <v>0</v>
      </c>
      <c r="CD88" s="227"/>
      <c r="CE88" s="33"/>
      <c r="CF88" s="41"/>
      <c r="CG88" s="41"/>
      <c r="CH88" s="60"/>
      <c r="CI88" s="299">
        <v>0</v>
      </c>
      <c r="CJ88" s="721">
        <f>SUM(CJ58:CJ86)</f>
        <v>0</v>
      </c>
      <c r="CK88" s="917">
        <v>0</v>
      </c>
      <c r="CL88" s="227">
        <v>0</v>
      </c>
      <c r="CM88" s="33"/>
      <c r="CN88" s="41">
        <f t="shared" ref="CN88" si="88">CI88*CM88</f>
        <v>0</v>
      </c>
      <c r="CO88" s="41">
        <f t="shared" ref="CO88" si="89">ROUNDUP(CN88,0)</f>
        <v>0</v>
      </c>
      <c r="CP88" s="60">
        <v>0</v>
      </c>
      <c r="CQ88" s="299">
        <v>0</v>
      </c>
      <c r="CR88" s="721">
        <f>SUM(CR44:CR86)</f>
        <v>0</v>
      </c>
      <c r="CS88" s="917">
        <v>0</v>
      </c>
      <c r="CT88" s="227">
        <v>0</v>
      </c>
      <c r="CU88" s="33"/>
      <c r="CV88" s="41">
        <f t="shared" ref="CV88" si="90">CQ88*CU88</f>
        <v>0</v>
      </c>
      <c r="CW88" s="41">
        <f t="shared" ref="CW88" si="91">ROUNDUP(CV88,0)</f>
        <v>0</v>
      </c>
      <c r="CX88" s="41">
        <v>0</v>
      </c>
      <c r="DE88" s="362">
        <f t="shared" si="82"/>
        <v>0</v>
      </c>
      <c r="DF88" s="362">
        <f t="shared" si="83"/>
        <v>0</v>
      </c>
      <c r="DG88" s="362">
        <f t="shared" si="84"/>
        <v>0</v>
      </c>
    </row>
    <row r="89" spans="1:111" ht="15" hidden="1" customHeight="1" x14ac:dyDescent="0.25">
      <c r="A89" s="51"/>
      <c r="B89" s="690"/>
      <c r="C89" s="64"/>
      <c r="D89" s="961"/>
      <c r="E89" s="299"/>
      <c r="F89" s="723"/>
      <c r="G89" s="41"/>
      <c r="H89" s="721"/>
      <c r="I89" s="780"/>
      <c r="J89" s="41"/>
      <c r="K89" s="33"/>
      <c r="L89" s="41"/>
      <c r="M89" s="41"/>
      <c r="N89" s="60"/>
      <c r="O89" s="41"/>
      <c r="P89" s="721"/>
      <c r="Q89" s="780"/>
      <c r="S89" s="33"/>
      <c r="T89" s="41"/>
      <c r="U89" s="41"/>
      <c r="V89" s="60"/>
      <c r="W89" s="104"/>
      <c r="X89" s="297"/>
      <c r="Y89" s="780"/>
      <c r="Z89" s="116"/>
      <c r="AA89" s="33"/>
      <c r="AB89" s="41"/>
      <c r="AC89" s="41"/>
      <c r="AD89" s="60"/>
      <c r="AE89" s="104"/>
      <c r="AF89" s="721"/>
      <c r="AG89" s="780"/>
      <c r="AH89" s="116"/>
      <c r="AI89" s="33"/>
      <c r="AJ89" s="41"/>
      <c r="AK89" s="41"/>
      <c r="AL89" s="60"/>
      <c r="AM89" s="104"/>
      <c r="AN89" s="297"/>
      <c r="AO89" s="104"/>
      <c r="AQ89" s="33"/>
      <c r="AR89" s="41"/>
      <c r="AS89" s="41"/>
      <c r="AT89" s="60"/>
      <c r="AU89" s="104"/>
      <c r="AV89" s="297"/>
      <c r="AW89" s="917"/>
      <c r="AY89" s="33"/>
      <c r="AZ89" s="41"/>
      <c r="BA89" s="41"/>
      <c r="BB89" s="60"/>
      <c r="BC89" s="104"/>
      <c r="BD89" s="297"/>
      <c r="BE89" s="917"/>
      <c r="BG89" s="33"/>
      <c r="BH89" s="41"/>
      <c r="BI89" s="41"/>
      <c r="BJ89" s="60"/>
      <c r="BK89" s="104"/>
      <c r="BL89" s="297"/>
      <c r="BM89" s="917"/>
      <c r="BN89" s="104"/>
      <c r="BO89" s="33"/>
      <c r="BP89" s="41"/>
      <c r="BQ89" s="41"/>
      <c r="BR89" s="60"/>
      <c r="BS89" s="104"/>
      <c r="BT89" s="297"/>
      <c r="BU89" s="917"/>
      <c r="BV89" s="227"/>
      <c r="BW89" s="33"/>
      <c r="BX89" s="41"/>
      <c r="BY89" s="41"/>
      <c r="BZ89" s="60"/>
      <c r="CA89" s="104"/>
      <c r="CB89" s="297"/>
      <c r="CC89" s="917"/>
      <c r="CD89" s="227"/>
      <c r="CE89" s="33"/>
      <c r="CF89" s="41"/>
      <c r="CG89" s="41"/>
      <c r="CH89" s="60"/>
      <c r="CI89" s="104"/>
      <c r="CJ89" s="297"/>
      <c r="CK89" s="917"/>
      <c r="CL89" s="227"/>
      <c r="CM89" s="33"/>
      <c r="CN89" s="41"/>
      <c r="CO89" s="41"/>
      <c r="CP89" s="60"/>
      <c r="CQ89" s="104"/>
      <c r="CR89" s="297"/>
      <c r="CS89" s="917"/>
      <c r="CT89" s="227"/>
      <c r="CU89" s="33"/>
      <c r="CV89" s="41"/>
      <c r="CW89" s="41"/>
      <c r="CX89" s="41"/>
      <c r="DE89" s="362">
        <f t="shared" si="82"/>
        <v>0</v>
      </c>
      <c r="DF89" s="362">
        <f t="shared" si="83"/>
        <v>0</v>
      </c>
      <c r="DG89" s="362">
        <f t="shared" si="84"/>
        <v>0</v>
      </c>
    </row>
    <row r="90" spans="1:111" ht="15" hidden="1" customHeight="1" x14ac:dyDescent="0.25">
      <c r="A90" s="62"/>
      <c r="B90" s="33"/>
      <c r="C90" s="202"/>
      <c r="D90" s="954"/>
      <c r="E90" s="287"/>
      <c r="F90" s="717"/>
      <c r="G90" s="87"/>
      <c r="H90" s="40"/>
      <c r="I90" s="782"/>
      <c r="J90" s="87"/>
      <c r="K90" s="33"/>
      <c r="L90" s="41"/>
      <c r="M90" s="41">
        <f t="shared" ref="M90:M153" si="92">ROUNDUP(L90,0)</f>
        <v>0</v>
      </c>
      <c r="N90" s="60">
        <v>0</v>
      </c>
      <c r="O90" s="87"/>
      <c r="P90" s="40"/>
      <c r="Q90" s="782"/>
      <c r="S90" s="33"/>
      <c r="T90" s="41">
        <f t="shared" ref="T90:T153" si="93">O90*S90</f>
        <v>0</v>
      </c>
      <c r="U90" s="41">
        <f t="shared" ref="U90:U153" si="94">ROUNDUP(T90,0)</f>
        <v>0</v>
      </c>
      <c r="V90" s="60">
        <v>0</v>
      </c>
      <c r="W90" s="87"/>
      <c r="X90" s="288"/>
      <c r="Y90" s="785"/>
      <c r="Z90" s="262"/>
      <c r="AA90" s="33"/>
      <c r="AB90" s="41">
        <f t="shared" ref="AB90:AB153" si="95">W90*AA90</f>
        <v>0</v>
      </c>
      <c r="AC90" s="41">
        <f t="shared" ref="AC90:AC153" si="96">ROUNDUP(AB90,0)</f>
        <v>0</v>
      </c>
      <c r="AD90" s="60">
        <v>0</v>
      </c>
      <c r="AE90" s="87"/>
      <c r="AF90" s="40"/>
      <c r="AG90" s="785"/>
      <c r="AH90" s="262"/>
      <c r="AI90" s="33"/>
      <c r="AJ90" s="41">
        <f t="shared" ref="AJ90:AJ153" si="97">AE90*AI90</f>
        <v>0</v>
      </c>
      <c r="AK90" s="41">
        <f t="shared" ref="AK90:AK153" si="98">ROUNDUP(AJ90,0)</f>
        <v>0</v>
      </c>
      <c r="AL90" s="60">
        <v>0</v>
      </c>
      <c r="AM90" s="87"/>
      <c r="AN90" s="288"/>
      <c r="AO90" s="87"/>
      <c r="AQ90" s="33"/>
      <c r="AR90" s="41">
        <f t="shared" ref="AR90:AR153" si="99">AM90*AQ90</f>
        <v>0</v>
      </c>
      <c r="AS90" s="41">
        <f t="shared" ref="AS90:AS153" si="100">ROUNDUP(AR90,0)</f>
        <v>0</v>
      </c>
      <c r="AT90" s="60">
        <v>0</v>
      </c>
      <c r="AU90" s="87"/>
      <c r="AV90" s="288"/>
      <c r="AW90" s="782"/>
      <c r="AY90" s="33"/>
      <c r="AZ90" s="41">
        <f t="shared" ref="AZ90:AZ153" si="101">AU90*AY90</f>
        <v>0</v>
      </c>
      <c r="BA90" s="41">
        <f t="shared" ref="BA90:BA153" si="102">ROUNDUP(AZ90,0)</f>
        <v>0</v>
      </c>
      <c r="BB90" s="60">
        <v>0</v>
      </c>
      <c r="BC90" s="87"/>
      <c r="BD90" s="288"/>
      <c r="BE90" s="782"/>
      <c r="BG90" s="33"/>
      <c r="BH90" s="41">
        <f t="shared" ref="BH90:BH153" si="103">BC90*BG90</f>
        <v>0</v>
      </c>
      <c r="BI90" s="41">
        <f t="shared" ref="BI90:BI153" si="104">ROUNDUP(BH90,0)</f>
        <v>0</v>
      </c>
      <c r="BJ90" s="60">
        <v>0</v>
      </c>
      <c r="BK90" s="86"/>
      <c r="BL90" s="288"/>
      <c r="BM90" s="916"/>
      <c r="BN90" s="86"/>
      <c r="BO90" s="33"/>
      <c r="BP90" s="41">
        <f t="shared" ref="BP90:BP153" si="105">BK90*BO90</f>
        <v>0</v>
      </c>
      <c r="BQ90" s="41">
        <f t="shared" ref="BQ90:BQ153" si="106">ROUNDUP(BP90,0)</f>
        <v>0</v>
      </c>
      <c r="BR90" s="60">
        <v>0</v>
      </c>
      <c r="BS90" s="86"/>
      <c r="BT90" s="288"/>
      <c r="BU90" s="916"/>
      <c r="BV90" s="19"/>
      <c r="BW90" s="33"/>
      <c r="BX90" s="41">
        <f t="shared" ref="BX90:BX153" si="107">BS90*BW90</f>
        <v>0</v>
      </c>
      <c r="BY90" s="41">
        <f t="shared" ref="BY90:BY153" si="108">ROUNDUP(BX90,0)</f>
        <v>0</v>
      </c>
      <c r="BZ90" s="60">
        <v>0</v>
      </c>
      <c r="CA90" s="86"/>
      <c r="CB90" s="288"/>
      <c r="CC90" s="916"/>
      <c r="CD90" s="19"/>
      <c r="CE90" s="33"/>
      <c r="CF90" s="41">
        <f t="shared" ref="CF90:CF153" si="109">CA90*CE90</f>
        <v>0</v>
      </c>
      <c r="CG90" s="41">
        <f t="shared" ref="CG90:CG153" si="110">ROUNDUP(CF90,0)</f>
        <v>0</v>
      </c>
      <c r="CH90" s="60">
        <v>0</v>
      </c>
      <c r="CI90" s="86"/>
      <c r="CJ90" s="288"/>
      <c r="CK90" s="916"/>
      <c r="CL90" s="19"/>
      <c r="CM90" s="33"/>
      <c r="CN90" s="41">
        <f t="shared" ref="CN90:CN153" si="111">CI90*CM90</f>
        <v>0</v>
      </c>
      <c r="CO90" s="41">
        <f t="shared" ref="CO90:CO153" si="112">ROUNDUP(CN90,0)</f>
        <v>0</v>
      </c>
      <c r="CP90" s="60">
        <v>0</v>
      </c>
      <c r="CQ90" s="180"/>
      <c r="CR90" s="288"/>
      <c r="CS90" s="181"/>
      <c r="CT90" s="274"/>
      <c r="CU90" s="33"/>
      <c r="CV90" s="41">
        <f t="shared" ref="CV90:CV134" si="113">CQ90*CU90</f>
        <v>0</v>
      </c>
      <c r="CW90" s="41">
        <f t="shared" ref="CW90:CW134" si="114">ROUNDUP(CV90,0)</f>
        <v>0</v>
      </c>
      <c r="CX90" s="41">
        <v>0</v>
      </c>
      <c r="DE90" s="362">
        <f t="shared" si="82"/>
        <v>0</v>
      </c>
      <c r="DF90" s="362">
        <f t="shared" si="83"/>
        <v>0</v>
      </c>
      <c r="DG90" s="362">
        <f t="shared" si="84"/>
        <v>0</v>
      </c>
    </row>
    <row r="91" spans="1:111" ht="15" customHeight="1" x14ac:dyDescent="0.25">
      <c r="A91" s="62" t="s">
        <v>334</v>
      </c>
      <c r="B91" s="63" t="s">
        <v>737</v>
      </c>
      <c r="C91" s="88" t="s">
        <v>18</v>
      </c>
      <c r="D91" s="955">
        <v>324</v>
      </c>
      <c r="E91" s="287">
        <f>G91+O91+W91+AE91+AM91+AU91+BC91+BK91+BS91+CA91+CI91+CQ91</f>
        <v>0</v>
      </c>
      <c r="F91" s="717">
        <f>$D$91*E91</f>
        <v>0</v>
      </c>
      <c r="G91" s="60"/>
      <c r="H91" s="40">
        <f>$D$91*G91</f>
        <v>0</v>
      </c>
      <c r="I91" s="60"/>
      <c r="J91" s="41"/>
      <c r="K91" s="33">
        <v>8</v>
      </c>
      <c r="L91" s="41">
        <v>0</v>
      </c>
      <c r="M91" s="41">
        <f t="shared" si="92"/>
        <v>0</v>
      </c>
      <c r="N91" s="41">
        <v>0</v>
      </c>
      <c r="O91" s="60"/>
      <c r="P91" s="40">
        <f>$D$91*O91</f>
        <v>0</v>
      </c>
      <c r="Q91" s="60">
        <v>40</v>
      </c>
      <c r="R91">
        <v>738</v>
      </c>
      <c r="S91" s="33"/>
      <c r="T91" s="41">
        <f t="shared" si="93"/>
        <v>0</v>
      </c>
      <c r="U91" s="41">
        <f t="shared" si="94"/>
        <v>0</v>
      </c>
      <c r="V91" s="60">
        <v>2178</v>
      </c>
      <c r="W91" s="60"/>
      <c r="X91" s="288">
        <f>$D$91*W91</f>
        <v>0</v>
      </c>
      <c r="Y91" s="60"/>
      <c r="Z91" s="255">
        <v>0</v>
      </c>
      <c r="AA91" s="33"/>
      <c r="AB91" s="41">
        <f t="shared" si="95"/>
        <v>0</v>
      </c>
      <c r="AC91" s="41">
        <f t="shared" si="96"/>
        <v>0</v>
      </c>
      <c r="AD91" s="60">
        <v>0</v>
      </c>
      <c r="AE91" s="60"/>
      <c r="AF91" s="40">
        <f>$D$91*AE91</f>
        <v>0</v>
      </c>
      <c r="AG91" s="60"/>
      <c r="AH91" s="255">
        <v>0</v>
      </c>
      <c r="AI91" s="33"/>
      <c r="AJ91" s="41">
        <f t="shared" si="97"/>
        <v>0</v>
      </c>
      <c r="AK91" s="41">
        <f t="shared" si="98"/>
        <v>0</v>
      </c>
      <c r="AL91" s="60">
        <v>0</v>
      </c>
      <c r="AM91" s="60"/>
      <c r="AN91" s="288">
        <f>$D$91*AM91</f>
        <v>0</v>
      </c>
      <c r="AO91" s="60"/>
      <c r="AP91">
        <v>0</v>
      </c>
      <c r="AQ91" s="33"/>
      <c r="AR91" s="41">
        <f t="shared" si="99"/>
        <v>0</v>
      </c>
      <c r="AS91" s="41">
        <f t="shared" si="100"/>
        <v>0</v>
      </c>
      <c r="AT91" s="60">
        <v>0</v>
      </c>
      <c r="AU91" s="60"/>
      <c r="AV91" s="288">
        <f>$D$91*AU91</f>
        <v>0</v>
      </c>
      <c r="AW91" s="60"/>
      <c r="AX91">
        <v>0</v>
      </c>
      <c r="AY91" s="33"/>
      <c r="AZ91" s="41">
        <f t="shared" si="101"/>
        <v>0</v>
      </c>
      <c r="BA91" s="41">
        <f t="shared" si="102"/>
        <v>0</v>
      </c>
      <c r="BB91" s="60">
        <v>0</v>
      </c>
      <c r="BC91" s="60"/>
      <c r="BD91" s="288">
        <f>$D$91*BC91</f>
        <v>0</v>
      </c>
      <c r="BE91" s="60"/>
      <c r="BF91">
        <v>0</v>
      </c>
      <c r="BG91" s="33"/>
      <c r="BH91" s="41">
        <f t="shared" si="103"/>
        <v>0</v>
      </c>
      <c r="BI91" s="41">
        <f t="shared" si="104"/>
        <v>0</v>
      </c>
      <c r="BJ91" s="60">
        <v>0</v>
      </c>
      <c r="BK91" s="60"/>
      <c r="BL91" s="288">
        <f>$D$91*BK91</f>
        <v>0</v>
      </c>
      <c r="BM91" s="60"/>
      <c r="BN91" s="60">
        <v>0</v>
      </c>
      <c r="BO91" s="33"/>
      <c r="BP91" s="41">
        <f t="shared" si="105"/>
        <v>0</v>
      </c>
      <c r="BQ91" s="41">
        <f t="shared" si="106"/>
        <v>0</v>
      </c>
      <c r="BR91" s="60">
        <v>0</v>
      </c>
      <c r="BS91" s="60"/>
      <c r="BT91" s="288">
        <f>$D$91*BS91</f>
        <v>0</v>
      </c>
      <c r="BU91" s="60"/>
      <c r="BV91" s="56">
        <v>0</v>
      </c>
      <c r="BW91" s="33"/>
      <c r="BX91" s="41">
        <f t="shared" si="107"/>
        <v>0</v>
      </c>
      <c r="BY91" s="41">
        <f t="shared" si="108"/>
        <v>0</v>
      </c>
      <c r="BZ91" s="60">
        <v>0</v>
      </c>
      <c r="CA91" s="431"/>
      <c r="CB91" s="288">
        <f>$D$91*CA91</f>
        <v>0</v>
      </c>
      <c r="CC91" s="431"/>
      <c r="CD91" s="56">
        <v>0</v>
      </c>
      <c r="CE91" s="33"/>
      <c r="CF91" s="41">
        <f t="shared" si="109"/>
        <v>0</v>
      </c>
      <c r="CG91" s="392">
        <f t="shared" si="110"/>
        <v>0</v>
      </c>
      <c r="CH91" s="431">
        <v>0</v>
      </c>
      <c r="CI91" s="60"/>
      <c r="CJ91" s="288">
        <f>$D$91*CI91</f>
        <v>0</v>
      </c>
      <c r="CK91" s="60"/>
      <c r="CL91" s="56">
        <v>0</v>
      </c>
      <c r="CM91" s="33"/>
      <c r="CN91" s="41">
        <f t="shared" si="111"/>
        <v>0</v>
      </c>
      <c r="CO91" s="41">
        <f t="shared" si="112"/>
        <v>0</v>
      </c>
      <c r="CP91" s="60">
        <v>0</v>
      </c>
      <c r="CQ91" s="41">
        <v>0</v>
      </c>
      <c r="CR91" s="288">
        <f>$D$91*CQ91</f>
        <v>0</v>
      </c>
      <c r="CS91" s="41">
        <v>0</v>
      </c>
      <c r="CT91" s="57">
        <v>0</v>
      </c>
      <c r="CU91" s="33"/>
      <c r="CV91" s="41">
        <f t="shared" si="113"/>
        <v>0</v>
      </c>
      <c r="CW91" s="41">
        <f t="shared" si="114"/>
        <v>0</v>
      </c>
      <c r="CX91" s="41">
        <v>0</v>
      </c>
      <c r="DE91" s="362">
        <f t="shared" si="82"/>
        <v>0</v>
      </c>
      <c r="DF91" s="362">
        <f t="shared" si="83"/>
        <v>0</v>
      </c>
      <c r="DG91" s="362">
        <f t="shared" si="84"/>
        <v>0</v>
      </c>
    </row>
    <row r="92" spans="1:111" ht="15" customHeight="1" x14ac:dyDescent="0.25">
      <c r="A92" s="62" t="s">
        <v>336</v>
      </c>
      <c r="B92" s="63" t="s">
        <v>738</v>
      </c>
      <c r="C92" s="88" t="s">
        <v>120</v>
      </c>
      <c r="D92" s="955">
        <v>324</v>
      </c>
      <c r="E92" s="287">
        <f t="shared" ref="E92:E93" si="115">G92+O92+W92+AE92+AM92+AU92+BC92+BK92+BS92+CA92+CI92+CQ92</f>
        <v>0</v>
      </c>
      <c r="F92" s="717">
        <f>$D$92*E92</f>
        <v>0</v>
      </c>
      <c r="G92" s="60"/>
      <c r="H92" s="40">
        <f>$D$92*G92</f>
        <v>0</v>
      </c>
      <c r="I92" s="60"/>
      <c r="J92" s="41"/>
      <c r="K92" s="33">
        <v>8</v>
      </c>
      <c r="L92" s="41">
        <v>0</v>
      </c>
      <c r="M92" s="41">
        <f t="shared" si="92"/>
        <v>0</v>
      </c>
      <c r="N92" s="41">
        <v>0</v>
      </c>
      <c r="O92" s="60"/>
      <c r="P92" s="40">
        <f>$D$92*O92</f>
        <v>0</v>
      </c>
      <c r="Q92" s="60">
        <v>40</v>
      </c>
      <c r="R92">
        <v>34</v>
      </c>
      <c r="S92" s="33"/>
      <c r="T92" s="41">
        <f t="shared" si="93"/>
        <v>0</v>
      </c>
      <c r="U92" s="41">
        <f t="shared" si="94"/>
        <v>0</v>
      </c>
      <c r="V92" s="60">
        <v>85</v>
      </c>
      <c r="W92" s="60"/>
      <c r="X92" s="288">
        <f>$D$92*W92</f>
        <v>0</v>
      </c>
      <c r="Y92" s="60"/>
      <c r="Z92" s="255">
        <v>0</v>
      </c>
      <c r="AA92" s="33"/>
      <c r="AB92" s="41">
        <f t="shared" si="95"/>
        <v>0</v>
      </c>
      <c r="AC92" s="41">
        <f t="shared" si="96"/>
        <v>0</v>
      </c>
      <c r="AD92" s="60">
        <v>0</v>
      </c>
      <c r="AE92" s="60"/>
      <c r="AF92" s="40">
        <f>$D$92*AE92</f>
        <v>0</v>
      </c>
      <c r="AG92" s="60"/>
      <c r="AH92" s="255">
        <v>0</v>
      </c>
      <c r="AI92" s="33"/>
      <c r="AJ92" s="41">
        <f t="shared" si="97"/>
        <v>0</v>
      </c>
      <c r="AK92" s="41">
        <f t="shared" si="98"/>
        <v>0</v>
      </c>
      <c r="AL92" s="60">
        <v>0</v>
      </c>
      <c r="AM92" s="60"/>
      <c r="AN92" s="288">
        <f>$D$92*AM92</f>
        <v>0</v>
      </c>
      <c r="AO92" s="60"/>
      <c r="AP92">
        <v>0</v>
      </c>
      <c r="AQ92" s="33"/>
      <c r="AR92" s="41">
        <f t="shared" si="99"/>
        <v>0</v>
      </c>
      <c r="AS92" s="41">
        <f t="shared" si="100"/>
        <v>0</v>
      </c>
      <c r="AT92" s="60">
        <v>0</v>
      </c>
      <c r="AU92" s="60"/>
      <c r="AV92" s="288">
        <f>$D$92*AU92</f>
        <v>0</v>
      </c>
      <c r="AW92" s="60"/>
      <c r="AX92">
        <v>0</v>
      </c>
      <c r="AY92" s="33"/>
      <c r="AZ92" s="41">
        <f t="shared" si="101"/>
        <v>0</v>
      </c>
      <c r="BA92" s="41">
        <f t="shared" si="102"/>
        <v>0</v>
      </c>
      <c r="BB92" s="60">
        <v>0</v>
      </c>
      <c r="BC92" s="60"/>
      <c r="BD92" s="288">
        <f>$D$92*BC92</f>
        <v>0</v>
      </c>
      <c r="BE92" s="60"/>
      <c r="BF92">
        <v>0</v>
      </c>
      <c r="BG92" s="33"/>
      <c r="BH92" s="41">
        <f t="shared" si="103"/>
        <v>0</v>
      </c>
      <c r="BI92" s="41">
        <f t="shared" si="104"/>
        <v>0</v>
      </c>
      <c r="BJ92" s="60">
        <v>0</v>
      </c>
      <c r="BK92" s="60"/>
      <c r="BL92" s="288">
        <f>$D$92*BK92</f>
        <v>0</v>
      </c>
      <c r="BM92" s="60"/>
      <c r="BN92" s="60">
        <v>0</v>
      </c>
      <c r="BO92" s="33"/>
      <c r="BP92" s="41">
        <f t="shared" si="105"/>
        <v>0</v>
      </c>
      <c r="BQ92" s="41">
        <f t="shared" si="106"/>
        <v>0</v>
      </c>
      <c r="BR92" s="60">
        <v>0</v>
      </c>
      <c r="BS92" s="60"/>
      <c r="BT92" s="288">
        <f>$D$92*BS92</f>
        <v>0</v>
      </c>
      <c r="BU92" s="60"/>
      <c r="BV92" s="56">
        <v>0</v>
      </c>
      <c r="BW92" s="33"/>
      <c r="BX92" s="41">
        <f t="shared" si="107"/>
        <v>0</v>
      </c>
      <c r="BY92" s="41">
        <f t="shared" si="108"/>
        <v>0</v>
      </c>
      <c r="BZ92" s="60">
        <v>0</v>
      </c>
      <c r="CA92" s="431"/>
      <c r="CB92" s="288">
        <f>$D$92*CA92</f>
        <v>0</v>
      </c>
      <c r="CC92" s="431"/>
      <c r="CD92" s="56">
        <v>0</v>
      </c>
      <c r="CE92" s="33"/>
      <c r="CF92" s="41">
        <f t="shared" si="109"/>
        <v>0</v>
      </c>
      <c r="CG92" s="392">
        <f t="shared" si="110"/>
        <v>0</v>
      </c>
      <c r="CH92" s="431">
        <v>0</v>
      </c>
      <c r="CI92" s="60"/>
      <c r="CJ92" s="288">
        <f>$D$92*CI92</f>
        <v>0</v>
      </c>
      <c r="CK92" s="60"/>
      <c r="CL92" s="56">
        <v>0</v>
      </c>
      <c r="CM92" s="33"/>
      <c r="CN92" s="41">
        <f t="shared" si="111"/>
        <v>0</v>
      </c>
      <c r="CO92" s="41">
        <f t="shared" si="112"/>
        <v>0</v>
      </c>
      <c r="CP92" s="60">
        <v>0</v>
      </c>
      <c r="CQ92" s="41">
        <v>0</v>
      </c>
      <c r="CR92" s="288">
        <f>$D$92*CQ92</f>
        <v>0</v>
      </c>
      <c r="CS92" s="41">
        <v>0</v>
      </c>
      <c r="CT92" s="57">
        <v>0</v>
      </c>
      <c r="CU92" s="33"/>
      <c r="CV92" s="41">
        <f t="shared" si="113"/>
        <v>0</v>
      </c>
      <c r="CW92" s="41">
        <f t="shared" si="114"/>
        <v>0</v>
      </c>
      <c r="CX92" s="41">
        <v>0</v>
      </c>
      <c r="DE92" s="362">
        <f t="shared" si="82"/>
        <v>0</v>
      </c>
      <c r="DF92" s="362">
        <f t="shared" si="83"/>
        <v>0</v>
      </c>
      <c r="DG92" s="362">
        <f t="shared" si="84"/>
        <v>0</v>
      </c>
    </row>
    <row r="93" spans="1:111" ht="15" customHeight="1" x14ac:dyDescent="0.25">
      <c r="A93" s="62" t="s">
        <v>338</v>
      </c>
      <c r="B93" s="63" t="s">
        <v>739</v>
      </c>
      <c r="C93" s="88" t="s">
        <v>120</v>
      </c>
      <c r="D93" s="955">
        <v>324</v>
      </c>
      <c r="E93" s="287">
        <f t="shared" si="115"/>
        <v>0</v>
      </c>
      <c r="F93" s="717">
        <f>$D$93*E93</f>
        <v>0</v>
      </c>
      <c r="G93" s="60"/>
      <c r="H93" s="40">
        <f>$D$93*G93</f>
        <v>0</v>
      </c>
      <c r="I93" s="60"/>
      <c r="J93" s="41"/>
      <c r="K93" s="33">
        <v>8</v>
      </c>
      <c r="L93" s="41">
        <v>0</v>
      </c>
      <c r="M93" s="41">
        <f t="shared" si="92"/>
        <v>0</v>
      </c>
      <c r="N93" s="41">
        <v>0</v>
      </c>
      <c r="O93" s="60"/>
      <c r="P93" s="40">
        <f>$D$93*O93</f>
        <v>0</v>
      </c>
      <c r="Q93" s="60">
        <v>20</v>
      </c>
      <c r="R93">
        <v>15</v>
      </c>
      <c r="S93" s="33"/>
      <c r="T93" s="41">
        <f t="shared" si="93"/>
        <v>0</v>
      </c>
      <c r="U93" s="41">
        <f t="shared" si="94"/>
        <v>0</v>
      </c>
      <c r="V93" s="60">
        <v>39</v>
      </c>
      <c r="W93" s="60"/>
      <c r="X93" s="288">
        <f>$D$93*W93</f>
        <v>0</v>
      </c>
      <c r="Y93" s="60"/>
      <c r="Z93" s="255">
        <v>0</v>
      </c>
      <c r="AA93" s="33"/>
      <c r="AB93" s="41">
        <f t="shared" si="95"/>
        <v>0</v>
      </c>
      <c r="AC93" s="41">
        <f t="shared" si="96"/>
        <v>0</v>
      </c>
      <c r="AD93" s="60">
        <v>0</v>
      </c>
      <c r="AE93" s="60"/>
      <c r="AF93" s="40">
        <f>$D$93*AE93</f>
        <v>0</v>
      </c>
      <c r="AG93" s="60"/>
      <c r="AH93" s="255">
        <v>0</v>
      </c>
      <c r="AI93" s="33"/>
      <c r="AJ93" s="41">
        <f t="shared" si="97"/>
        <v>0</v>
      </c>
      <c r="AK93" s="41">
        <f t="shared" si="98"/>
        <v>0</v>
      </c>
      <c r="AL93" s="60">
        <v>0</v>
      </c>
      <c r="AM93" s="60"/>
      <c r="AN93" s="288">
        <f>$D$93*AM93</f>
        <v>0</v>
      </c>
      <c r="AO93" s="60"/>
      <c r="AP93">
        <v>0</v>
      </c>
      <c r="AQ93" s="33"/>
      <c r="AR93" s="41">
        <f t="shared" si="99"/>
        <v>0</v>
      </c>
      <c r="AS93" s="41">
        <f t="shared" si="100"/>
        <v>0</v>
      </c>
      <c r="AT93" s="60">
        <v>0</v>
      </c>
      <c r="AU93" s="60"/>
      <c r="AV93" s="288">
        <f>$D$93*AU93</f>
        <v>0</v>
      </c>
      <c r="AW93" s="60"/>
      <c r="AX93">
        <v>0</v>
      </c>
      <c r="AY93" s="33"/>
      <c r="AZ93" s="41">
        <f t="shared" si="101"/>
        <v>0</v>
      </c>
      <c r="BA93" s="41">
        <f t="shared" si="102"/>
        <v>0</v>
      </c>
      <c r="BB93" s="60">
        <v>0</v>
      </c>
      <c r="BC93" s="60"/>
      <c r="BD93" s="288">
        <f>$D$93*BC93</f>
        <v>0</v>
      </c>
      <c r="BE93" s="60"/>
      <c r="BF93">
        <v>0</v>
      </c>
      <c r="BG93" s="33"/>
      <c r="BH93" s="41">
        <f t="shared" si="103"/>
        <v>0</v>
      </c>
      <c r="BI93" s="41">
        <f t="shared" si="104"/>
        <v>0</v>
      </c>
      <c r="BJ93" s="60">
        <v>0</v>
      </c>
      <c r="BK93" s="60"/>
      <c r="BL93" s="288">
        <f>$D$93*BK93</f>
        <v>0</v>
      </c>
      <c r="BM93" s="60"/>
      <c r="BN93" s="60">
        <v>0</v>
      </c>
      <c r="BO93" s="33"/>
      <c r="BP93" s="41">
        <f t="shared" si="105"/>
        <v>0</v>
      </c>
      <c r="BQ93" s="41">
        <f t="shared" si="106"/>
        <v>0</v>
      </c>
      <c r="BR93" s="60">
        <v>0</v>
      </c>
      <c r="BS93" s="60"/>
      <c r="BT93" s="288">
        <f>$D$93*BS93</f>
        <v>0</v>
      </c>
      <c r="BU93" s="60"/>
      <c r="BV93" s="56">
        <v>0</v>
      </c>
      <c r="BW93" s="33"/>
      <c r="BX93" s="41">
        <f t="shared" si="107"/>
        <v>0</v>
      </c>
      <c r="BY93" s="41">
        <f t="shared" si="108"/>
        <v>0</v>
      </c>
      <c r="BZ93" s="60">
        <v>0</v>
      </c>
      <c r="CA93" s="431"/>
      <c r="CB93" s="288">
        <f>$D$93*CA93</f>
        <v>0</v>
      </c>
      <c r="CC93" s="431"/>
      <c r="CD93" s="56">
        <v>0</v>
      </c>
      <c r="CE93" s="33"/>
      <c r="CF93" s="41">
        <f t="shared" si="109"/>
        <v>0</v>
      </c>
      <c r="CG93" s="392">
        <f t="shared" si="110"/>
        <v>0</v>
      </c>
      <c r="CH93" s="431">
        <v>0</v>
      </c>
      <c r="CI93" s="60"/>
      <c r="CJ93" s="288">
        <f>$D$93*CI93</f>
        <v>0</v>
      </c>
      <c r="CK93" s="60"/>
      <c r="CL93" s="56">
        <v>0</v>
      </c>
      <c r="CM93" s="33"/>
      <c r="CN93" s="41">
        <f t="shared" si="111"/>
        <v>0</v>
      </c>
      <c r="CO93" s="41">
        <f t="shared" si="112"/>
        <v>0</v>
      </c>
      <c r="CP93" s="60">
        <v>0</v>
      </c>
      <c r="CQ93" s="41">
        <v>0</v>
      </c>
      <c r="CR93" s="288">
        <f>$D$93*CQ93</f>
        <v>0</v>
      </c>
      <c r="CS93" s="41">
        <v>0</v>
      </c>
      <c r="CT93" s="57">
        <v>0</v>
      </c>
      <c r="CU93" s="33"/>
      <c r="CV93" s="41">
        <f t="shared" si="113"/>
        <v>0</v>
      </c>
      <c r="CW93" s="41">
        <f t="shared" si="114"/>
        <v>0</v>
      </c>
      <c r="CX93" s="41">
        <v>0</v>
      </c>
      <c r="DE93" s="362">
        <f t="shared" si="82"/>
        <v>0</v>
      </c>
      <c r="DF93" s="362">
        <f t="shared" si="83"/>
        <v>0</v>
      </c>
      <c r="DG93" s="362">
        <f t="shared" si="84"/>
        <v>0</v>
      </c>
    </row>
    <row r="94" spans="1:111" ht="15" customHeight="1" x14ac:dyDescent="0.25">
      <c r="A94" s="62"/>
      <c r="B94" s="699"/>
      <c r="C94" s="88"/>
      <c r="D94" s="955"/>
      <c r="E94" s="287"/>
      <c r="F94" s="717"/>
      <c r="G94" s="60"/>
      <c r="H94" s="40">
        <f>$D$94*G94</f>
        <v>0</v>
      </c>
      <c r="I94" s="60"/>
      <c r="J94" s="60"/>
      <c r="K94" s="33"/>
      <c r="L94" s="41"/>
      <c r="M94" s="41"/>
      <c r="N94" s="60"/>
      <c r="O94" s="60"/>
      <c r="P94" s="40">
        <f>$D$94*O94</f>
        <v>0</v>
      </c>
      <c r="Q94" s="60"/>
      <c r="S94" s="33"/>
      <c r="T94" s="41"/>
      <c r="U94" s="41"/>
      <c r="V94" s="60"/>
      <c r="W94" s="60"/>
      <c r="X94" s="288"/>
      <c r="Y94" s="60"/>
      <c r="Z94" s="255"/>
      <c r="AA94" s="33"/>
      <c r="AB94" s="41"/>
      <c r="AC94" s="41"/>
      <c r="AD94" s="60"/>
      <c r="AE94" s="60"/>
      <c r="AF94" s="40"/>
      <c r="AG94" s="60"/>
      <c r="AH94" s="255"/>
      <c r="AI94" s="33"/>
      <c r="AJ94" s="41"/>
      <c r="AK94" s="41"/>
      <c r="AL94" s="60"/>
      <c r="AM94" s="60"/>
      <c r="AN94" s="288"/>
      <c r="AO94" s="60"/>
      <c r="AQ94" s="33"/>
      <c r="AR94" s="41"/>
      <c r="AS94" s="41"/>
      <c r="AT94" s="60"/>
      <c r="AU94" s="60"/>
      <c r="AV94" s="288"/>
      <c r="AW94" s="60"/>
      <c r="AY94" s="33"/>
      <c r="AZ94" s="41"/>
      <c r="BA94" s="41"/>
      <c r="BB94" s="60"/>
      <c r="BC94" s="60"/>
      <c r="BD94" s="288"/>
      <c r="BE94" s="60"/>
      <c r="BG94" s="33"/>
      <c r="BH94" s="41"/>
      <c r="BI94" s="41"/>
      <c r="BJ94" s="60"/>
      <c r="BK94" s="60"/>
      <c r="BL94" s="288"/>
      <c r="BM94" s="60"/>
      <c r="BN94" s="60"/>
      <c r="BO94" s="33"/>
      <c r="BP94" s="41"/>
      <c r="BQ94" s="41"/>
      <c r="BR94" s="60"/>
      <c r="BS94" s="60"/>
      <c r="BT94" s="288"/>
      <c r="BU94" s="60"/>
      <c r="BV94" s="56"/>
      <c r="BW94" s="33"/>
      <c r="BX94" s="41"/>
      <c r="BY94" s="41"/>
      <c r="BZ94" s="60"/>
      <c r="CA94" s="431"/>
      <c r="CB94" s="288"/>
      <c r="CC94" s="431"/>
      <c r="CD94" s="56"/>
      <c r="CE94" s="33"/>
      <c r="CF94" s="41"/>
      <c r="CG94" s="392"/>
      <c r="CH94" s="431"/>
      <c r="CI94" s="60"/>
      <c r="CJ94" s="288"/>
      <c r="CK94" s="60"/>
      <c r="CL94" s="56"/>
      <c r="CM94" s="33"/>
      <c r="CN94" s="41"/>
      <c r="CO94" s="41"/>
      <c r="CP94" s="60"/>
      <c r="CQ94" s="41"/>
      <c r="CR94" s="288"/>
      <c r="CS94" s="41"/>
      <c r="CT94" s="57"/>
      <c r="CU94" s="33"/>
      <c r="CV94" s="41"/>
      <c r="CW94" s="41"/>
      <c r="CX94" s="41"/>
      <c r="DE94" s="362">
        <f t="shared" si="82"/>
        <v>0</v>
      </c>
      <c r="DF94" s="362">
        <f t="shared" si="83"/>
        <v>0</v>
      </c>
      <c r="DG94" s="362">
        <f t="shared" si="84"/>
        <v>0</v>
      </c>
    </row>
    <row r="95" spans="1:111" x14ac:dyDescent="0.25">
      <c r="A95" s="62"/>
      <c r="B95" s="702" t="s">
        <v>342</v>
      </c>
      <c r="C95" s="189"/>
      <c r="D95" s="955"/>
      <c r="E95" s="312">
        <f>F95</f>
        <v>0</v>
      </c>
      <c r="F95" s="723">
        <f>H95+P95+X95+AF95+AN95+AV95+BD95+BL95+BT95+CB95+CJ95</f>
        <v>0</v>
      </c>
      <c r="G95" s="62">
        <v>0</v>
      </c>
      <c r="H95" s="721">
        <v>0</v>
      </c>
      <c r="I95" s="180"/>
      <c r="J95" s="180"/>
      <c r="K95" s="33">
        <v>8</v>
      </c>
      <c r="L95" s="41">
        <v>0</v>
      </c>
      <c r="M95" s="41">
        <f t="shared" ref="M95" si="116">ROUNDUP(L95,0)</f>
        <v>0</v>
      </c>
      <c r="N95" s="60">
        <v>0</v>
      </c>
      <c r="O95" s="62">
        <v>0</v>
      </c>
      <c r="P95" s="721">
        <v>0</v>
      </c>
      <c r="Q95" s="180">
        <v>70000</v>
      </c>
      <c r="R95" s="646">
        <v>18008</v>
      </c>
      <c r="S95" s="33"/>
      <c r="T95" s="41">
        <f t="shared" si="93"/>
        <v>0</v>
      </c>
      <c r="U95" s="41">
        <f t="shared" si="94"/>
        <v>0</v>
      </c>
      <c r="V95" s="60">
        <v>0</v>
      </c>
      <c r="W95" s="181">
        <f>X95</f>
        <v>0</v>
      </c>
      <c r="X95" s="297">
        <v>0</v>
      </c>
      <c r="Y95" s="180">
        <v>0</v>
      </c>
      <c r="Z95" s="254">
        <v>0</v>
      </c>
      <c r="AA95" s="33"/>
      <c r="AB95" s="41">
        <f t="shared" si="95"/>
        <v>0</v>
      </c>
      <c r="AC95" s="41">
        <f t="shared" si="96"/>
        <v>0</v>
      </c>
      <c r="AD95" s="60">
        <v>0</v>
      </c>
      <c r="AE95" s="181">
        <f>AF95</f>
        <v>0</v>
      </c>
      <c r="AF95" s="721">
        <v>0</v>
      </c>
      <c r="AG95" s="180">
        <v>0</v>
      </c>
      <c r="AH95" s="255">
        <v>0</v>
      </c>
      <c r="AI95" s="33"/>
      <c r="AJ95" s="41">
        <f t="shared" si="97"/>
        <v>0</v>
      </c>
      <c r="AK95" s="41">
        <f t="shared" si="98"/>
        <v>0</v>
      </c>
      <c r="AL95" s="60">
        <v>0</v>
      </c>
      <c r="AM95" s="181">
        <f>AN95</f>
        <v>0</v>
      </c>
      <c r="AN95" s="297">
        <v>0</v>
      </c>
      <c r="AO95" s="180">
        <v>0</v>
      </c>
      <c r="AP95" s="646">
        <v>0</v>
      </c>
      <c r="AQ95" s="33"/>
      <c r="AR95" s="41">
        <f t="shared" si="99"/>
        <v>0</v>
      </c>
      <c r="AS95" s="41">
        <f t="shared" si="100"/>
        <v>0</v>
      </c>
      <c r="AT95" s="60">
        <v>0</v>
      </c>
      <c r="AU95" s="181">
        <f>AV95</f>
        <v>0</v>
      </c>
      <c r="AV95" s="297">
        <v>0</v>
      </c>
      <c r="AW95" s="180">
        <v>0</v>
      </c>
      <c r="AX95" s="646">
        <v>0</v>
      </c>
      <c r="AY95" s="33"/>
      <c r="AZ95" s="41">
        <f t="shared" si="101"/>
        <v>0</v>
      </c>
      <c r="BA95" s="41">
        <f t="shared" si="102"/>
        <v>0</v>
      </c>
      <c r="BB95" s="60">
        <v>0</v>
      </c>
      <c r="BC95" s="181">
        <f>BD95</f>
        <v>0</v>
      </c>
      <c r="BD95" s="297">
        <v>0</v>
      </c>
      <c r="BE95" s="180">
        <v>0</v>
      </c>
      <c r="BF95" s="646">
        <v>0</v>
      </c>
      <c r="BG95" s="33"/>
      <c r="BH95" s="41">
        <f t="shared" si="103"/>
        <v>0</v>
      </c>
      <c r="BI95" s="41">
        <f t="shared" si="104"/>
        <v>0</v>
      </c>
      <c r="BJ95" s="60">
        <v>0</v>
      </c>
      <c r="BK95" s="181">
        <f>BL95</f>
        <v>0</v>
      </c>
      <c r="BL95" s="297">
        <v>0</v>
      </c>
      <c r="BM95" s="180">
        <v>0</v>
      </c>
      <c r="BN95" s="180">
        <v>0</v>
      </c>
      <c r="BO95" s="33"/>
      <c r="BP95" s="41">
        <f t="shared" si="105"/>
        <v>0</v>
      </c>
      <c r="BQ95" s="41">
        <f t="shared" si="106"/>
        <v>0</v>
      </c>
      <c r="BR95" s="60">
        <v>0</v>
      </c>
      <c r="BS95" s="181">
        <f>BT95</f>
        <v>0</v>
      </c>
      <c r="BT95" s="297">
        <v>0</v>
      </c>
      <c r="BU95" s="180">
        <v>0</v>
      </c>
      <c r="BV95" s="274">
        <v>0</v>
      </c>
      <c r="BW95" s="33"/>
      <c r="BX95" s="41">
        <f t="shared" si="107"/>
        <v>0</v>
      </c>
      <c r="BY95" s="41">
        <f t="shared" si="108"/>
        <v>0</v>
      </c>
      <c r="BZ95" s="60">
        <v>0</v>
      </c>
      <c r="CA95" s="181">
        <f>CB95</f>
        <v>0</v>
      </c>
      <c r="CB95" s="297">
        <v>0</v>
      </c>
      <c r="CC95" s="180">
        <v>0</v>
      </c>
      <c r="CD95" s="274">
        <v>0</v>
      </c>
      <c r="CE95" s="33"/>
      <c r="CF95" s="41">
        <f t="shared" si="109"/>
        <v>0</v>
      </c>
      <c r="CG95" s="41">
        <f t="shared" si="110"/>
        <v>0</v>
      </c>
      <c r="CH95" s="60">
        <v>0</v>
      </c>
      <c r="CI95" s="180">
        <v>0</v>
      </c>
      <c r="CJ95" s="297">
        <v>0</v>
      </c>
      <c r="CK95" s="180">
        <v>0</v>
      </c>
      <c r="CL95" s="274">
        <v>0</v>
      </c>
      <c r="CM95" s="33"/>
      <c r="CN95" s="41">
        <f t="shared" si="111"/>
        <v>0</v>
      </c>
      <c r="CO95" s="41">
        <f t="shared" si="112"/>
        <v>0</v>
      </c>
      <c r="CP95" s="180">
        <v>0</v>
      </c>
      <c r="CQ95" s="180">
        <v>0</v>
      </c>
      <c r="CR95" s="297">
        <f>SUM(CR91:CR94)</f>
        <v>0</v>
      </c>
      <c r="CS95" s="180">
        <v>0</v>
      </c>
      <c r="CT95" s="274">
        <v>0</v>
      </c>
      <c r="CU95" s="33"/>
      <c r="CV95" s="41">
        <f t="shared" si="113"/>
        <v>0</v>
      </c>
      <c r="CW95" s="41">
        <f t="shared" si="114"/>
        <v>0</v>
      </c>
      <c r="CX95" s="41">
        <v>0</v>
      </c>
      <c r="DE95" s="362">
        <f t="shared" si="82"/>
        <v>0</v>
      </c>
      <c r="DF95" s="362">
        <f t="shared" si="83"/>
        <v>0</v>
      </c>
      <c r="DG95" s="362">
        <f t="shared" si="84"/>
        <v>0</v>
      </c>
    </row>
    <row r="96" spans="1:111" x14ac:dyDescent="0.25">
      <c r="A96" s="62"/>
      <c r="B96" s="697"/>
      <c r="C96" s="202"/>
      <c r="D96" s="954"/>
      <c r="E96" s="287"/>
      <c r="F96" s="717"/>
      <c r="G96" s="60">
        <v>0</v>
      </c>
      <c r="H96" s="40"/>
      <c r="I96" s="87"/>
      <c r="J96" s="87"/>
      <c r="K96" s="33"/>
      <c r="L96" s="41"/>
      <c r="M96" s="41">
        <f t="shared" si="92"/>
        <v>0</v>
      </c>
      <c r="N96" s="60">
        <v>0</v>
      </c>
      <c r="O96" s="60">
        <v>0</v>
      </c>
      <c r="P96" s="40"/>
      <c r="Q96" s="87"/>
      <c r="S96" s="33"/>
      <c r="T96" s="41">
        <f t="shared" si="93"/>
        <v>0</v>
      </c>
      <c r="U96" s="41">
        <f t="shared" si="94"/>
        <v>0</v>
      </c>
      <c r="V96" s="60">
        <v>0</v>
      </c>
      <c r="W96" s="87"/>
      <c r="X96" s="288"/>
      <c r="Y96" s="78"/>
      <c r="Z96" s="254"/>
      <c r="AA96" s="33"/>
      <c r="AB96" s="41">
        <f t="shared" si="95"/>
        <v>0</v>
      </c>
      <c r="AC96" s="41">
        <f t="shared" si="96"/>
        <v>0</v>
      </c>
      <c r="AD96" s="60">
        <v>0</v>
      </c>
      <c r="AE96" s="87"/>
      <c r="AF96" s="40"/>
      <c r="AG96" s="78"/>
      <c r="AH96" s="255"/>
      <c r="AI96" s="33"/>
      <c r="AJ96" s="41">
        <f t="shared" si="97"/>
        <v>0</v>
      </c>
      <c r="AK96" s="41">
        <f t="shared" si="98"/>
        <v>0</v>
      </c>
      <c r="AL96" s="60">
        <v>0</v>
      </c>
      <c r="AM96" s="87"/>
      <c r="AN96" s="288"/>
      <c r="AO96" s="87"/>
      <c r="AQ96" s="33"/>
      <c r="AR96" s="41">
        <f t="shared" si="99"/>
        <v>0</v>
      </c>
      <c r="AS96" s="41">
        <f t="shared" si="100"/>
        <v>0</v>
      </c>
      <c r="AT96" s="60">
        <v>0</v>
      </c>
      <c r="AU96" s="60"/>
      <c r="AV96" s="288"/>
      <c r="AW96" s="60"/>
      <c r="AY96" s="33"/>
      <c r="AZ96" s="41">
        <f t="shared" si="101"/>
        <v>0</v>
      </c>
      <c r="BA96" s="41">
        <f t="shared" si="102"/>
        <v>0</v>
      </c>
      <c r="BB96" s="60">
        <v>0</v>
      </c>
      <c r="BC96" s="60"/>
      <c r="BD96" s="288"/>
      <c r="BE96" s="60"/>
      <c r="BG96" s="33"/>
      <c r="BH96" s="41">
        <f t="shared" si="103"/>
        <v>0</v>
      </c>
      <c r="BI96" s="41">
        <f t="shared" si="104"/>
        <v>0</v>
      </c>
      <c r="BJ96" s="60">
        <v>0</v>
      </c>
      <c r="BK96" s="60"/>
      <c r="BL96" s="288"/>
      <c r="BM96" s="60"/>
      <c r="BN96" s="60"/>
      <c r="BO96" s="33"/>
      <c r="BP96" s="41">
        <f t="shared" si="105"/>
        <v>0</v>
      </c>
      <c r="BQ96" s="41">
        <f t="shared" si="106"/>
        <v>0</v>
      </c>
      <c r="BR96" s="60">
        <v>0</v>
      </c>
      <c r="BS96" s="60"/>
      <c r="BT96" s="288"/>
      <c r="BU96" s="60"/>
      <c r="BV96" s="56"/>
      <c r="BW96" s="33"/>
      <c r="BX96" s="41">
        <f t="shared" si="107"/>
        <v>0</v>
      </c>
      <c r="BY96" s="41">
        <f t="shared" si="108"/>
        <v>0</v>
      </c>
      <c r="BZ96" s="60">
        <v>0</v>
      </c>
      <c r="CA96" s="60"/>
      <c r="CB96" s="288"/>
      <c r="CC96" s="60"/>
      <c r="CD96" s="56"/>
      <c r="CE96" s="33"/>
      <c r="CF96" s="41">
        <f t="shared" si="109"/>
        <v>0</v>
      </c>
      <c r="CG96" s="41">
        <f t="shared" si="110"/>
        <v>0</v>
      </c>
      <c r="CH96" s="60">
        <v>0</v>
      </c>
      <c r="CI96" s="60"/>
      <c r="CJ96" s="288"/>
      <c r="CK96" s="60"/>
      <c r="CL96" s="56"/>
      <c r="CM96" s="33"/>
      <c r="CN96" s="41">
        <f t="shared" si="111"/>
        <v>0</v>
      </c>
      <c r="CO96" s="41">
        <f t="shared" si="112"/>
        <v>0</v>
      </c>
      <c r="CP96" s="60">
        <v>0</v>
      </c>
      <c r="CQ96" s="180"/>
      <c r="CR96" s="288"/>
      <c r="CS96" s="180"/>
      <c r="CT96" s="274"/>
      <c r="CU96" s="33"/>
      <c r="CV96" s="41">
        <f t="shared" si="113"/>
        <v>0</v>
      </c>
      <c r="CW96" s="41">
        <f t="shared" si="114"/>
        <v>0</v>
      </c>
      <c r="CX96" s="41">
        <v>0</v>
      </c>
      <c r="DE96" s="362">
        <f t="shared" si="82"/>
        <v>0</v>
      </c>
      <c r="DF96" s="362">
        <f t="shared" si="83"/>
        <v>0</v>
      </c>
      <c r="DG96" s="362">
        <f t="shared" si="84"/>
        <v>0</v>
      </c>
    </row>
    <row r="97" spans="1:111" x14ac:dyDescent="0.25">
      <c r="A97" s="62" t="s">
        <v>343</v>
      </c>
      <c r="B97" s="695" t="s">
        <v>344</v>
      </c>
      <c r="C97" s="88" t="s">
        <v>287</v>
      </c>
      <c r="D97" s="955">
        <v>396</v>
      </c>
      <c r="E97" s="287">
        <f>G97+O97+W97+AE97+AM97+AU97+BC97+BK97+BS97+CA97+CI97+CQ97</f>
        <v>0</v>
      </c>
      <c r="F97" s="717">
        <f>$D$97*E97</f>
        <v>0</v>
      </c>
      <c r="G97" s="60">
        <v>0</v>
      </c>
      <c r="H97" s="40">
        <f>$D$97*G97</f>
        <v>0</v>
      </c>
      <c r="I97" s="60"/>
      <c r="J97" s="60"/>
      <c r="K97" s="33">
        <v>8</v>
      </c>
      <c r="L97" s="41">
        <v>0</v>
      </c>
      <c r="M97" s="41">
        <f t="shared" si="92"/>
        <v>0</v>
      </c>
      <c r="N97" s="60">
        <v>0</v>
      </c>
      <c r="O97" s="60">
        <v>0</v>
      </c>
      <c r="P97" s="40">
        <f>$D$97*O97</f>
        <v>0</v>
      </c>
      <c r="Q97" s="60">
        <v>10</v>
      </c>
      <c r="R97">
        <v>66</v>
      </c>
      <c r="S97" s="33"/>
      <c r="T97" s="41">
        <f t="shared" si="93"/>
        <v>0</v>
      </c>
      <c r="U97" s="41">
        <f t="shared" si="94"/>
        <v>0</v>
      </c>
      <c r="V97" s="60">
        <v>119</v>
      </c>
      <c r="W97" s="60">
        <v>0</v>
      </c>
      <c r="X97" s="288">
        <f>$D$97*W97</f>
        <v>0</v>
      </c>
      <c r="Y97" s="60">
        <v>0</v>
      </c>
      <c r="Z97" s="255">
        <v>0</v>
      </c>
      <c r="AA97" s="33"/>
      <c r="AB97" s="41">
        <f t="shared" si="95"/>
        <v>0</v>
      </c>
      <c r="AC97" s="41">
        <f t="shared" si="96"/>
        <v>0</v>
      </c>
      <c r="AD97" s="60">
        <v>0</v>
      </c>
      <c r="AE97" s="60">
        <v>0</v>
      </c>
      <c r="AF97" s="40">
        <f>$D$97*AE97</f>
        <v>0</v>
      </c>
      <c r="AG97" s="60">
        <v>0</v>
      </c>
      <c r="AH97" s="255">
        <v>0</v>
      </c>
      <c r="AI97" s="33"/>
      <c r="AJ97" s="41">
        <f t="shared" si="97"/>
        <v>0</v>
      </c>
      <c r="AK97" s="41">
        <f t="shared" si="98"/>
        <v>0</v>
      </c>
      <c r="AL97" s="60">
        <v>0</v>
      </c>
      <c r="AM97" s="60">
        <v>0</v>
      </c>
      <c r="AN97" s="288">
        <f>$D$97*AM97</f>
        <v>0</v>
      </c>
      <c r="AO97" s="60">
        <v>0</v>
      </c>
      <c r="AP97">
        <v>0</v>
      </c>
      <c r="AQ97" s="33"/>
      <c r="AR97" s="41">
        <f t="shared" si="99"/>
        <v>0</v>
      </c>
      <c r="AS97" s="41">
        <f t="shared" si="100"/>
        <v>0</v>
      </c>
      <c r="AT97" s="60">
        <v>0</v>
      </c>
      <c r="AU97" s="60">
        <v>0</v>
      </c>
      <c r="AV97" s="288">
        <f>$D$97*AU97</f>
        <v>0</v>
      </c>
      <c r="AW97" s="60">
        <v>0</v>
      </c>
      <c r="AX97">
        <v>0</v>
      </c>
      <c r="AY97" s="33"/>
      <c r="AZ97" s="41">
        <f t="shared" si="101"/>
        <v>0</v>
      </c>
      <c r="BA97" s="41">
        <f t="shared" si="102"/>
        <v>0</v>
      </c>
      <c r="BB97" s="60">
        <v>0</v>
      </c>
      <c r="BC97" s="60">
        <v>0</v>
      </c>
      <c r="BD97" s="288">
        <f>$D$97*BC97</f>
        <v>0</v>
      </c>
      <c r="BE97" s="60">
        <v>0</v>
      </c>
      <c r="BF97">
        <v>0</v>
      </c>
      <c r="BG97" s="33"/>
      <c r="BH97" s="41">
        <f t="shared" si="103"/>
        <v>0</v>
      </c>
      <c r="BI97" s="41">
        <f t="shared" si="104"/>
        <v>0</v>
      </c>
      <c r="BJ97" s="60">
        <v>0</v>
      </c>
      <c r="BK97">
        <v>0</v>
      </c>
      <c r="BL97" s="288">
        <f>$D$97*BK97</f>
        <v>0</v>
      </c>
      <c r="BM97" s="60">
        <v>0</v>
      </c>
      <c r="BN97" s="60">
        <v>0</v>
      </c>
      <c r="BO97" s="33"/>
      <c r="BP97" s="41">
        <f t="shared" si="105"/>
        <v>0</v>
      </c>
      <c r="BQ97" s="41">
        <f t="shared" si="106"/>
        <v>0</v>
      </c>
      <c r="BR97">
        <v>0</v>
      </c>
      <c r="BS97" s="60">
        <v>0</v>
      </c>
      <c r="BT97" s="288">
        <f>$D$97*BS97</f>
        <v>0</v>
      </c>
      <c r="BU97" s="60">
        <v>0</v>
      </c>
      <c r="BV97" s="56">
        <v>0</v>
      </c>
      <c r="BW97" s="33"/>
      <c r="BX97" s="41">
        <f t="shared" si="107"/>
        <v>0</v>
      </c>
      <c r="BY97" s="41">
        <f t="shared" si="108"/>
        <v>0</v>
      </c>
      <c r="BZ97" s="60">
        <v>0</v>
      </c>
      <c r="CA97" s="60">
        <v>0</v>
      </c>
      <c r="CB97" s="288">
        <f>$D$97*CA97</f>
        <v>0</v>
      </c>
      <c r="CC97" s="60">
        <v>0</v>
      </c>
      <c r="CD97" s="56">
        <v>0</v>
      </c>
      <c r="CE97" s="33"/>
      <c r="CF97" s="41">
        <f t="shared" si="109"/>
        <v>0</v>
      </c>
      <c r="CG97" s="41">
        <f t="shared" si="110"/>
        <v>0</v>
      </c>
      <c r="CH97" s="60">
        <v>0</v>
      </c>
      <c r="CI97" s="60">
        <v>0</v>
      </c>
      <c r="CJ97" s="288">
        <f>$D$97*CI97</f>
        <v>0</v>
      </c>
      <c r="CK97" s="60">
        <v>0</v>
      </c>
      <c r="CL97" s="56">
        <v>0</v>
      </c>
      <c r="CM97" s="33"/>
      <c r="CN97" s="41">
        <f t="shared" si="111"/>
        <v>0</v>
      </c>
      <c r="CO97" s="41">
        <f t="shared" si="112"/>
        <v>0</v>
      </c>
      <c r="CP97" s="60">
        <v>0</v>
      </c>
      <c r="CQ97" s="41">
        <v>0</v>
      </c>
      <c r="CR97" s="288">
        <f>$D$97*CQ97</f>
        <v>0</v>
      </c>
      <c r="CS97" s="41">
        <v>0</v>
      </c>
      <c r="CT97" s="57">
        <v>0</v>
      </c>
      <c r="CU97" s="33"/>
      <c r="CV97" s="41">
        <f t="shared" si="113"/>
        <v>0</v>
      </c>
      <c r="CW97" s="41">
        <f t="shared" si="114"/>
        <v>0</v>
      </c>
      <c r="CX97" s="41">
        <v>0</v>
      </c>
      <c r="DE97" s="362">
        <f t="shared" si="82"/>
        <v>0</v>
      </c>
      <c r="DF97" s="362">
        <f t="shared" si="83"/>
        <v>0</v>
      </c>
      <c r="DG97" s="362">
        <f t="shared" si="84"/>
        <v>0</v>
      </c>
    </row>
    <row r="98" spans="1:111" x14ac:dyDescent="0.25">
      <c r="A98" s="62"/>
      <c r="B98" s="695"/>
      <c r="C98" s="88"/>
      <c r="D98" s="955"/>
      <c r="E98" s="287">
        <f>G98+O98+W98+AE98+AM98+AU98+BC98+BK98+BS98+CA98+CI98+CQ98</f>
        <v>0</v>
      </c>
      <c r="F98" s="717"/>
      <c r="G98" s="60">
        <v>0</v>
      </c>
      <c r="H98" s="40"/>
      <c r="I98" s="60"/>
      <c r="J98" s="60"/>
      <c r="K98" s="33">
        <v>0</v>
      </c>
      <c r="L98" s="41"/>
      <c r="M98" s="41">
        <f t="shared" si="92"/>
        <v>0</v>
      </c>
      <c r="N98" s="60">
        <v>0</v>
      </c>
      <c r="O98" s="60">
        <v>0</v>
      </c>
      <c r="P98" s="40"/>
      <c r="Q98" s="60">
        <v>0</v>
      </c>
      <c r="R98">
        <v>0</v>
      </c>
      <c r="S98" s="33"/>
      <c r="T98" s="41">
        <f t="shared" si="93"/>
        <v>0</v>
      </c>
      <c r="U98" s="41">
        <f t="shared" si="94"/>
        <v>0</v>
      </c>
      <c r="V98" s="60">
        <v>0</v>
      </c>
      <c r="W98" s="60"/>
      <c r="X98" s="288"/>
      <c r="Y98" s="60"/>
      <c r="Z98" s="255"/>
      <c r="AA98" s="33"/>
      <c r="AB98" s="41">
        <f t="shared" si="95"/>
        <v>0</v>
      </c>
      <c r="AC98" s="41">
        <f t="shared" si="96"/>
        <v>0</v>
      </c>
      <c r="AD98" s="60">
        <v>0</v>
      </c>
      <c r="AE98" s="60"/>
      <c r="AF98" s="40"/>
      <c r="AG98" s="60"/>
      <c r="AH98" s="255"/>
      <c r="AI98" s="33"/>
      <c r="AJ98" s="41">
        <f t="shared" si="97"/>
        <v>0</v>
      </c>
      <c r="AK98" s="41">
        <f t="shared" si="98"/>
        <v>0</v>
      </c>
      <c r="AL98" s="60">
        <v>0</v>
      </c>
      <c r="AM98" s="60"/>
      <c r="AN98" s="288"/>
      <c r="AO98" s="60"/>
      <c r="AQ98" s="33"/>
      <c r="AR98" s="41">
        <f t="shared" si="99"/>
        <v>0</v>
      </c>
      <c r="AS98" s="41">
        <f t="shared" si="100"/>
        <v>0</v>
      </c>
      <c r="AT98" s="60">
        <v>0</v>
      </c>
      <c r="AU98" s="60">
        <v>0</v>
      </c>
      <c r="AV98" s="288"/>
      <c r="AW98" s="60">
        <v>0</v>
      </c>
      <c r="AX98">
        <v>0</v>
      </c>
      <c r="AY98" s="33"/>
      <c r="AZ98" s="41">
        <f t="shared" si="101"/>
        <v>0</v>
      </c>
      <c r="BA98" s="41">
        <f t="shared" si="102"/>
        <v>0</v>
      </c>
      <c r="BB98" s="60">
        <v>0</v>
      </c>
      <c r="BC98" s="60">
        <v>0</v>
      </c>
      <c r="BD98" s="288"/>
      <c r="BE98" s="60">
        <v>0</v>
      </c>
      <c r="BF98">
        <v>0</v>
      </c>
      <c r="BG98" s="33"/>
      <c r="BH98" s="41">
        <f t="shared" si="103"/>
        <v>0</v>
      </c>
      <c r="BI98" s="41">
        <f t="shared" si="104"/>
        <v>0</v>
      </c>
      <c r="BJ98" s="60">
        <v>0</v>
      </c>
      <c r="BK98" s="60"/>
      <c r="BL98" s="288"/>
      <c r="BM98" s="60"/>
      <c r="BN98" s="60"/>
      <c r="BO98" s="33"/>
      <c r="BP98" s="41">
        <f t="shared" si="105"/>
        <v>0</v>
      </c>
      <c r="BQ98" s="41">
        <f t="shared" si="106"/>
        <v>0</v>
      </c>
      <c r="BR98" s="60">
        <v>0</v>
      </c>
      <c r="BS98" s="60"/>
      <c r="BT98" s="288"/>
      <c r="BU98" s="60"/>
      <c r="BV98" s="56"/>
      <c r="BW98" s="33"/>
      <c r="BX98" s="41">
        <f t="shared" si="107"/>
        <v>0</v>
      </c>
      <c r="BY98" s="41">
        <f t="shared" si="108"/>
        <v>0</v>
      </c>
      <c r="BZ98" s="60">
        <v>0</v>
      </c>
      <c r="CA98" s="60">
        <v>0</v>
      </c>
      <c r="CB98" s="288"/>
      <c r="CC98" s="60">
        <v>0</v>
      </c>
      <c r="CD98" s="56">
        <v>0</v>
      </c>
      <c r="CE98" s="33"/>
      <c r="CF98" s="41">
        <f t="shared" si="109"/>
        <v>0</v>
      </c>
      <c r="CG98" s="41">
        <f t="shared" si="110"/>
        <v>0</v>
      </c>
      <c r="CH98" s="60">
        <v>0</v>
      </c>
      <c r="CI98" s="60">
        <v>0</v>
      </c>
      <c r="CJ98" s="288"/>
      <c r="CK98" s="60">
        <v>0</v>
      </c>
      <c r="CL98" s="56">
        <v>0</v>
      </c>
      <c r="CM98" s="33"/>
      <c r="CN98" s="41">
        <f t="shared" si="111"/>
        <v>0</v>
      </c>
      <c r="CO98" s="41">
        <f t="shared" si="112"/>
        <v>0</v>
      </c>
      <c r="CP98" s="60">
        <v>0</v>
      </c>
      <c r="CQ98" s="60"/>
      <c r="CR98" s="288"/>
      <c r="CS98" s="60"/>
      <c r="CT98" s="56"/>
      <c r="CU98" s="33"/>
      <c r="CV98" s="41">
        <f t="shared" si="113"/>
        <v>0</v>
      </c>
      <c r="CW98" s="41">
        <f t="shared" si="114"/>
        <v>0</v>
      </c>
      <c r="CX98" s="41">
        <v>0</v>
      </c>
      <c r="DE98" s="362">
        <f t="shared" si="82"/>
        <v>0</v>
      </c>
      <c r="DF98" s="362">
        <f t="shared" si="83"/>
        <v>0</v>
      </c>
      <c r="DG98" s="362">
        <f t="shared" si="84"/>
        <v>0</v>
      </c>
    </row>
    <row r="99" spans="1:111" x14ac:dyDescent="0.25">
      <c r="A99" s="62" t="s">
        <v>345</v>
      </c>
      <c r="B99" s="695" t="s">
        <v>346</v>
      </c>
      <c r="C99" s="88" t="s">
        <v>120</v>
      </c>
      <c r="D99" s="955">
        <v>317</v>
      </c>
      <c r="E99" s="287">
        <f>G99+O99+W99+AE99+AM99+AU99+BC99+BK99+BS99+CA99+CI99+CQ99</f>
        <v>0</v>
      </c>
      <c r="F99" s="717">
        <f>$D$99*E99</f>
        <v>0</v>
      </c>
      <c r="G99" s="60">
        <v>0</v>
      </c>
      <c r="H99" s="40">
        <f>$D$99*G99</f>
        <v>0</v>
      </c>
      <c r="I99" s="60"/>
      <c r="J99" s="60"/>
      <c r="K99" s="33">
        <v>8</v>
      </c>
      <c r="L99" s="41">
        <v>0</v>
      </c>
      <c r="M99" s="41">
        <f t="shared" si="92"/>
        <v>0</v>
      </c>
      <c r="N99" s="60">
        <v>0</v>
      </c>
      <c r="O99" s="60">
        <v>0</v>
      </c>
      <c r="P99" s="40">
        <f>$D$99*O99</f>
        <v>0</v>
      </c>
      <c r="Q99" s="60">
        <v>10</v>
      </c>
      <c r="R99">
        <v>15</v>
      </c>
      <c r="S99" s="33"/>
      <c r="T99" s="41">
        <f t="shared" si="93"/>
        <v>0</v>
      </c>
      <c r="U99" s="41">
        <f t="shared" si="94"/>
        <v>0</v>
      </c>
      <c r="V99" s="60">
        <v>30</v>
      </c>
      <c r="W99" s="60">
        <v>0</v>
      </c>
      <c r="X99" s="288">
        <f>$D$99*W99</f>
        <v>0</v>
      </c>
      <c r="Y99" s="60">
        <v>0</v>
      </c>
      <c r="Z99" s="255">
        <v>0</v>
      </c>
      <c r="AA99" s="33"/>
      <c r="AB99" s="41">
        <f t="shared" si="95"/>
        <v>0</v>
      </c>
      <c r="AC99" s="41">
        <f t="shared" si="96"/>
        <v>0</v>
      </c>
      <c r="AD99" s="60">
        <v>0</v>
      </c>
      <c r="AE99" s="60">
        <v>0</v>
      </c>
      <c r="AF99" s="40">
        <f>$D$99*AE99</f>
        <v>0</v>
      </c>
      <c r="AG99" s="60">
        <v>0</v>
      </c>
      <c r="AH99" s="255">
        <v>0</v>
      </c>
      <c r="AI99" s="33"/>
      <c r="AJ99" s="41">
        <f t="shared" si="97"/>
        <v>0</v>
      </c>
      <c r="AK99" s="41">
        <f t="shared" si="98"/>
        <v>0</v>
      </c>
      <c r="AL99" s="60">
        <v>0</v>
      </c>
      <c r="AM99" s="60">
        <v>0</v>
      </c>
      <c r="AN99" s="288">
        <f>$D$99*AM99</f>
        <v>0</v>
      </c>
      <c r="AO99" s="60">
        <v>0</v>
      </c>
      <c r="AP99">
        <v>0</v>
      </c>
      <c r="AQ99" s="33"/>
      <c r="AR99" s="41">
        <f t="shared" si="99"/>
        <v>0</v>
      </c>
      <c r="AS99" s="41">
        <f t="shared" si="100"/>
        <v>0</v>
      </c>
      <c r="AT99" s="60">
        <v>0</v>
      </c>
      <c r="AU99" s="60">
        <v>0</v>
      </c>
      <c r="AV99" s="288">
        <f>$D$99*AU99</f>
        <v>0</v>
      </c>
      <c r="AW99" s="60">
        <v>0</v>
      </c>
      <c r="AX99">
        <v>0</v>
      </c>
      <c r="AY99" s="33"/>
      <c r="AZ99" s="41">
        <f t="shared" si="101"/>
        <v>0</v>
      </c>
      <c r="BA99" s="41">
        <f t="shared" si="102"/>
        <v>0</v>
      </c>
      <c r="BB99" s="60">
        <v>0</v>
      </c>
      <c r="BC99" s="60">
        <v>0</v>
      </c>
      <c r="BD99" s="288">
        <f>$D$99*BC99</f>
        <v>0</v>
      </c>
      <c r="BE99" s="60">
        <v>0</v>
      </c>
      <c r="BF99">
        <v>0</v>
      </c>
      <c r="BG99" s="33"/>
      <c r="BH99" s="41">
        <f t="shared" si="103"/>
        <v>0</v>
      </c>
      <c r="BI99" s="41">
        <f t="shared" si="104"/>
        <v>0</v>
      </c>
      <c r="BJ99" s="60">
        <v>0</v>
      </c>
      <c r="BK99" s="60">
        <v>0</v>
      </c>
      <c r="BL99" s="288">
        <f>$D$99*BK99</f>
        <v>0</v>
      </c>
      <c r="BM99" s="60">
        <v>0</v>
      </c>
      <c r="BN99" s="60">
        <v>0</v>
      </c>
      <c r="BO99" s="33"/>
      <c r="BP99" s="41">
        <f t="shared" si="105"/>
        <v>0</v>
      </c>
      <c r="BQ99" s="41">
        <f t="shared" si="106"/>
        <v>0</v>
      </c>
      <c r="BR99" s="60">
        <v>0</v>
      </c>
      <c r="BS99" s="60">
        <v>0</v>
      </c>
      <c r="BT99" s="288">
        <f>$D$99*BS99</f>
        <v>0</v>
      </c>
      <c r="BU99" s="60">
        <v>0</v>
      </c>
      <c r="BV99" s="56">
        <v>0</v>
      </c>
      <c r="BW99" s="33"/>
      <c r="BX99" s="41">
        <f t="shared" si="107"/>
        <v>0</v>
      </c>
      <c r="BY99" s="41">
        <f t="shared" si="108"/>
        <v>0</v>
      </c>
      <c r="BZ99" s="60">
        <v>0</v>
      </c>
      <c r="CA99" s="60">
        <v>0</v>
      </c>
      <c r="CB99" s="288">
        <f>$D$99*CA99</f>
        <v>0</v>
      </c>
      <c r="CC99" s="60">
        <v>0</v>
      </c>
      <c r="CD99" s="56">
        <v>0</v>
      </c>
      <c r="CE99" s="33"/>
      <c r="CF99" s="41">
        <f t="shared" si="109"/>
        <v>0</v>
      </c>
      <c r="CG99" s="41">
        <f t="shared" si="110"/>
        <v>0</v>
      </c>
      <c r="CH99" s="60">
        <v>0</v>
      </c>
      <c r="CI99" s="60">
        <v>0</v>
      </c>
      <c r="CJ99" s="288">
        <f>$D$99*CI99</f>
        <v>0</v>
      </c>
      <c r="CK99" s="60">
        <v>0</v>
      </c>
      <c r="CL99" s="56">
        <v>0</v>
      </c>
      <c r="CM99" s="33"/>
      <c r="CN99" s="41">
        <f t="shared" si="111"/>
        <v>0</v>
      </c>
      <c r="CO99" s="41">
        <f t="shared" si="112"/>
        <v>0</v>
      </c>
      <c r="CP99" s="60">
        <v>0</v>
      </c>
      <c r="CQ99" s="41">
        <v>0</v>
      </c>
      <c r="CR99" s="288">
        <f>$D$99*CQ99</f>
        <v>0</v>
      </c>
      <c r="CS99" s="41">
        <v>0</v>
      </c>
      <c r="CT99" s="57">
        <v>0</v>
      </c>
      <c r="CU99" s="33"/>
      <c r="CV99" s="41">
        <f t="shared" si="113"/>
        <v>0</v>
      </c>
      <c r="CW99" s="41">
        <f t="shared" si="114"/>
        <v>0</v>
      </c>
      <c r="CX99" s="41">
        <v>0</v>
      </c>
      <c r="DE99" s="362">
        <f t="shared" si="82"/>
        <v>0</v>
      </c>
      <c r="DF99" s="362">
        <f t="shared" si="83"/>
        <v>0</v>
      </c>
      <c r="DG99" s="362">
        <f t="shared" si="84"/>
        <v>0</v>
      </c>
    </row>
    <row r="100" spans="1:111" x14ac:dyDescent="0.25">
      <c r="A100" s="62" t="s">
        <v>347</v>
      </c>
      <c r="B100" s="695" t="s">
        <v>348</v>
      </c>
      <c r="C100" s="88" t="s">
        <v>120</v>
      </c>
      <c r="D100" s="955">
        <v>545</v>
      </c>
      <c r="E100" s="287">
        <f t="shared" ref="E100:E108" si="117">G100+O100+W100+AE100+AM100+AU100+BC100+BK100+BS100+CA100+CI100+CQ100</f>
        <v>0</v>
      </c>
      <c r="F100" s="717">
        <f>$D$100*E100</f>
        <v>0</v>
      </c>
      <c r="G100" s="60">
        <v>0</v>
      </c>
      <c r="H100" s="40">
        <f>$D$100*G100</f>
        <v>0</v>
      </c>
      <c r="I100" s="60"/>
      <c r="J100" s="60"/>
      <c r="K100" s="33">
        <v>8</v>
      </c>
      <c r="L100" s="41">
        <v>0</v>
      </c>
      <c r="M100" s="41">
        <f t="shared" si="92"/>
        <v>0</v>
      </c>
      <c r="N100" s="60">
        <v>0</v>
      </c>
      <c r="O100" s="60">
        <v>0</v>
      </c>
      <c r="P100" s="40">
        <f>$D$100*O100</f>
        <v>0</v>
      </c>
      <c r="Q100" s="60">
        <v>10</v>
      </c>
      <c r="R100">
        <v>2</v>
      </c>
      <c r="S100" s="33"/>
      <c r="T100" s="41">
        <f t="shared" si="93"/>
        <v>0</v>
      </c>
      <c r="U100" s="41">
        <f t="shared" si="94"/>
        <v>0</v>
      </c>
      <c r="V100" s="60">
        <v>5</v>
      </c>
      <c r="W100" s="60">
        <v>0</v>
      </c>
      <c r="X100" s="288">
        <f>$D$100*W100</f>
        <v>0</v>
      </c>
      <c r="Y100" s="60">
        <v>0</v>
      </c>
      <c r="Z100" s="255">
        <v>0</v>
      </c>
      <c r="AA100" s="33"/>
      <c r="AB100" s="41">
        <f t="shared" si="95"/>
        <v>0</v>
      </c>
      <c r="AC100" s="41">
        <f t="shared" si="96"/>
        <v>0</v>
      </c>
      <c r="AD100" s="60">
        <v>0</v>
      </c>
      <c r="AE100" s="60">
        <v>0</v>
      </c>
      <c r="AF100" s="40">
        <f>$D$100*AE100</f>
        <v>0</v>
      </c>
      <c r="AG100" s="60">
        <v>0</v>
      </c>
      <c r="AH100" s="255">
        <v>0</v>
      </c>
      <c r="AI100" s="33"/>
      <c r="AJ100" s="41">
        <f t="shared" si="97"/>
        <v>0</v>
      </c>
      <c r="AK100" s="41">
        <f t="shared" si="98"/>
        <v>0</v>
      </c>
      <c r="AL100" s="60">
        <v>0</v>
      </c>
      <c r="AM100" s="60">
        <v>0</v>
      </c>
      <c r="AN100" s="288">
        <f>$D$100*AM100</f>
        <v>0</v>
      </c>
      <c r="AO100" s="60">
        <v>0</v>
      </c>
      <c r="AP100">
        <v>0</v>
      </c>
      <c r="AQ100" s="33"/>
      <c r="AR100" s="41">
        <f t="shared" si="99"/>
        <v>0</v>
      </c>
      <c r="AS100" s="41">
        <f t="shared" si="100"/>
        <v>0</v>
      </c>
      <c r="AT100" s="60">
        <v>0</v>
      </c>
      <c r="AU100" s="60">
        <v>0</v>
      </c>
      <c r="AV100" s="288">
        <f>$D$100*AU100</f>
        <v>0</v>
      </c>
      <c r="AW100" s="60">
        <v>0</v>
      </c>
      <c r="AX100">
        <v>0</v>
      </c>
      <c r="AY100" s="33"/>
      <c r="AZ100" s="41">
        <f t="shared" si="101"/>
        <v>0</v>
      </c>
      <c r="BA100" s="41">
        <f t="shared" si="102"/>
        <v>0</v>
      </c>
      <c r="BB100" s="60">
        <v>0</v>
      </c>
      <c r="BC100" s="60">
        <v>0</v>
      </c>
      <c r="BD100" s="288">
        <f>$D$100*BC100</f>
        <v>0</v>
      </c>
      <c r="BE100" s="60">
        <v>0</v>
      </c>
      <c r="BF100">
        <v>0</v>
      </c>
      <c r="BG100" s="33"/>
      <c r="BH100" s="41">
        <f t="shared" si="103"/>
        <v>0</v>
      </c>
      <c r="BI100" s="41">
        <f t="shared" si="104"/>
        <v>0</v>
      </c>
      <c r="BJ100" s="60">
        <v>0</v>
      </c>
      <c r="BK100" s="60">
        <v>0</v>
      </c>
      <c r="BL100" s="288">
        <f>$D$100*BK100</f>
        <v>0</v>
      </c>
      <c r="BM100" s="60">
        <v>0</v>
      </c>
      <c r="BN100" s="60">
        <v>0</v>
      </c>
      <c r="BO100" s="33"/>
      <c r="BP100" s="41">
        <f t="shared" si="105"/>
        <v>0</v>
      </c>
      <c r="BQ100" s="41">
        <f t="shared" si="106"/>
        <v>0</v>
      </c>
      <c r="BR100" s="60">
        <v>0</v>
      </c>
      <c r="BS100" s="60">
        <v>0</v>
      </c>
      <c r="BT100" s="288">
        <f>$D$100*BS100</f>
        <v>0</v>
      </c>
      <c r="BU100" s="60">
        <v>0</v>
      </c>
      <c r="BV100" s="56">
        <v>0</v>
      </c>
      <c r="BW100" s="33"/>
      <c r="BX100" s="41">
        <f t="shared" si="107"/>
        <v>0</v>
      </c>
      <c r="BY100" s="41">
        <f t="shared" si="108"/>
        <v>0</v>
      </c>
      <c r="BZ100" s="60">
        <v>0</v>
      </c>
      <c r="CA100" s="60">
        <v>0</v>
      </c>
      <c r="CB100" s="288">
        <f>$D$100*CA100</f>
        <v>0</v>
      </c>
      <c r="CC100" s="60">
        <v>0</v>
      </c>
      <c r="CD100" s="56">
        <v>0</v>
      </c>
      <c r="CE100" s="33"/>
      <c r="CF100" s="41">
        <f t="shared" si="109"/>
        <v>0</v>
      </c>
      <c r="CG100" s="41">
        <f t="shared" si="110"/>
        <v>0</v>
      </c>
      <c r="CH100" s="60">
        <v>0</v>
      </c>
      <c r="CI100" s="60">
        <v>0</v>
      </c>
      <c r="CJ100" s="288">
        <f>$D$100*CI100</f>
        <v>0</v>
      </c>
      <c r="CK100" s="60">
        <v>0</v>
      </c>
      <c r="CL100" s="56">
        <v>0</v>
      </c>
      <c r="CM100" s="33"/>
      <c r="CN100" s="41">
        <f t="shared" si="111"/>
        <v>0</v>
      </c>
      <c r="CO100" s="41">
        <f t="shared" si="112"/>
        <v>0</v>
      </c>
      <c r="CP100" s="60">
        <v>0</v>
      </c>
      <c r="CQ100" s="41">
        <v>0</v>
      </c>
      <c r="CR100" s="288">
        <f>$D$100*CQ100</f>
        <v>0</v>
      </c>
      <c r="CS100" s="41">
        <v>0</v>
      </c>
      <c r="CT100" s="57">
        <v>0</v>
      </c>
      <c r="CU100" s="33"/>
      <c r="CV100" s="41">
        <f t="shared" si="113"/>
        <v>0</v>
      </c>
      <c r="CW100" s="41">
        <f t="shared" si="114"/>
        <v>0</v>
      </c>
      <c r="CX100" s="41">
        <v>0</v>
      </c>
      <c r="DE100" s="362">
        <f t="shared" si="82"/>
        <v>0</v>
      </c>
      <c r="DF100" s="362">
        <f t="shared" si="83"/>
        <v>0</v>
      </c>
      <c r="DG100" s="362">
        <f t="shared" si="84"/>
        <v>0</v>
      </c>
    </row>
    <row r="101" spans="1:111" x14ac:dyDescent="0.25">
      <c r="A101" s="62" t="s">
        <v>349</v>
      </c>
      <c r="B101" s="699" t="s">
        <v>350</v>
      </c>
      <c r="C101" s="88" t="s">
        <v>120</v>
      </c>
      <c r="D101" s="955">
        <v>869</v>
      </c>
      <c r="E101" s="287">
        <f t="shared" si="117"/>
        <v>0</v>
      </c>
      <c r="F101" s="717">
        <f>$D$101*E101</f>
        <v>0</v>
      </c>
      <c r="G101" s="60">
        <v>0</v>
      </c>
      <c r="H101" s="40">
        <f>$D$101*G101</f>
        <v>0</v>
      </c>
      <c r="I101" s="60"/>
      <c r="J101" s="60"/>
      <c r="K101" s="33">
        <v>8</v>
      </c>
      <c r="L101" s="41">
        <v>0</v>
      </c>
      <c r="M101" s="41">
        <f t="shared" si="92"/>
        <v>0</v>
      </c>
      <c r="N101" s="60">
        <v>0</v>
      </c>
      <c r="O101" s="60">
        <v>0</v>
      </c>
      <c r="P101" s="40">
        <f>$D$101*O101</f>
        <v>0</v>
      </c>
      <c r="Q101" s="60">
        <v>3</v>
      </c>
      <c r="R101">
        <v>1</v>
      </c>
      <c r="S101" s="33"/>
      <c r="T101" s="41">
        <f t="shared" si="93"/>
        <v>0</v>
      </c>
      <c r="U101" s="41">
        <f t="shared" si="94"/>
        <v>0</v>
      </c>
      <c r="V101" s="60">
        <v>1</v>
      </c>
      <c r="W101" s="60">
        <v>0</v>
      </c>
      <c r="X101" s="288">
        <f>$D$101*W101</f>
        <v>0</v>
      </c>
      <c r="Y101" s="60">
        <v>0</v>
      </c>
      <c r="Z101" s="255">
        <v>0</v>
      </c>
      <c r="AA101" s="33"/>
      <c r="AB101" s="41">
        <f t="shared" si="95"/>
        <v>0</v>
      </c>
      <c r="AC101" s="41">
        <f t="shared" si="96"/>
        <v>0</v>
      </c>
      <c r="AD101" s="60">
        <v>0</v>
      </c>
      <c r="AE101" s="60">
        <v>0</v>
      </c>
      <c r="AF101" s="40">
        <f>$D$101*AE101</f>
        <v>0</v>
      </c>
      <c r="AG101" s="60">
        <v>0</v>
      </c>
      <c r="AH101" s="255">
        <v>0</v>
      </c>
      <c r="AI101" s="33"/>
      <c r="AJ101" s="41">
        <f t="shared" si="97"/>
        <v>0</v>
      </c>
      <c r="AK101" s="41">
        <f t="shared" si="98"/>
        <v>0</v>
      </c>
      <c r="AL101" s="60">
        <v>0</v>
      </c>
      <c r="AM101" s="60">
        <v>0</v>
      </c>
      <c r="AN101" s="288">
        <f>$D$101*AM101</f>
        <v>0</v>
      </c>
      <c r="AO101" s="60">
        <v>0</v>
      </c>
      <c r="AP101">
        <v>0</v>
      </c>
      <c r="AQ101" s="33"/>
      <c r="AR101" s="41">
        <f t="shared" si="99"/>
        <v>0</v>
      </c>
      <c r="AS101" s="41">
        <f t="shared" si="100"/>
        <v>0</v>
      </c>
      <c r="AT101" s="60">
        <v>0</v>
      </c>
      <c r="AU101" s="60">
        <v>0</v>
      </c>
      <c r="AV101" s="288">
        <f>$D$101*AU101</f>
        <v>0</v>
      </c>
      <c r="AW101" s="60">
        <v>0</v>
      </c>
      <c r="AX101">
        <v>0</v>
      </c>
      <c r="AY101" s="33"/>
      <c r="AZ101" s="41">
        <f t="shared" si="101"/>
        <v>0</v>
      </c>
      <c r="BA101" s="41">
        <f t="shared" si="102"/>
        <v>0</v>
      </c>
      <c r="BB101" s="60">
        <v>0</v>
      </c>
      <c r="BC101" s="60">
        <v>0</v>
      </c>
      <c r="BD101" s="288">
        <f>$D$101*BC101</f>
        <v>0</v>
      </c>
      <c r="BE101" s="60">
        <v>0</v>
      </c>
      <c r="BF101">
        <v>0</v>
      </c>
      <c r="BG101" s="33"/>
      <c r="BH101" s="41">
        <f t="shared" si="103"/>
        <v>0</v>
      </c>
      <c r="BI101" s="41">
        <f t="shared" si="104"/>
        <v>0</v>
      </c>
      <c r="BJ101" s="60">
        <v>0</v>
      </c>
      <c r="BK101" s="60">
        <v>0</v>
      </c>
      <c r="BL101" s="288">
        <f>$D$101*BK101</f>
        <v>0</v>
      </c>
      <c r="BM101" s="60">
        <v>0</v>
      </c>
      <c r="BN101" s="60">
        <v>0</v>
      </c>
      <c r="BO101" s="33"/>
      <c r="BP101" s="41">
        <f t="shared" si="105"/>
        <v>0</v>
      </c>
      <c r="BQ101" s="41">
        <f t="shared" si="106"/>
        <v>0</v>
      </c>
      <c r="BR101" s="60">
        <v>0</v>
      </c>
      <c r="BS101" s="60">
        <v>0</v>
      </c>
      <c r="BT101" s="288">
        <f>$D$101*BS101</f>
        <v>0</v>
      </c>
      <c r="BU101" s="60">
        <v>0</v>
      </c>
      <c r="BV101" s="56">
        <v>0</v>
      </c>
      <c r="BW101" s="33"/>
      <c r="BX101" s="41">
        <f t="shared" si="107"/>
        <v>0</v>
      </c>
      <c r="BY101" s="41">
        <f t="shared" si="108"/>
        <v>0</v>
      </c>
      <c r="BZ101" s="60">
        <v>0</v>
      </c>
      <c r="CA101" s="60">
        <v>0</v>
      </c>
      <c r="CB101" s="288">
        <f>$D$101*CA101</f>
        <v>0</v>
      </c>
      <c r="CC101" s="60">
        <v>0</v>
      </c>
      <c r="CD101" s="56">
        <v>0</v>
      </c>
      <c r="CE101" s="33"/>
      <c r="CF101" s="41">
        <f t="shared" si="109"/>
        <v>0</v>
      </c>
      <c r="CG101" s="41">
        <f t="shared" si="110"/>
        <v>0</v>
      </c>
      <c r="CH101" s="60">
        <v>0</v>
      </c>
      <c r="CI101" s="60">
        <v>0</v>
      </c>
      <c r="CJ101" s="288">
        <f>$D$101*CI101</f>
        <v>0</v>
      </c>
      <c r="CK101" s="60">
        <v>0</v>
      </c>
      <c r="CL101" s="56">
        <v>0</v>
      </c>
      <c r="CM101" s="33"/>
      <c r="CN101" s="41">
        <f t="shared" si="111"/>
        <v>0</v>
      </c>
      <c r="CO101" s="41">
        <f t="shared" si="112"/>
        <v>0</v>
      </c>
      <c r="CP101" s="60">
        <v>0</v>
      </c>
      <c r="CQ101" s="41">
        <v>0</v>
      </c>
      <c r="CR101" s="288">
        <f>$D$101*CQ101</f>
        <v>0</v>
      </c>
      <c r="CS101" s="41">
        <v>0</v>
      </c>
      <c r="CT101" s="57">
        <v>0</v>
      </c>
      <c r="CU101" s="33"/>
      <c r="CV101" s="41">
        <f t="shared" si="113"/>
        <v>0</v>
      </c>
      <c r="CW101" s="41">
        <f t="shared" si="114"/>
        <v>0</v>
      </c>
      <c r="CX101" s="41">
        <v>0</v>
      </c>
      <c r="DE101" s="362">
        <f t="shared" si="82"/>
        <v>0</v>
      </c>
      <c r="DF101" s="362">
        <f t="shared" si="83"/>
        <v>0</v>
      </c>
      <c r="DG101" s="362">
        <f t="shared" si="84"/>
        <v>0</v>
      </c>
    </row>
    <row r="102" spans="1:111" x14ac:dyDescent="0.25">
      <c r="A102" s="62" t="s">
        <v>351</v>
      </c>
      <c r="B102" s="695" t="s">
        <v>352</v>
      </c>
      <c r="C102" s="88" t="s">
        <v>18</v>
      </c>
      <c r="D102" s="955">
        <v>13</v>
      </c>
      <c r="E102" s="287">
        <f t="shared" si="117"/>
        <v>0</v>
      </c>
      <c r="F102" s="717">
        <f>$D$102*E102</f>
        <v>0</v>
      </c>
      <c r="G102" s="60">
        <v>0</v>
      </c>
      <c r="H102" s="40">
        <f>$D$102*G102</f>
        <v>0</v>
      </c>
      <c r="I102" s="60"/>
      <c r="J102" s="60"/>
      <c r="K102" s="33">
        <v>8</v>
      </c>
      <c r="L102" s="41">
        <v>0</v>
      </c>
      <c r="M102" s="41">
        <f t="shared" si="92"/>
        <v>0</v>
      </c>
      <c r="N102" s="60">
        <v>0</v>
      </c>
      <c r="O102" s="60">
        <v>0</v>
      </c>
      <c r="P102" s="40">
        <f>$D$102*O102</f>
        <v>0</v>
      </c>
      <c r="Q102" s="60">
        <v>100</v>
      </c>
      <c r="R102">
        <v>179</v>
      </c>
      <c r="S102" s="33"/>
      <c r="T102" s="41">
        <f t="shared" si="93"/>
        <v>0</v>
      </c>
      <c r="U102" s="41">
        <f t="shared" si="94"/>
        <v>0</v>
      </c>
      <c r="V102" s="60">
        <v>761</v>
      </c>
      <c r="W102" s="60">
        <v>0</v>
      </c>
      <c r="X102" s="288">
        <f>$D$102*W102</f>
        <v>0</v>
      </c>
      <c r="Y102" s="60">
        <v>0</v>
      </c>
      <c r="Z102" s="255">
        <v>0</v>
      </c>
      <c r="AA102" s="33"/>
      <c r="AB102" s="41">
        <f t="shared" si="95"/>
        <v>0</v>
      </c>
      <c r="AC102" s="41">
        <f t="shared" si="96"/>
        <v>0</v>
      </c>
      <c r="AD102" s="60">
        <v>0</v>
      </c>
      <c r="AE102" s="60">
        <v>0</v>
      </c>
      <c r="AF102" s="40">
        <f>$D$102*AE102</f>
        <v>0</v>
      </c>
      <c r="AG102" s="60">
        <v>0</v>
      </c>
      <c r="AH102" s="255">
        <v>0</v>
      </c>
      <c r="AI102" s="33"/>
      <c r="AJ102" s="41">
        <f t="shared" si="97"/>
        <v>0</v>
      </c>
      <c r="AK102" s="41">
        <f t="shared" si="98"/>
        <v>0</v>
      </c>
      <c r="AL102" s="60">
        <v>0</v>
      </c>
      <c r="AM102" s="60">
        <v>0</v>
      </c>
      <c r="AN102" s="288">
        <f>$D$102*AM102</f>
        <v>0</v>
      </c>
      <c r="AO102" s="60">
        <v>0</v>
      </c>
      <c r="AP102">
        <v>0</v>
      </c>
      <c r="AQ102" s="33"/>
      <c r="AR102" s="41">
        <f t="shared" si="99"/>
        <v>0</v>
      </c>
      <c r="AS102" s="41">
        <f t="shared" si="100"/>
        <v>0</v>
      </c>
      <c r="AT102" s="60">
        <v>0</v>
      </c>
      <c r="AU102" s="60">
        <v>0</v>
      </c>
      <c r="AV102" s="288">
        <f>$D$102*AU102</f>
        <v>0</v>
      </c>
      <c r="AW102" s="60">
        <v>0</v>
      </c>
      <c r="AX102">
        <v>0</v>
      </c>
      <c r="AY102" s="33"/>
      <c r="AZ102" s="41">
        <f t="shared" si="101"/>
        <v>0</v>
      </c>
      <c r="BA102" s="41">
        <f t="shared" si="102"/>
        <v>0</v>
      </c>
      <c r="BB102" s="60">
        <v>0</v>
      </c>
      <c r="BC102" s="60">
        <v>0</v>
      </c>
      <c r="BD102" s="288">
        <f>$D$102*BC102</f>
        <v>0</v>
      </c>
      <c r="BE102" s="60">
        <v>0</v>
      </c>
      <c r="BF102">
        <v>0</v>
      </c>
      <c r="BG102" s="33"/>
      <c r="BH102" s="41">
        <f t="shared" si="103"/>
        <v>0</v>
      </c>
      <c r="BI102" s="41">
        <f t="shared" si="104"/>
        <v>0</v>
      </c>
      <c r="BJ102" s="60">
        <v>0</v>
      </c>
      <c r="BK102" s="60">
        <v>0</v>
      </c>
      <c r="BL102" s="288">
        <f>$D$102*BK102</f>
        <v>0</v>
      </c>
      <c r="BM102" s="60">
        <v>0</v>
      </c>
      <c r="BN102" s="60">
        <v>0</v>
      </c>
      <c r="BO102" s="33"/>
      <c r="BP102" s="41">
        <f t="shared" si="105"/>
        <v>0</v>
      </c>
      <c r="BQ102" s="41">
        <f t="shared" si="106"/>
        <v>0</v>
      </c>
      <c r="BR102" s="60">
        <v>0</v>
      </c>
      <c r="BS102" s="60">
        <v>0</v>
      </c>
      <c r="BT102" s="288">
        <f>$D$102*BS102</f>
        <v>0</v>
      </c>
      <c r="BU102" s="60">
        <v>0</v>
      </c>
      <c r="BV102" s="56">
        <v>0</v>
      </c>
      <c r="BW102" s="33"/>
      <c r="BX102" s="41">
        <f t="shared" si="107"/>
        <v>0</v>
      </c>
      <c r="BY102" s="41">
        <f t="shared" si="108"/>
        <v>0</v>
      </c>
      <c r="BZ102" s="60">
        <v>0</v>
      </c>
      <c r="CA102" s="60">
        <v>0</v>
      </c>
      <c r="CB102" s="288">
        <f>$D$102*CA102</f>
        <v>0</v>
      </c>
      <c r="CC102" s="60">
        <v>0</v>
      </c>
      <c r="CD102" s="56">
        <v>0</v>
      </c>
      <c r="CE102" s="33"/>
      <c r="CF102" s="41">
        <f t="shared" si="109"/>
        <v>0</v>
      </c>
      <c r="CG102" s="41">
        <f t="shared" si="110"/>
        <v>0</v>
      </c>
      <c r="CH102" s="60">
        <v>0</v>
      </c>
      <c r="CI102" s="60">
        <v>0</v>
      </c>
      <c r="CJ102" s="288">
        <f>$D$102*CI102</f>
        <v>0</v>
      </c>
      <c r="CK102" s="60">
        <v>0</v>
      </c>
      <c r="CL102" s="56">
        <v>0</v>
      </c>
      <c r="CM102" s="33"/>
      <c r="CN102" s="41">
        <f t="shared" si="111"/>
        <v>0</v>
      </c>
      <c r="CO102" s="41">
        <f t="shared" si="112"/>
        <v>0</v>
      </c>
      <c r="CP102" s="60">
        <v>0</v>
      </c>
      <c r="CQ102" s="41">
        <v>0</v>
      </c>
      <c r="CR102" s="288">
        <f>$D$102*CQ102</f>
        <v>0</v>
      </c>
      <c r="CS102" s="41">
        <v>0</v>
      </c>
      <c r="CT102" s="57">
        <v>0</v>
      </c>
      <c r="CU102" s="33"/>
      <c r="CV102" s="41">
        <f t="shared" si="113"/>
        <v>0</v>
      </c>
      <c r="CW102" s="41">
        <f t="shared" si="114"/>
        <v>0</v>
      </c>
      <c r="CX102" s="41">
        <v>0</v>
      </c>
      <c r="DE102" s="362">
        <f t="shared" si="82"/>
        <v>0</v>
      </c>
      <c r="DF102" s="362">
        <f t="shared" si="83"/>
        <v>0</v>
      </c>
      <c r="DG102" s="362">
        <f t="shared" si="84"/>
        <v>0</v>
      </c>
    </row>
    <row r="103" spans="1:111" x14ac:dyDescent="0.25">
      <c r="A103" s="62"/>
      <c r="B103" s="695"/>
      <c r="C103" s="88"/>
      <c r="D103" s="955"/>
      <c r="E103" s="287">
        <f t="shared" si="117"/>
        <v>0</v>
      </c>
      <c r="F103" s="717"/>
      <c r="G103" s="60">
        <v>0</v>
      </c>
      <c r="H103" s="40"/>
      <c r="I103" s="60"/>
      <c r="J103" s="60"/>
      <c r="K103" s="33">
        <v>0</v>
      </c>
      <c r="L103" s="41"/>
      <c r="M103" s="41">
        <f t="shared" si="92"/>
        <v>0</v>
      </c>
      <c r="N103" s="60">
        <v>0</v>
      </c>
      <c r="O103" s="60">
        <v>0</v>
      </c>
      <c r="P103" s="40"/>
      <c r="Q103" s="60">
        <v>0</v>
      </c>
      <c r="R103">
        <v>0</v>
      </c>
      <c r="S103" s="33"/>
      <c r="T103" s="41">
        <f t="shared" si="93"/>
        <v>0</v>
      </c>
      <c r="U103" s="41">
        <f t="shared" si="94"/>
        <v>0</v>
      </c>
      <c r="V103" s="60">
        <v>0</v>
      </c>
      <c r="W103" s="60"/>
      <c r="X103" s="288"/>
      <c r="Y103" s="60"/>
      <c r="Z103" s="255"/>
      <c r="AA103" s="33"/>
      <c r="AB103" s="41">
        <f t="shared" si="95"/>
        <v>0</v>
      </c>
      <c r="AC103" s="41">
        <f t="shared" si="96"/>
        <v>0</v>
      </c>
      <c r="AD103" s="60">
        <v>0</v>
      </c>
      <c r="AE103" s="60"/>
      <c r="AF103" s="40"/>
      <c r="AG103" s="60"/>
      <c r="AH103" s="255"/>
      <c r="AI103" s="33"/>
      <c r="AJ103" s="41">
        <f t="shared" si="97"/>
        <v>0</v>
      </c>
      <c r="AK103" s="41">
        <f t="shared" si="98"/>
        <v>0</v>
      </c>
      <c r="AL103" s="60">
        <v>0</v>
      </c>
      <c r="AM103" s="60"/>
      <c r="AN103" s="288"/>
      <c r="AO103" s="60"/>
      <c r="AQ103" s="33"/>
      <c r="AR103" s="41">
        <f t="shared" si="99"/>
        <v>0</v>
      </c>
      <c r="AS103" s="41">
        <f t="shared" si="100"/>
        <v>0</v>
      </c>
      <c r="AT103" s="60">
        <v>0</v>
      </c>
      <c r="AU103" s="60">
        <v>0</v>
      </c>
      <c r="AV103" s="288"/>
      <c r="AW103" s="60">
        <v>0</v>
      </c>
      <c r="AX103">
        <v>0</v>
      </c>
      <c r="AY103" s="33"/>
      <c r="AZ103" s="41">
        <f t="shared" si="101"/>
        <v>0</v>
      </c>
      <c r="BA103" s="41">
        <f t="shared" si="102"/>
        <v>0</v>
      </c>
      <c r="BB103" s="60">
        <v>0</v>
      </c>
      <c r="BC103" s="60">
        <v>0</v>
      </c>
      <c r="BD103" s="288"/>
      <c r="BE103" s="60">
        <v>0</v>
      </c>
      <c r="BF103">
        <v>0</v>
      </c>
      <c r="BG103" s="33"/>
      <c r="BH103" s="41">
        <f t="shared" si="103"/>
        <v>0</v>
      </c>
      <c r="BI103" s="41">
        <f t="shared" si="104"/>
        <v>0</v>
      </c>
      <c r="BJ103" s="60">
        <v>0</v>
      </c>
      <c r="BK103" s="60"/>
      <c r="BL103" s="288"/>
      <c r="BM103" s="60"/>
      <c r="BN103" s="60"/>
      <c r="BO103" s="33"/>
      <c r="BP103" s="41">
        <f t="shared" si="105"/>
        <v>0</v>
      </c>
      <c r="BQ103" s="41">
        <f t="shared" si="106"/>
        <v>0</v>
      </c>
      <c r="BR103" s="60">
        <v>0</v>
      </c>
      <c r="BS103" s="60"/>
      <c r="BT103" s="288"/>
      <c r="BU103" s="60"/>
      <c r="BV103" s="56"/>
      <c r="BW103" s="33"/>
      <c r="BX103" s="41">
        <f t="shared" si="107"/>
        <v>0</v>
      </c>
      <c r="BY103" s="41">
        <f t="shared" si="108"/>
        <v>0</v>
      </c>
      <c r="BZ103" s="60">
        <v>0</v>
      </c>
      <c r="CA103" s="60">
        <v>0</v>
      </c>
      <c r="CB103" s="288"/>
      <c r="CC103" s="60">
        <v>0</v>
      </c>
      <c r="CD103" s="56">
        <v>0</v>
      </c>
      <c r="CE103" s="33"/>
      <c r="CF103" s="41">
        <f t="shared" si="109"/>
        <v>0</v>
      </c>
      <c r="CG103" s="41">
        <f t="shared" si="110"/>
        <v>0</v>
      </c>
      <c r="CH103" s="60">
        <v>0</v>
      </c>
      <c r="CI103" s="60"/>
      <c r="CJ103" s="288"/>
      <c r="CK103" s="60"/>
      <c r="CL103" s="56"/>
      <c r="CM103" s="33"/>
      <c r="CN103" s="41">
        <f t="shared" si="111"/>
        <v>0</v>
      </c>
      <c r="CO103" s="41">
        <f t="shared" si="112"/>
        <v>0</v>
      </c>
      <c r="CP103" s="60">
        <v>0</v>
      </c>
      <c r="CQ103" s="60"/>
      <c r="CR103" s="288"/>
      <c r="CS103" s="60"/>
      <c r="CT103" s="56"/>
      <c r="CU103" s="33"/>
      <c r="CV103" s="41">
        <f t="shared" si="113"/>
        <v>0</v>
      </c>
      <c r="CW103" s="41">
        <f t="shared" si="114"/>
        <v>0</v>
      </c>
      <c r="CX103" s="41">
        <v>0</v>
      </c>
      <c r="DE103" s="362">
        <f t="shared" si="82"/>
        <v>0</v>
      </c>
      <c r="DF103" s="362">
        <f t="shared" si="83"/>
        <v>0</v>
      </c>
      <c r="DG103" s="362">
        <f t="shared" si="84"/>
        <v>0</v>
      </c>
    </row>
    <row r="104" spans="1:111" x14ac:dyDescent="0.25">
      <c r="A104" s="62" t="s">
        <v>353</v>
      </c>
      <c r="B104" s="695" t="s">
        <v>354</v>
      </c>
      <c r="C104" s="88" t="s">
        <v>120</v>
      </c>
      <c r="D104" s="955">
        <v>270</v>
      </c>
      <c r="E104" s="287">
        <f t="shared" si="117"/>
        <v>0</v>
      </c>
      <c r="F104" s="717">
        <f>$D$104*E104</f>
        <v>0</v>
      </c>
      <c r="G104" s="60">
        <v>0</v>
      </c>
      <c r="H104" s="40">
        <f>$D$104*G104</f>
        <v>0</v>
      </c>
      <c r="I104" s="60"/>
      <c r="J104" s="60"/>
      <c r="K104" s="33">
        <v>8</v>
      </c>
      <c r="L104" s="41">
        <v>0</v>
      </c>
      <c r="M104" s="41">
        <f t="shared" si="92"/>
        <v>0</v>
      </c>
      <c r="N104" s="60">
        <v>0</v>
      </c>
      <c r="O104" s="60">
        <v>0</v>
      </c>
      <c r="P104" s="40">
        <f>$D$104*O104</f>
        <v>0</v>
      </c>
      <c r="Q104" s="60">
        <v>8</v>
      </c>
      <c r="R104">
        <v>2</v>
      </c>
      <c r="S104" s="33"/>
      <c r="T104" s="41">
        <f t="shared" si="93"/>
        <v>0</v>
      </c>
      <c r="U104" s="41">
        <f t="shared" si="94"/>
        <v>0</v>
      </c>
      <c r="V104" s="60">
        <v>4</v>
      </c>
      <c r="W104" s="60">
        <v>0</v>
      </c>
      <c r="X104" s="288">
        <f>$D$104*W104</f>
        <v>0</v>
      </c>
      <c r="Y104" s="60">
        <v>0</v>
      </c>
      <c r="Z104" s="255">
        <v>0</v>
      </c>
      <c r="AA104" s="33"/>
      <c r="AB104" s="41">
        <f t="shared" si="95"/>
        <v>0</v>
      </c>
      <c r="AC104" s="41">
        <f t="shared" si="96"/>
        <v>0</v>
      </c>
      <c r="AD104" s="60">
        <v>0</v>
      </c>
      <c r="AE104" s="60">
        <v>0</v>
      </c>
      <c r="AF104" s="40">
        <f>$D$104*AE104</f>
        <v>0</v>
      </c>
      <c r="AG104" s="60">
        <v>0</v>
      </c>
      <c r="AH104" s="255">
        <v>0</v>
      </c>
      <c r="AI104" s="33"/>
      <c r="AJ104" s="41">
        <f t="shared" si="97"/>
        <v>0</v>
      </c>
      <c r="AK104" s="41">
        <f t="shared" si="98"/>
        <v>0</v>
      </c>
      <c r="AL104" s="60">
        <v>0</v>
      </c>
      <c r="AM104" s="60">
        <v>0</v>
      </c>
      <c r="AN104" s="288">
        <f>$D$104*AM104</f>
        <v>0</v>
      </c>
      <c r="AO104" s="60">
        <v>0</v>
      </c>
      <c r="AP104">
        <v>0</v>
      </c>
      <c r="AQ104" s="33"/>
      <c r="AR104" s="41">
        <f t="shared" si="99"/>
        <v>0</v>
      </c>
      <c r="AS104" s="41">
        <f t="shared" si="100"/>
        <v>0</v>
      </c>
      <c r="AT104" s="60">
        <v>0</v>
      </c>
      <c r="AU104" s="60">
        <v>0</v>
      </c>
      <c r="AV104" s="288">
        <f>$D$104*AU104</f>
        <v>0</v>
      </c>
      <c r="AW104" s="60">
        <v>0</v>
      </c>
      <c r="AX104">
        <v>0</v>
      </c>
      <c r="AY104" s="33"/>
      <c r="AZ104" s="41">
        <f t="shared" si="101"/>
        <v>0</v>
      </c>
      <c r="BA104" s="41">
        <f t="shared" si="102"/>
        <v>0</v>
      </c>
      <c r="BB104" s="60">
        <v>0</v>
      </c>
      <c r="BC104" s="60">
        <v>0</v>
      </c>
      <c r="BD104" s="288">
        <f>$D$104*BC104</f>
        <v>0</v>
      </c>
      <c r="BE104" s="60">
        <v>0</v>
      </c>
      <c r="BF104">
        <v>0</v>
      </c>
      <c r="BG104" s="33"/>
      <c r="BH104" s="41">
        <f t="shared" si="103"/>
        <v>0</v>
      </c>
      <c r="BI104" s="41">
        <f t="shared" si="104"/>
        <v>0</v>
      </c>
      <c r="BJ104" s="60">
        <v>0</v>
      </c>
      <c r="BK104" s="60">
        <v>0</v>
      </c>
      <c r="BL104" s="288">
        <f>$D$104*BK104</f>
        <v>0</v>
      </c>
      <c r="BM104" s="60">
        <v>0</v>
      </c>
      <c r="BN104" s="60">
        <v>0</v>
      </c>
      <c r="BO104" s="33"/>
      <c r="BP104" s="41">
        <f t="shared" si="105"/>
        <v>0</v>
      </c>
      <c r="BQ104" s="41">
        <f t="shared" si="106"/>
        <v>0</v>
      </c>
      <c r="BR104" s="60">
        <v>0</v>
      </c>
      <c r="BS104" s="60">
        <v>0</v>
      </c>
      <c r="BT104" s="288">
        <f>$D$104*BS104</f>
        <v>0</v>
      </c>
      <c r="BU104" s="60">
        <v>0</v>
      </c>
      <c r="BV104" s="56">
        <v>0</v>
      </c>
      <c r="BW104" s="33"/>
      <c r="BX104" s="41">
        <f t="shared" si="107"/>
        <v>0</v>
      </c>
      <c r="BY104" s="41">
        <f t="shared" si="108"/>
        <v>0</v>
      </c>
      <c r="BZ104" s="60">
        <v>0</v>
      </c>
      <c r="CA104" s="60">
        <v>0</v>
      </c>
      <c r="CB104" s="288">
        <f>$D$104*CA104</f>
        <v>0</v>
      </c>
      <c r="CC104" s="60">
        <v>0</v>
      </c>
      <c r="CD104" s="56">
        <v>0</v>
      </c>
      <c r="CE104" s="33"/>
      <c r="CF104" s="41">
        <f t="shared" si="109"/>
        <v>0</v>
      </c>
      <c r="CG104" s="41">
        <f t="shared" si="110"/>
        <v>0</v>
      </c>
      <c r="CH104" s="60">
        <v>0</v>
      </c>
      <c r="CI104" s="60">
        <v>0</v>
      </c>
      <c r="CJ104" s="288">
        <f>$D$104*CI104</f>
        <v>0</v>
      </c>
      <c r="CK104" s="60">
        <v>0</v>
      </c>
      <c r="CL104" s="56">
        <v>0</v>
      </c>
      <c r="CM104" s="33"/>
      <c r="CN104" s="41">
        <f t="shared" si="111"/>
        <v>0</v>
      </c>
      <c r="CO104" s="41">
        <f t="shared" si="112"/>
        <v>0</v>
      </c>
      <c r="CP104" s="60">
        <v>0</v>
      </c>
      <c r="CQ104" s="41">
        <v>0</v>
      </c>
      <c r="CR104" s="288">
        <f>$D$104*CQ104</f>
        <v>0</v>
      </c>
      <c r="CS104" s="41">
        <v>0</v>
      </c>
      <c r="CT104" s="57">
        <v>0</v>
      </c>
      <c r="CU104" s="33"/>
      <c r="CV104" s="41">
        <f t="shared" si="113"/>
        <v>0</v>
      </c>
      <c r="CW104" s="41">
        <f t="shared" si="114"/>
        <v>0</v>
      </c>
      <c r="CX104" s="41">
        <v>0</v>
      </c>
      <c r="DE104" s="362">
        <f t="shared" si="82"/>
        <v>0</v>
      </c>
      <c r="DF104" s="362">
        <f t="shared" si="83"/>
        <v>0</v>
      </c>
      <c r="DG104" s="362">
        <f t="shared" si="84"/>
        <v>0</v>
      </c>
    </row>
    <row r="105" spans="1:111" x14ac:dyDescent="0.25">
      <c r="A105" s="62" t="s">
        <v>355</v>
      </c>
      <c r="B105" s="695" t="s">
        <v>356</v>
      </c>
      <c r="C105" s="88" t="s">
        <v>120</v>
      </c>
      <c r="D105" s="955">
        <v>422</v>
      </c>
      <c r="E105" s="287">
        <f t="shared" si="117"/>
        <v>0</v>
      </c>
      <c r="F105" s="717">
        <f>$D$105*E105</f>
        <v>0</v>
      </c>
      <c r="G105" s="60">
        <v>0</v>
      </c>
      <c r="H105" s="40">
        <f>$D$105*G105</f>
        <v>0</v>
      </c>
      <c r="I105" s="60"/>
      <c r="J105" s="60"/>
      <c r="K105" s="33">
        <v>8</v>
      </c>
      <c r="L105" s="41">
        <v>0</v>
      </c>
      <c r="M105" s="41">
        <f t="shared" si="92"/>
        <v>0</v>
      </c>
      <c r="N105" s="60">
        <v>0</v>
      </c>
      <c r="O105" s="60">
        <v>0</v>
      </c>
      <c r="P105" s="40">
        <f>$D$105*O105</f>
        <v>0</v>
      </c>
      <c r="Q105" s="60">
        <v>3</v>
      </c>
      <c r="R105">
        <v>1</v>
      </c>
      <c r="S105" s="33"/>
      <c r="T105" s="41">
        <f t="shared" si="93"/>
        <v>0</v>
      </c>
      <c r="U105" s="41">
        <f t="shared" si="94"/>
        <v>0</v>
      </c>
      <c r="V105" s="60">
        <v>2</v>
      </c>
      <c r="W105" s="60">
        <v>0</v>
      </c>
      <c r="X105" s="288">
        <f>$D$105*W105</f>
        <v>0</v>
      </c>
      <c r="Y105" s="60">
        <v>0</v>
      </c>
      <c r="Z105" s="255">
        <v>0</v>
      </c>
      <c r="AA105" s="33"/>
      <c r="AB105" s="41">
        <f t="shared" si="95"/>
        <v>0</v>
      </c>
      <c r="AC105" s="41">
        <f t="shared" si="96"/>
        <v>0</v>
      </c>
      <c r="AD105" s="60">
        <v>0</v>
      </c>
      <c r="AE105" s="60">
        <v>0</v>
      </c>
      <c r="AF105" s="40">
        <f>$D$105*AE105</f>
        <v>0</v>
      </c>
      <c r="AG105" s="60">
        <v>0</v>
      </c>
      <c r="AH105" s="255">
        <v>0</v>
      </c>
      <c r="AI105" s="33"/>
      <c r="AJ105" s="41">
        <f t="shared" si="97"/>
        <v>0</v>
      </c>
      <c r="AK105" s="41">
        <f t="shared" si="98"/>
        <v>0</v>
      </c>
      <c r="AL105" s="60">
        <v>0</v>
      </c>
      <c r="AM105" s="60">
        <v>0</v>
      </c>
      <c r="AN105" s="288">
        <f>$D$105*AM105</f>
        <v>0</v>
      </c>
      <c r="AO105" s="60">
        <v>0</v>
      </c>
      <c r="AP105">
        <v>0</v>
      </c>
      <c r="AQ105" s="33"/>
      <c r="AR105" s="41">
        <f t="shared" si="99"/>
        <v>0</v>
      </c>
      <c r="AS105" s="41">
        <f t="shared" si="100"/>
        <v>0</v>
      </c>
      <c r="AT105" s="60">
        <v>0</v>
      </c>
      <c r="AU105" s="60">
        <v>0</v>
      </c>
      <c r="AV105" s="288">
        <f>$D$105*AU105</f>
        <v>0</v>
      </c>
      <c r="AW105" s="60">
        <v>0</v>
      </c>
      <c r="AX105">
        <v>0</v>
      </c>
      <c r="AY105" s="33"/>
      <c r="AZ105" s="41">
        <f t="shared" si="101"/>
        <v>0</v>
      </c>
      <c r="BA105" s="41">
        <f t="shared" si="102"/>
        <v>0</v>
      </c>
      <c r="BB105" s="60">
        <v>0</v>
      </c>
      <c r="BC105" s="60">
        <v>0</v>
      </c>
      <c r="BD105" s="288">
        <f>$D$105*BC105</f>
        <v>0</v>
      </c>
      <c r="BE105" s="60">
        <v>0</v>
      </c>
      <c r="BF105">
        <v>0</v>
      </c>
      <c r="BG105" s="33"/>
      <c r="BH105" s="41">
        <f t="shared" si="103"/>
        <v>0</v>
      </c>
      <c r="BI105" s="41">
        <f t="shared" si="104"/>
        <v>0</v>
      </c>
      <c r="BJ105" s="60">
        <v>0</v>
      </c>
      <c r="BK105" s="60">
        <v>0</v>
      </c>
      <c r="BL105" s="288">
        <f>$D$105*BK105</f>
        <v>0</v>
      </c>
      <c r="BM105" s="60">
        <v>0</v>
      </c>
      <c r="BN105" s="60">
        <v>0</v>
      </c>
      <c r="BO105" s="33"/>
      <c r="BP105" s="41">
        <f t="shared" si="105"/>
        <v>0</v>
      </c>
      <c r="BQ105" s="41">
        <f t="shared" si="106"/>
        <v>0</v>
      </c>
      <c r="BR105" s="60">
        <v>0</v>
      </c>
      <c r="BS105" s="60">
        <v>0</v>
      </c>
      <c r="BT105" s="288">
        <f>$D$105*BS105</f>
        <v>0</v>
      </c>
      <c r="BU105" s="60">
        <v>0</v>
      </c>
      <c r="BV105" s="56">
        <v>0</v>
      </c>
      <c r="BW105" s="33"/>
      <c r="BX105" s="41">
        <f t="shared" si="107"/>
        <v>0</v>
      </c>
      <c r="BY105" s="41">
        <f t="shared" si="108"/>
        <v>0</v>
      </c>
      <c r="BZ105" s="60">
        <v>0</v>
      </c>
      <c r="CA105" s="60">
        <v>0</v>
      </c>
      <c r="CB105" s="288">
        <f>$D$105*CA105</f>
        <v>0</v>
      </c>
      <c r="CC105" s="60">
        <v>0</v>
      </c>
      <c r="CD105" s="56">
        <v>0</v>
      </c>
      <c r="CE105" s="33"/>
      <c r="CF105" s="41">
        <f t="shared" si="109"/>
        <v>0</v>
      </c>
      <c r="CG105" s="41">
        <f t="shared" si="110"/>
        <v>0</v>
      </c>
      <c r="CH105" s="60">
        <v>0</v>
      </c>
      <c r="CI105" s="60">
        <v>0</v>
      </c>
      <c r="CJ105" s="288">
        <f>$D$105*CI105</f>
        <v>0</v>
      </c>
      <c r="CK105" s="60">
        <v>0</v>
      </c>
      <c r="CL105" s="56">
        <v>0</v>
      </c>
      <c r="CM105" s="33"/>
      <c r="CN105" s="41">
        <f t="shared" si="111"/>
        <v>0</v>
      </c>
      <c r="CO105" s="41">
        <f t="shared" si="112"/>
        <v>0</v>
      </c>
      <c r="CP105" s="60">
        <v>0</v>
      </c>
      <c r="CQ105" s="41">
        <v>0</v>
      </c>
      <c r="CR105" s="288">
        <f>$D$105*CQ105</f>
        <v>0</v>
      </c>
      <c r="CS105" s="41">
        <v>0</v>
      </c>
      <c r="CT105" s="57">
        <v>0</v>
      </c>
      <c r="CU105" s="33"/>
      <c r="CV105" s="41">
        <f t="shared" si="113"/>
        <v>0</v>
      </c>
      <c r="CW105" s="41">
        <f t="shared" si="114"/>
        <v>0</v>
      </c>
      <c r="CX105" s="41">
        <v>0</v>
      </c>
      <c r="DE105" s="362">
        <f t="shared" si="82"/>
        <v>0</v>
      </c>
      <c r="DF105" s="362">
        <f t="shared" si="83"/>
        <v>0</v>
      </c>
      <c r="DG105" s="362">
        <f t="shared" si="84"/>
        <v>0</v>
      </c>
    </row>
    <row r="106" spans="1:111" x14ac:dyDescent="0.25">
      <c r="A106" s="62"/>
      <c r="B106" s="697"/>
      <c r="C106" s="202"/>
      <c r="D106" s="954"/>
      <c r="E106" s="287">
        <f t="shared" si="117"/>
        <v>0</v>
      </c>
      <c r="F106" s="717"/>
      <c r="G106" s="60">
        <v>0</v>
      </c>
      <c r="H106" s="40"/>
      <c r="I106" s="60"/>
      <c r="J106" s="60"/>
      <c r="K106" s="33">
        <v>0</v>
      </c>
      <c r="L106" s="41"/>
      <c r="M106" s="41">
        <f t="shared" si="92"/>
        <v>0</v>
      </c>
      <c r="N106" s="60">
        <v>0</v>
      </c>
      <c r="O106" s="60">
        <v>0</v>
      </c>
      <c r="P106" s="40"/>
      <c r="Q106" s="60">
        <v>0</v>
      </c>
      <c r="R106">
        <v>0</v>
      </c>
      <c r="S106" s="33"/>
      <c r="T106" s="41">
        <f t="shared" si="93"/>
        <v>0</v>
      </c>
      <c r="U106" s="41">
        <f t="shared" si="94"/>
        <v>0</v>
      </c>
      <c r="V106" s="60">
        <v>0</v>
      </c>
      <c r="W106" s="60"/>
      <c r="X106" s="288"/>
      <c r="Y106" s="60"/>
      <c r="Z106" s="255"/>
      <c r="AA106" s="33"/>
      <c r="AB106" s="41">
        <f t="shared" si="95"/>
        <v>0</v>
      </c>
      <c r="AC106" s="41">
        <f t="shared" si="96"/>
        <v>0</v>
      </c>
      <c r="AD106" s="60">
        <v>0</v>
      </c>
      <c r="AE106" s="60"/>
      <c r="AF106" s="40"/>
      <c r="AG106" s="60"/>
      <c r="AH106" s="255"/>
      <c r="AI106" s="33"/>
      <c r="AJ106" s="41">
        <f t="shared" si="97"/>
        <v>0</v>
      </c>
      <c r="AK106" s="41">
        <f t="shared" si="98"/>
        <v>0</v>
      </c>
      <c r="AL106" s="60">
        <v>0</v>
      </c>
      <c r="AM106" s="60"/>
      <c r="AN106" s="288"/>
      <c r="AO106" s="60"/>
      <c r="AQ106" s="33"/>
      <c r="AR106" s="41">
        <f t="shared" si="99"/>
        <v>0</v>
      </c>
      <c r="AS106" s="41">
        <f t="shared" si="100"/>
        <v>0</v>
      </c>
      <c r="AT106" s="60">
        <v>0</v>
      </c>
      <c r="AU106" s="60">
        <v>0</v>
      </c>
      <c r="AV106" s="288"/>
      <c r="AW106" s="60">
        <v>0</v>
      </c>
      <c r="AX106">
        <v>0</v>
      </c>
      <c r="AY106" s="33"/>
      <c r="AZ106" s="41">
        <f t="shared" si="101"/>
        <v>0</v>
      </c>
      <c r="BA106" s="41">
        <f t="shared" si="102"/>
        <v>0</v>
      </c>
      <c r="BB106" s="60">
        <v>0</v>
      </c>
      <c r="BC106" s="60">
        <v>0</v>
      </c>
      <c r="BD106" s="288"/>
      <c r="BE106" s="60">
        <v>0</v>
      </c>
      <c r="BF106">
        <v>0</v>
      </c>
      <c r="BG106" s="33"/>
      <c r="BH106" s="41">
        <f t="shared" si="103"/>
        <v>0</v>
      </c>
      <c r="BI106" s="41">
        <f t="shared" si="104"/>
        <v>0</v>
      </c>
      <c r="BJ106" s="60">
        <v>0</v>
      </c>
      <c r="BK106" s="60"/>
      <c r="BL106" s="288"/>
      <c r="BM106" s="60"/>
      <c r="BN106" s="60"/>
      <c r="BO106" s="33"/>
      <c r="BP106" s="41">
        <f t="shared" si="105"/>
        <v>0</v>
      </c>
      <c r="BQ106" s="41">
        <f t="shared" si="106"/>
        <v>0</v>
      </c>
      <c r="BR106" s="60">
        <v>0</v>
      </c>
      <c r="BS106" s="60"/>
      <c r="BT106" s="288"/>
      <c r="BU106" s="60"/>
      <c r="BV106" s="56"/>
      <c r="BW106" s="33"/>
      <c r="BX106" s="41">
        <f t="shared" si="107"/>
        <v>0</v>
      </c>
      <c r="BY106" s="41">
        <f t="shared" si="108"/>
        <v>0</v>
      </c>
      <c r="BZ106" s="60">
        <v>0</v>
      </c>
      <c r="CA106" s="60">
        <v>0</v>
      </c>
      <c r="CB106" s="288"/>
      <c r="CC106" s="60">
        <v>0</v>
      </c>
      <c r="CD106" s="56">
        <v>0</v>
      </c>
      <c r="CE106" s="33"/>
      <c r="CF106" s="41">
        <f t="shared" si="109"/>
        <v>0</v>
      </c>
      <c r="CG106" s="41">
        <f t="shared" si="110"/>
        <v>0</v>
      </c>
      <c r="CH106" s="60">
        <v>0</v>
      </c>
      <c r="CI106" s="60">
        <v>0</v>
      </c>
      <c r="CJ106" s="288"/>
      <c r="CK106" s="60">
        <v>0</v>
      </c>
      <c r="CL106" s="56">
        <v>0</v>
      </c>
      <c r="CM106" s="33"/>
      <c r="CN106" s="41">
        <f t="shared" si="111"/>
        <v>0</v>
      </c>
      <c r="CO106" s="41">
        <f t="shared" si="112"/>
        <v>0</v>
      </c>
      <c r="CP106" s="60">
        <v>0</v>
      </c>
      <c r="CQ106" s="60"/>
      <c r="CR106" s="288"/>
      <c r="CS106" s="60"/>
      <c r="CT106" s="56"/>
      <c r="CU106" s="33"/>
      <c r="CV106" s="41">
        <f t="shared" si="113"/>
        <v>0</v>
      </c>
      <c r="CW106" s="41">
        <f t="shared" si="114"/>
        <v>0</v>
      </c>
      <c r="CX106" s="41">
        <v>0</v>
      </c>
      <c r="DE106" s="362">
        <f t="shared" si="82"/>
        <v>0</v>
      </c>
      <c r="DF106" s="362">
        <f t="shared" si="83"/>
        <v>0</v>
      </c>
      <c r="DG106" s="362">
        <f t="shared" si="84"/>
        <v>0</v>
      </c>
    </row>
    <row r="107" spans="1:111" x14ac:dyDescent="0.25">
      <c r="A107" s="62" t="s">
        <v>357</v>
      </c>
      <c r="B107" s="695" t="s">
        <v>358</v>
      </c>
      <c r="C107" s="88" t="s">
        <v>120</v>
      </c>
      <c r="D107" s="955">
        <v>295</v>
      </c>
      <c r="E107" s="287">
        <f t="shared" si="117"/>
        <v>0</v>
      </c>
      <c r="F107" s="717">
        <f>$D$107*E107</f>
        <v>0</v>
      </c>
      <c r="G107" s="60">
        <v>0</v>
      </c>
      <c r="H107" s="40">
        <f>$D$107*G107</f>
        <v>0</v>
      </c>
      <c r="I107" s="60"/>
      <c r="J107" s="60"/>
      <c r="K107" s="33">
        <v>8</v>
      </c>
      <c r="L107" s="41">
        <v>0</v>
      </c>
      <c r="M107" s="41">
        <f t="shared" si="92"/>
        <v>0</v>
      </c>
      <c r="N107" s="60">
        <v>0</v>
      </c>
      <c r="O107" s="60">
        <v>0</v>
      </c>
      <c r="P107" s="40">
        <f>$D$107*O107</f>
        <v>0</v>
      </c>
      <c r="Q107" s="60">
        <v>10</v>
      </c>
      <c r="R107">
        <v>3</v>
      </c>
      <c r="S107" s="33"/>
      <c r="T107" s="41">
        <f t="shared" si="93"/>
        <v>0</v>
      </c>
      <c r="U107" s="41">
        <f t="shared" si="94"/>
        <v>0</v>
      </c>
      <c r="V107" s="60">
        <v>13</v>
      </c>
      <c r="W107" s="60">
        <v>0</v>
      </c>
      <c r="X107" s="288">
        <f>$D$107*W107</f>
        <v>0</v>
      </c>
      <c r="Y107" s="60">
        <v>0</v>
      </c>
      <c r="Z107" s="255">
        <v>0</v>
      </c>
      <c r="AA107" s="33"/>
      <c r="AB107" s="41">
        <f t="shared" si="95"/>
        <v>0</v>
      </c>
      <c r="AC107" s="41">
        <f t="shared" si="96"/>
        <v>0</v>
      </c>
      <c r="AD107" s="60">
        <v>0</v>
      </c>
      <c r="AE107" s="60">
        <v>0</v>
      </c>
      <c r="AF107" s="40">
        <f>$D$107*AE107</f>
        <v>0</v>
      </c>
      <c r="AG107" s="60">
        <v>0</v>
      </c>
      <c r="AH107" s="255">
        <v>0</v>
      </c>
      <c r="AI107" s="33"/>
      <c r="AJ107" s="41">
        <f t="shared" si="97"/>
        <v>0</v>
      </c>
      <c r="AK107" s="41">
        <f t="shared" si="98"/>
        <v>0</v>
      </c>
      <c r="AL107" s="60">
        <v>0</v>
      </c>
      <c r="AM107" s="60">
        <v>0</v>
      </c>
      <c r="AN107" s="288">
        <f>$D$107*AM107</f>
        <v>0</v>
      </c>
      <c r="AO107" s="60">
        <v>0</v>
      </c>
      <c r="AP107">
        <v>0</v>
      </c>
      <c r="AQ107" s="33"/>
      <c r="AR107" s="41">
        <f t="shared" si="99"/>
        <v>0</v>
      </c>
      <c r="AS107" s="41">
        <f t="shared" si="100"/>
        <v>0</v>
      </c>
      <c r="AT107" s="60">
        <v>0</v>
      </c>
      <c r="AU107" s="60">
        <v>0</v>
      </c>
      <c r="AV107" s="288">
        <f>$D$107*AU107</f>
        <v>0</v>
      </c>
      <c r="AW107" s="60">
        <v>0</v>
      </c>
      <c r="AX107">
        <v>0</v>
      </c>
      <c r="AY107" s="33"/>
      <c r="AZ107" s="41">
        <f t="shared" si="101"/>
        <v>0</v>
      </c>
      <c r="BA107" s="41">
        <f t="shared" si="102"/>
        <v>0</v>
      </c>
      <c r="BB107" s="60">
        <v>0</v>
      </c>
      <c r="BC107" s="60">
        <v>0</v>
      </c>
      <c r="BD107" s="288">
        <f>$D$107*BC107</f>
        <v>0</v>
      </c>
      <c r="BE107" s="60">
        <v>0</v>
      </c>
      <c r="BF107">
        <v>0</v>
      </c>
      <c r="BG107" s="33"/>
      <c r="BH107" s="41">
        <f t="shared" si="103"/>
        <v>0</v>
      </c>
      <c r="BI107" s="41">
        <f t="shared" si="104"/>
        <v>0</v>
      </c>
      <c r="BJ107" s="60">
        <v>0</v>
      </c>
      <c r="BK107" s="60">
        <v>0</v>
      </c>
      <c r="BL107" s="288">
        <f>$D$107*BK107</f>
        <v>0</v>
      </c>
      <c r="BM107" s="60">
        <v>0</v>
      </c>
      <c r="BN107" s="60">
        <v>0</v>
      </c>
      <c r="BO107" s="33"/>
      <c r="BP107" s="41">
        <f t="shared" si="105"/>
        <v>0</v>
      </c>
      <c r="BQ107" s="41">
        <f t="shared" si="106"/>
        <v>0</v>
      </c>
      <c r="BR107" s="60">
        <v>0</v>
      </c>
      <c r="BS107" s="60">
        <v>0</v>
      </c>
      <c r="BT107" s="288">
        <f>$D$107*BS107</f>
        <v>0</v>
      </c>
      <c r="BU107" s="60">
        <v>0</v>
      </c>
      <c r="BV107" s="56">
        <v>0</v>
      </c>
      <c r="BW107" s="33"/>
      <c r="BX107" s="41">
        <f t="shared" si="107"/>
        <v>0</v>
      </c>
      <c r="BY107" s="41">
        <f t="shared" si="108"/>
        <v>0</v>
      </c>
      <c r="BZ107" s="60">
        <v>0</v>
      </c>
      <c r="CA107" s="60">
        <v>0</v>
      </c>
      <c r="CB107" s="288">
        <f>$D$107*CA107</f>
        <v>0</v>
      </c>
      <c r="CC107" s="60">
        <v>0</v>
      </c>
      <c r="CD107" s="56">
        <v>0</v>
      </c>
      <c r="CE107" s="33"/>
      <c r="CF107" s="41">
        <f t="shared" si="109"/>
        <v>0</v>
      </c>
      <c r="CG107" s="41">
        <f t="shared" si="110"/>
        <v>0</v>
      </c>
      <c r="CH107" s="60">
        <v>0</v>
      </c>
      <c r="CI107" s="60">
        <v>0</v>
      </c>
      <c r="CJ107" s="288">
        <f>$D$107*CI107</f>
        <v>0</v>
      </c>
      <c r="CK107" s="60">
        <v>0</v>
      </c>
      <c r="CL107" s="56">
        <v>0</v>
      </c>
      <c r="CM107" s="33"/>
      <c r="CN107" s="41">
        <f t="shared" si="111"/>
        <v>0</v>
      </c>
      <c r="CO107" s="41">
        <f t="shared" si="112"/>
        <v>0</v>
      </c>
      <c r="CP107" s="60">
        <v>0</v>
      </c>
      <c r="CQ107" s="41">
        <v>0</v>
      </c>
      <c r="CR107" s="288">
        <f>$D$107*CQ107</f>
        <v>0</v>
      </c>
      <c r="CS107" s="41">
        <v>0</v>
      </c>
      <c r="CT107" s="57">
        <v>0</v>
      </c>
      <c r="CU107" s="33"/>
      <c r="CV107" s="41">
        <f t="shared" si="113"/>
        <v>0</v>
      </c>
      <c r="CW107" s="41">
        <f t="shared" si="114"/>
        <v>0</v>
      </c>
      <c r="CX107" s="41">
        <v>0</v>
      </c>
      <c r="DE107" s="362">
        <f t="shared" si="82"/>
        <v>0</v>
      </c>
      <c r="DF107" s="362">
        <f t="shared" si="83"/>
        <v>0</v>
      </c>
      <c r="DG107" s="362">
        <f t="shared" si="84"/>
        <v>0</v>
      </c>
    </row>
    <row r="108" spans="1:111" x14ac:dyDescent="0.25">
      <c r="A108" s="62" t="s">
        <v>359</v>
      </c>
      <c r="B108" s="695" t="s">
        <v>360</v>
      </c>
      <c r="C108" s="88" t="s">
        <v>120</v>
      </c>
      <c r="D108" s="955">
        <v>446</v>
      </c>
      <c r="E108" s="287">
        <f t="shared" si="117"/>
        <v>0</v>
      </c>
      <c r="F108" s="717">
        <f>$D$108*E108</f>
        <v>0</v>
      </c>
      <c r="G108" s="60">
        <v>0</v>
      </c>
      <c r="H108" s="40">
        <f>$D$108*G108</f>
        <v>0</v>
      </c>
      <c r="I108" s="60"/>
      <c r="J108" s="60"/>
      <c r="K108" s="33">
        <v>8</v>
      </c>
      <c r="L108" s="41">
        <v>0</v>
      </c>
      <c r="M108" s="41">
        <f t="shared" si="92"/>
        <v>0</v>
      </c>
      <c r="N108" s="60">
        <v>0</v>
      </c>
      <c r="O108" s="60">
        <v>0</v>
      </c>
      <c r="P108" s="40">
        <f>$D$108*O108</f>
        <v>0</v>
      </c>
      <c r="Q108" s="60">
        <v>2</v>
      </c>
      <c r="R108">
        <v>3</v>
      </c>
      <c r="S108" s="33"/>
      <c r="T108" s="41">
        <f t="shared" si="93"/>
        <v>0</v>
      </c>
      <c r="U108" s="41">
        <f t="shared" si="94"/>
        <v>0</v>
      </c>
      <c r="V108" s="60">
        <v>6</v>
      </c>
      <c r="W108" s="60">
        <v>0</v>
      </c>
      <c r="X108" s="288">
        <f>$D$108*W108</f>
        <v>0</v>
      </c>
      <c r="Y108" s="60">
        <v>0</v>
      </c>
      <c r="Z108" s="255">
        <v>0</v>
      </c>
      <c r="AA108" s="33"/>
      <c r="AB108" s="41">
        <f t="shared" si="95"/>
        <v>0</v>
      </c>
      <c r="AC108" s="41">
        <f t="shared" si="96"/>
        <v>0</v>
      </c>
      <c r="AD108" s="60">
        <v>0</v>
      </c>
      <c r="AE108" s="60">
        <v>0</v>
      </c>
      <c r="AF108" s="40">
        <f>$D$108*AE108</f>
        <v>0</v>
      </c>
      <c r="AG108" s="60">
        <v>0</v>
      </c>
      <c r="AH108" s="255">
        <v>0</v>
      </c>
      <c r="AI108" s="33"/>
      <c r="AJ108" s="41">
        <f t="shared" si="97"/>
        <v>0</v>
      </c>
      <c r="AK108" s="41">
        <f t="shared" si="98"/>
        <v>0</v>
      </c>
      <c r="AL108" s="60">
        <v>0</v>
      </c>
      <c r="AM108" s="60">
        <v>0</v>
      </c>
      <c r="AN108" s="288">
        <f>$D$108*AM108</f>
        <v>0</v>
      </c>
      <c r="AO108" s="60">
        <v>0</v>
      </c>
      <c r="AP108">
        <v>0</v>
      </c>
      <c r="AQ108" s="33"/>
      <c r="AR108" s="41">
        <f t="shared" si="99"/>
        <v>0</v>
      </c>
      <c r="AS108" s="41">
        <f t="shared" si="100"/>
        <v>0</v>
      </c>
      <c r="AT108" s="60">
        <v>0</v>
      </c>
      <c r="AU108" s="60">
        <v>0</v>
      </c>
      <c r="AV108" s="288">
        <f>$D$108*AU108</f>
        <v>0</v>
      </c>
      <c r="AW108" s="60">
        <v>0</v>
      </c>
      <c r="AX108">
        <v>0</v>
      </c>
      <c r="AY108" s="33"/>
      <c r="AZ108" s="41">
        <f t="shared" si="101"/>
        <v>0</v>
      </c>
      <c r="BA108" s="41">
        <f t="shared" si="102"/>
        <v>0</v>
      </c>
      <c r="BB108" s="60">
        <v>0</v>
      </c>
      <c r="BC108" s="60">
        <v>0</v>
      </c>
      <c r="BD108" s="288">
        <f>$D$108*BC108</f>
        <v>0</v>
      </c>
      <c r="BE108" s="60">
        <v>0</v>
      </c>
      <c r="BF108">
        <v>0</v>
      </c>
      <c r="BG108" s="33"/>
      <c r="BH108" s="41">
        <f t="shared" si="103"/>
        <v>0</v>
      </c>
      <c r="BI108" s="41">
        <f t="shared" si="104"/>
        <v>0</v>
      </c>
      <c r="BJ108" s="60">
        <v>0</v>
      </c>
      <c r="BK108" s="60">
        <v>0</v>
      </c>
      <c r="BL108" s="288">
        <f>$D$108*BK108</f>
        <v>0</v>
      </c>
      <c r="BM108" s="60">
        <v>0</v>
      </c>
      <c r="BN108" s="60">
        <v>0</v>
      </c>
      <c r="BO108" s="33"/>
      <c r="BP108" s="41">
        <f t="shared" si="105"/>
        <v>0</v>
      </c>
      <c r="BQ108" s="41">
        <f t="shared" si="106"/>
        <v>0</v>
      </c>
      <c r="BR108" s="60">
        <v>0</v>
      </c>
      <c r="BS108" s="60">
        <v>0</v>
      </c>
      <c r="BT108" s="288">
        <f>$D$108*BS108</f>
        <v>0</v>
      </c>
      <c r="BU108" s="60">
        <v>0</v>
      </c>
      <c r="BV108" s="56">
        <v>0</v>
      </c>
      <c r="BW108" s="33"/>
      <c r="BX108" s="41">
        <f t="shared" si="107"/>
        <v>0</v>
      </c>
      <c r="BY108" s="41">
        <f t="shared" si="108"/>
        <v>0</v>
      </c>
      <c r="BZ108" s="60">
        <v>0</v>
      </c>
      <c r="CA108" s="60">
        <v>0</v>
      </c>
      <c r="CB108" s="288">
        <f>$D$108*CA108</f>
        <v>0</v>
      </c>
      <c r="CC108" s="60">
        <v>0</v>
      </c>
      <c r="CD108" s="56">
        <v>0</v>
      </c>
      <c r="CE108" s="33"/>
      <c r="CF108" s="41">
        <f t="shared" si="109"/>
        <v>0</v>
      </c>
      <c r="CG108" s="41">
        <f t="shared" si="110"/>
        <v>0</v>
      </c>
      <c r="CH108" s="60">
        <v>0</v>
      </c>
      <c r="CI108" s="60">
        <v>0</v>
      </c>
      <c r="CJ108" s="288">
        <f>$D$108*CI108</f>
        <v>0</v>
      </c>
      <c r="CK108" s="60">
        <v>0</v>
      </c>
      <c r="CL108" s="56">
        <v>0</v>
      </c>
      <c r="CM108" s="33"/>
      <c r="CN108" s="41">
        <f t="shared" si="111"/>
        <v>0</v>
      </c>
      <c r="CO108" s="41">
        <f t="shared" si="112"/>
        <v>0</v>
      </c>
      <c r="CP108" s="60">
        <v>0</v>
      </c>
      <c r="CQ108" s="41">
        <v>0</v>
      </c>
      <c r="CR108" s="288">
        <f>$D$108*CQ108</f>
        <v>0</v>
      </c>
      <c r="CS108" s="41">
        <v>0</v>
      </c>
      <c r="CT108" s="57">
        <v>0</v>
      </c>
      <c r="CU108" s="33"/>
      <c r="CV108" s="41">
        <f t="shared" si="113"/>
        <v>0</v>
      </c>
      <c r="CW108" s="41">
        <f t="shared" si="114"/>
        <v>0</v>
      </c>
      <c r="CX108" s="41">
        <v>0</v>
      </c>
      <c r="DE108" s="362">
        <f t="shared" si="82"/>
        <v>0</v>
      </c>
      <c r="DF108" s="362">
        <f t="shared" si="83"/>
        <v>0</v>
      </c>
      <c r="DG108" s="362">
        <f t="shared" si="84"/>
        <v>0</v>
      </c>
    </row>
    <row r="109" spans="1:111" x14ac:dyDescent="0.25">
      <c r="A109" s="51"/>
      <c r="B109" s="694" t="s">
        <v>361</v>
      </c>
      <c r="C109" s="64"/>
      <c r="D109" s="955"/>
      <c r="E109" s="296">
        <f>F109</f>
        <v>0</v>
      </c>
      <c r="F109" s="723">
        <f>SUM(F97:F108)+F91+F92+F93</f>
        <v>0</v>
      </c>
      <c r="G109" s="981">
        <f>H109</f>
        <v>0</v>
      </c>
      <c r="H109" s="723">
        <f>SUM(H97:H108)+H91+H92+H93</f>
        <v>0</v>
      </c>
      <c r="I109" s="119">
        <v>55744</v>
      </c>
      <c r="J109" s="119">
        <v>17309.25</v>
      </c>
      <c r="K109" s="33">
        <v>111899</v>
      </c>
      <c r="L109" s="41">
        <v>111899</v>
      </c>
      <c r="M109" s="41">
        <f t="shared" si="92"/>
        <v>111899</v>
      </c>
      <c r="N109" s="337">
        <v>0</v>
      </c>
      <c r="O109" s="981">
        <f>P109</f>
        <v>0</v>
      </c>
      <c r="P109" s="723">
        <f>SUM(P97:P108)+P91+P92+P93</f>
        <v>0</v>
      </c>
      <c r="Q109" s="119">
        <v>56155</v>
      </c>
      <c r="R109">
        <v>16879.5</v>
      </c>
      <c r="S109" s="33"/>
      <c r="T109" s="41">
        <f t="shared" si="93"/>
        <v>0</v>
      </c>
      <c r="U109" s="41">
        <f t="shared" si="94"/>
        <v>0</v>
      </c>
      <c r="V109" s="337">
        <v>0</v>
      </c>
      <c r="W109" s="982">
        <f>X109</f>
        <v>0</v>
      </c>
      <c r="X109" s="723">
        <f>SUM(X97:X108)+X91+X92+X93</f>
        <v>0</v>
      </c>
      <c r="Y109" s="119">
        <v>0</v>
      </c>
      <c r="Z109" s="255">
        <v>0</v>
      </c>
      <c r="AA109" s="33"/>
      <c r="AB109" s="41">
        <f t="shared" si="95"/>
        <v>0</v>
      </c>
      <c r="AC109" s="41">
        <f t="shared" si="96"/>
        <v>0</v>
      </c>
      <c r="AD109" s="337">
        <v>0</v>
      </c>
      <c r="AE109" s="982">
        <f>AF109</f>
        <v>0</v>
      </c>
      <c r="AF109" s="723">
        <f>SUM(AF97:AF108)+AF91+AF92+AF93</f>
        <v>0</v>
      </c>
      <c r="AG109" s="119">
        <v>0</v>
      </c>
      <c r="AH109" s="255">
        <v>0</v>
      </c>
      <c r="AI109" s="33"/>
      <c r="AJ109" s="41">
        <f t="shared" si="97"/>
        <v>0</v>
      </c>
      <c r="AK109" s="41">
        <f t="shared" si="98"/>
        <v>0</v>
      </c>
      <c r="AL109" s="337">
        <v>0</v>
      </c>
      <c r="AM109" s="982">
        <f>AN109</f>
        <v>0</v>
      </c>
      <c r="AN109" s="723">
        <f>SUM(AN97:AN108)+AN91+AN92+AN93</f>
        <v>0</v>
      </c>
      <c r="AO109" s="119">
        <v>0</v>
      </c>
      <c r="AP109">
        <v>0</v>
      </c>
      <c r="AQ109" s="33"/>
      <c r="AR109" s="41">
        <f t="shared" si="99"/>
        <v>0</v>
      </c>
      <c r="AS109" s="41">
        <f t="shared" si="100"/>
        <v>0</v>
      </c>
      <c r="AT109" s="337">
        <v>0</v>
      </c>
      <c r="AU109" s="982">
        <f>AV109</f>
        <v>0</v>
      </c>
      <c r="AV109" s="723">
        <f>SUM(AV97:AV108)+AV91+AV92+AV93</f>
        <v>0</v>
      </c>
      <c r="AW109" s="119">
        <v>0</v>
      </c>
      <c r="AX109">
        <v>0</v>
      </c>
      <c r="AY109" s="33"/>
      <c r="AZ109" s="41">
        <f t="shared" si="101"/>
        <v>0</v>
      </c>
      <c r="BA109" s="41">
        <f t="shared" si="102"/>
        <v>0</v>
      </c>
      <c r="BB109" s="337">
        <v>0</v>
      </c>
      <c r="BC109" s="982">
        <f>BD109</f>
        <v>0</v>
      </c>
      <c r="BD109" s="723">
        <f>SUM(BD97:BD108)+BD91+BD92+BD93</f>
        <v>0</v>
      </c>
      <c r="BE109" s="119">
        <v>0</v>
      </c>
      <c r="BF109">
        <v>0</v>
      </c>
      <c r="BG109" s="33"/>
      <c r="BH109" s="41">
        <f t="shared" si="103"/>
        <v>0</v>
      </c>
      <c r="BI109" s="41">
        <f t="shared" si="104"/>
        <v>0</v>
      </c>
      <c r="BJ109" s="337">
        <v>0</v>
      </c>
      <c r="BK109" s="982">
        <f>BL109</f>
        <v>0</v>
      </c>
      <c r="BL109" s="723">
        <f>SUM(BL97:BL108)+BL91+BL92+BL93</f>
        <v>0</v>
      </c>
      <c r="BM109" s="119">
        <v>0</v>
      </c>
      <c r="BN109" s="119">
        <v>0</v>
      </c>
      <c r="BO109" s="33"/>
      <c r="BP109" s="41">
        <f t="shared" si="105"/>
        <v>0</v>
      </c>
      <c r="BQ109" s="41">
        <f t="shared" si="106"/>
        <v>0</v>
      </c>
      <c r="BR109" s="337">
        <v>0</v>
      </c>
      <c r="BS109" s="982">
        <f>BT109</f>
        <v>0</v>
      </c>
      <c r="BT109" s="723">
        <f>SUM(BT97:BT108)+BT91+BT92+BT93</f>
        <v>0</v>
      </c>
      <c r="BU109" s="119">
        <v>0</v>
      </c>
      <c r="BV109" s="223">
        <v>0</v>
      </c>
      <c r="BW109" s="33"/>
      <c r="BX109" s="41">
        <f t="shared" si="107"/>
        <v>0</v>
      </c>
      <c r="BY109" s="41">
        <f t="shared" si="108"/>
        <v>0</v>
      </c>
      <c r="BZ109" s="337">
        <v>0</v>
      </c>
      <c r="CA109" s="982">
        <f>CB109</f>
        <v>0</v>
      </c>
      <c r="CB109" s="723">
        <f>SUM(CB97:CB108)+CB91+CB92+CB93</f>
        <v>0</v>
      </c>
      <c r="CC109" s="119">
        <v>0</v>
      </c>
      <c r="CD109" s="223">
        <v>0</v>
      </c>
      <c r="CE109" s="33"/>
      <c r="CF109" s="41">
        <f t="shared" si="109"/>
        <v>0</v>
      </c>
      <c r="CG109" s="41">
        <f t="shared" si="110"/>
        <v>0</v>
      </c>
      <c r="CH109" s="337">
        <v>0</v>
      </c>
      <c r="CI109" s="982">
        <f>CJ109</f>
        <v>0</v>
      </c>
      <c r="CJ109" s="723">
        <f>SUM(CJ97:CJ108)+CJ91+CJ92+CJ93</f>
        <v>0</v>
      </c>
      <c r="CK109" s="119">
        <v>0</v>
      </c>
      <c r="CL109" s="223">
        <v>0</v>
      </c>
      <c r="CM109" s="33"/>
      <c r="CN109" s="41">
        <f t="shared" si="111"/>
        <v>0</v>
      </c>
      <c r="CO109" s="41">
        <f t="shared" si="112"/>
        <v>0</v>
      </c>
      <c r="CP109" s="337">
        <v>0</v>
      </c>
      <c r="CQ109" s="982">
        <f>CR109</f>
        <v>0</v>
      </c>
      <c r="CR109" s="723">
        <f>SUM(CR97:CR108)+CR91+CR92+CR93</f>
        <v>0</v>
      </c>
      <c r="CS109" s="119">
        <v>0</v>
      </c>
      <c r="CT109" s="223">
        <v>0</v>
      </c>
      <c r="CU109" s="33"/>
      <c r="CV109" s="41">
        <f t="shared" si="113"/>
        <v>0</v>
      </c>
      <c r="CW109" s="41">
        <f t="shared" si="114"/>
        <v>0</v>
      </c>
      <c r="CX109" s="51">
        <v>0</v>
      </c>
      <c r="DE109" s="362">
        <f t="shared" si="82"/>
        <v>0</v>
      </c>
      <c r="DF109" s="362">
        <f t="shared" si="83"/>
        <v>0</v>
      </c>
      <c r="DG109" s="362">
        <f t="shared" si="84"/>
        <v>0</v>
      </c>
    </row>
    <row r="110" spans="1:111" x14ac:dyDescent="0.25">
      <c r="A110" s="62"/>
      <c r="B110" s="694" t="s">
        <v>362</v>
      </c>
      <c r="C110" s="88"/>
      <c r="D110" s="955"/>
      <c r="E110" s="296">
        <f>F110</f>
        <v>0</v>
      </c>
      <c r="F110" s="723">
        <f>F95+F109</f>
        <v>0</v>
      </c>
      <c r="G110" s="981">
        <f>H110</f>
        <v>0</v>
      </c>
      <c r="H110" s="721">
        <f>H95+H109</f>
        <v>0</v>
      </c>
      <c r="I110" s="119">
        <v>115744</v>
      </c>
      <c r="J110" s="119">
        <v>38989.25</v>
      </c>
      <c r="K110" s="33">
        <v>241899</v>
      </c>
      <c r="L110" s="41">
        <v>241899</v>
      </c>
      <c r="M110" s="41">
        <f t="shared" si="92"/>
        <v>241899</v>
      </c>
      <c r="N110" s="60">
        <v>0</v>
      </c>
      <c r="O110" s="981">
        <f>P110</f>
        <v>0</v>
      </c>
      <c r="P110" s="721">
        <f>P95+P109</f>
        <v>0</v>
      </c>
      <c r="Q110" s="119">
        <v>126155</v>
      </c>
      <c r="R110">
        <v>34887.5</v>
      </c>
      <c r="S110" s="33"/>
      <c r="T110" s="41">
        <f t="shared" si="93"/>
        <v>0</v>
      </c>
      <c r="U110" s="41">
        <f t="shared" si="94"/>
        <v>0</v>
      </c>
      <c r="V110" s="60">
        <v>0</v>
      </c>
      <c r="W110" s="982">
        <f>X110</f>
        <v>0</v>
      </c>
      <c r="X110" s="297">
        <f>X95+X109</f>
        <v>0</v>
      </c>
      <c r="Y110" s="119">
        <v>0</v>
      </c>
      <c r="Z110" s="255">
        <v>0</v>
      </c>
      <c r="AA110" s="33"/>
      <c r="AB110" s="41">
        <f t="shared" si="95"/>
        <v>0</v>
      </c>
      <c r="AC110" s="41">
        <f t="shared" si="96"/>
        <v>0</v>
      </c>
      <c r="AD110" s="60">
        <v>0</v>
      </c>
      <c r="AE110" s="982">
        <f>AF110</f>
        <v>0</v>
      </c>
      <c r="AF110" s="721">
        <f>AF95+AF109</f>
        <v>0</v>
      </c>
      <c r="AG110" s="119">
        <v>0</v>
      </c>
      <c r="AH110" s="255">
        <v>0</v>
      </c>
      <c r="AI110" s="33"/>
      <c r="AJ110" s="41">
        <f t="shared" si="97"/>
        <v>0</v>
      </c>
      <c r="AK110" s="41">
        <f t="shared" si="98"/>
        <v>0</v>
      </c>
      <c r="AL110" s="60">
        <v>0</v>
      </c>
      <c r="AM110" s="982">
        <f>AN110</f>
        <v>0</v>
      </c>
      <c r="AN110" s="297">
        <f>AN95+AN109</f>
        <v>0</v>
      </c>
      <c r="AO110" s="119">
        <v>0</v>
      </c>
      <c r="AP110">
        <v>0</v>
      </c>
      <c r="AQ110" s="33"/>
      <c r="AR110" s="41">
        <f t="shared" si="99"/>
        <v>0</v>
      </c>
      <c r="AS110" s="41">
        <f t="shared" si="100"/>
        <v>0</v>
      </c>
      <c r="AT110" s="60">
        <v>0</v>
      </c>
      <c r="AU110" s="982">
        <f>AV110</f>
        <v>0</v>
      </c>
      <c r="AV110" s="297">
        <f>AV95+AV109</f>
        <v>0</v>
      </c>
      <c r="AW110" s="119">
        <v>0</v>
      </c>
      <c r="AX110">
        <v>0</v>
      </c>
      <c r="AY110" s="33"/>
      <c r="AZ110" s="41">
        <f t="shared" si="101"/>
        <v>0</v>
      </c>
      <c r="BA110" s="41">
        <f t="shared" si="102"/>
        <v>0</v>
      </c>
      <c r="BB110" s="60">
        <v>0</v>
      </c>
      <c r="BC110" s="982">
        <f>BD110</f>
        <v>0</v>
      </c>
      <c r="BD110" s="297">
        <f>BD95+BD109</f>
        <v>0</v>
      </c>
      <c r="BE110" s="119">
        <v>0</v>
      </c>
      <c r="BF110">
        <v>0</v>
      </c>
      <c r="BG110" s="33"/>
      <c r="BH110" s="41">
        <f t="shared" si="103"/>
        <v>0</v>
      </c>
      <c r="BI110" s="41">
        <f t="shared" si="104"/>
        <v>0</v>
      </c>
      <c r="BJ110" s="60">
        <v>0</v>
      </c>
      <c r="BK110" s="982">
        <f>BL110</f>
        <v>0</v>
      </c>
      <c r="BL110" s="297">
        <f>BL95+BL109</f>
        <v>0</v>
      </c>
      <c r="BM110" s="119">
        <v>0</v>
      </c>
      <c r="BN110" s="119">
        <v>0</v>
      </c>
      <c r="BO110" s="33"/>
      <c r="BP110" s="41">
        <f t="shared" si="105"/>
        <v>0</v>
      </c>
      <c r="BQ110" s="41">
        <f t="shared" si="106"/>
        <v>0</v>
      </c>
      <c r="BR110" s="60">
        <v>0</v>
      </c>
      <c r="BS110" s="982">
        <f>BT110</f>
        <v>0</v>
      </c>
      <c r="BT110" s="297">
        <f>BT95+BT109</f>
        <v>0</v>
      </c>
      <c r="BU110" s="119">
        <v>0</v>
      </c>
      <c r="BV110" s="223">
        <v>0</v>
      </c>
      <c r="BW110" s="33"/>
      <c r="BX110" s="41">
        <f t="shared" si="107"/>
        <v>0</v>
      </c>
      <c r="BY110" s="41">
        <f t="shared" si="108"/>
        <v>0</v>
      </c>
      <c r="BZ110" s="60">
        <v>0</v>
      </c>
      <c r="CA110" s="982">
        <f>CB110</f>
        <v>0</v>
      </c>
      <c r="CB110" s="297">
        <f>CB95+CB109</f>
        <v>0</v>
      </c>
      <c r="CC110" s="119">
        <v>0</v>
      </c>
      <c r="CD110" s="223">
        <v>0</v>
      </c>
      <c r="CE110" s="33"/>
      <c r="CF110" s="41">
        <f t="shared" si="109"/>
        <v>0</v>
      </c>
      <c r="CG110" s="41">
        <f t="shared" si="110"/>
        <v>0</v>
      </c>
      <c r="CH110" s="60">
        <v>0</v>
      </c>
      <c r="CI110" s="982">
        <f>CJ110</f>
        <v>0</v>
      </c>
      <c r="CJ110" s="297">
        <f>CJ95+CJ109</f>
        <v>0</v>
      </c>
      <c r="CK110" s="119">
        <v>0</v>
      </c>
      <c r="CL110" s="223">
        <v>0</v>
      </c>
      <c r="CM110" s="33"/>
      <c r="CN110" s="41">
        <f t="shared" si="111"/>
        <v>0</v>
      </c>
      <c r="CO110" s="41">
        <f t="shared" si="112"/>
        <v>0</v>
      </c>
      <c r="CP110" s="60">
        <v>0</v>
      </c>
      <c r="CQ110" s="982">
        <f>CR110</f>
        <v>0</v>
      </c>
      <c r="CR110" s="297">
        <f>CR95+CR109</f>
        <v>0</v>
      </c>
      <c r="CS110" s="119">
        <v>0</v>
      </c>
      <c r="CT110" s="223">
        <v>0</v>
      </c>
      <c r="CU110" s="33"/>
      <c r="CV110" s="41">
        <f t="shared" si="113"/>
        <v>0</v>
      </c>
      <c r="CW110" s="41">
        <f t="shared" si="114"/>
        <v>0</v>
      </c>
      <c r="CX110" s="41">
        <v>0</v>
      </c>
      <c r="DE110" s="362">
        <f t="shared" si="82"/>
        <v>0</v>
      </c>
      <c r="DF110" s="362">
        <f t="shared" si="83"/>
        <v>0</v>
      </c>
      <c r="DG110" s="362">
        <f t="shared" si="84"/>
        <v>0</v>
      </c>
    </row>
    <row r="111" spans="1:111" ht="14.25" customHeight="1" x14ac:dyDescent="0.25">
      <c r="A111" s="62"/>
      <c r="B111" s="695"/>
      <c r="C111" s="88"/>
      <c r="D111" s="955"/>
      <c r="E111" s="287"/>
      <c r="F111" s="717"/>
      <c r="G111" s="60"/>
      <c r="H111" s="40"/>
      <c r="I111" s="779"/>
      <c r="J111" s="60"/>
      <c r="K111" s="33"/>
      <c r="L111" s="41"/>
      <c r="M111" s="41">
        <f t="shared" si="92"/>
        <v>0</v>
      </c>
      <c r="N111" s="60">
        <v>0</v>
      </c>
      <c r="O111" s="60"/>
      <c r="P111" s="40"/>
      <c r="Q111" s="779"/>
      <c r="S111" s="33"/>
      <c r="T111" s="41">
        <f t="shared" si="93"/>
        <v>0</v>
      </c>
      <c r="U111" s="41">
        <f t="shared" si="94"/>
        <v>0</v>
      </c>
      <c r="V111" s="60">
        <v>0</v>
      </c>
      <c r="W111" s="60"/>
      <c r="X111" s="288"/>
      <c r="Y111" s="779"/>
      <c r="Z111" s="255"/>
      <c r="AA111" s="33"/>
      <c r="AB111" s="41">
        <f t="shared" si="95"/>
        <v>0</v>
      </c>
      <c r="AC111" s="41">
        <f t="shared" si="96"/>
        <v>0</v>
      </c>
      <c r="AD111" s="60">
        <v>0</v>
      </c>
      <c r="AE111" s="60"/>
      <c r="AF111" s="40"/>
      <c r="AG111" s="779"/>
      <c r="AH111" s="255"/>
      <c r="AI111" s="33"/>
      <c r="AJ111" s="41">
        <f t="shared" si="97"/>
        <v>0</v>
      </c>
      <c r="AK111" s="41">
        <f t="shared" si="98"/>
        <v>0</v>
      </c>
      <c r="AL111" s="60">
        <v>0</v>
      </c>
      <c r="AM111" s="60"/>
      <c r="AN111" s="288"/>
      <c r="AO111" s="60"/>
      <c r="AQ111" s="33"/>
      <c r="AR111" s="41">
        <f t="shared" si="99"/>
        <v>0</v>
      </c>
      <c r="AS111" s="41">
        <f t="shared" si="100"/>
        <v>0</v>
      </c>
      <c r="AT111" s="60">
        <v>0</v>
      </c>
      <c r="AU111" s="60"/>
      <c r="AV111" s="288"/>
      <c r="AW111" s="779"/>
      <c r="AY111" s="33"/>
      <c r="AZ111" s="41">
        <f t="shared" si="101"/>
        <v>0</v>
      </c>
      <c r="BA111" s="41">
        <f t="shared" si="102"/>
        <v>0</v>
      </c>
      <c r="BB111" s="60">
        <v>0</v>
      </c>
      <c r="BC111" s="60"/>
      <c r="BD111" s="288"/>
      <c r="BE111" s="779"/>
      <c r="BG111" s="33"/>
      <c r="BH111" s="41">
        <f t="shared" si="103"/>
        <v>0</v>
      </c>
      <c r="BI111" s="41">
        <f t="shared" si="104"/>
        <v>0</v>
      </c>
      <c r="BJ111" s="60">
        <v>0</v>
      </c>
      <c r="BK111" s="60"/>
      <c r="BL111" s="288"/>
      <c r="BM111" s="779"/>
      <c r="BN111" s="60"/>
      <c r="BO111" s="33"/>
      <c r="BP111" s="41">
        <f t="shared" si="105"/>
        <v>0</v>
      </c>
      <c r="BQ111" s="41">
        <f t="shared" si="106"/>
        <v>0</v>
      </c>
      <c r="BR111" s="60">
        <v>0</v>
      </c>
      <c r="BS111" s="60"/>
      <c r="BT111" s="288"/>
      <c r="BU111" s="779"/>
      <c r="BV111" s="56"/>
      <c r="BW111" s="33"/>
      <c r="BX111" s="41">
        <f t="shared" si="107"/>
        <v>0</v>
      </c>
      <c r="BY111" s="41">
        <f t="shared" si="108"/>
        <v>0</v>
      </c>
      <c r="BZ111" s="60">
        <v>0</v>
      </c>
      <c r="CA111" s="60"/>
      <c r="CB111" s="288"/>
      <c r="CC111" s="779"/>
      <c r="CD111" s="56"/>
      <c r="CE111" s="33"/>
      <c r="CF111" s="41">
        <f t="shared" si="109"/>
        <v>0</v>
      </c>
      <c r="CG111" s="41">
        <f t="shared" si="110"/>
        <v>0</v>
      </c>
      <c r="CH111" s="60">
        <v>0</v>
      </c>
      <c r="CI111" s="60"/>
      <c r="CJ111" s="288"/>
      <c r="CK111" s="779"/>
      <c r="CL111" s="56"/>
      <c r="CM111" s="33"/>
      <c r="CN111" s="41">
        <f t="shared" si="111"/>
        <v>0</v>
      </c>
      <c r="CO111" s="41">
        <f t="shared" si="112"/>
        <v>0</v>
      </c>
      <c r="CP111" s="60">
        <v>0</v>
      </c>
      <c r="CQ111" s="60"/>
      <c r="CR111" s="288"/>
      <c r="CS111" s="779"/>
      <c r="CT111" s="56"/>
      <c r="CU111" s="33"/>
      <c r="CV111" s="41">
        <f t="shared" si="113"/>
        <v>0</v>
      </c>
      <c r="CW111" s="41">
        <f t="shared" si="114"/>
        <v>0</v>
      </c>
      <c r="CX111" s="41">
        <v>0</v>
      </c>
      <c r="DE111" s="362">
        <f t="shared" si="82"/>
        <v>0</v>
      </c>
      <c r="DF111" s="362">
        <f t="shared" si="83"/>
        <v>0</v>
      </c>
      <c r="DG111" s="362">
        <f t="shared" si="84"/>
        <v>0</v>
      </c>
    </row>
    <row r="112" spans="1:111" s="354" customFormat="1" ht="16.5" hidden="1" customHeight="1" x14ac:dyDescent="0.25">
      <c r="A112" s="100" t="s">
        <v>363</v>
      </c>
      <c r="B112" s="699" t="s">
        <v>364</v>
      </c>
      <c r="C112" s="196" t="s">
        <v>18</v>
      </c>
      <c r="D112" s="955">
        <v>76.5</v>
      </c>
      <c r="E112" s="113">
        <f>G112+O112+W112+AE112+AM112+AU112+BC112+BK112+BS112+CA112+CI112+CQ112</f>
        <v>0</v>
      </c>
      <c r="F112" s="746">
        <f>$D$112*E112</f>
        <v>0</v>
      </c>
      <c r="G112" s="60">
        <v>0</v>
      </c>
      <c r="H112" s="733">
        <f>$D$112*G112</f>
        <v>0</v>
      </c>
      <c r="I112" s="779">
        <v>0</v>
      </c>
      <c r="J112" s="60">
        <v>1013</v>
      </c>
      <c r="K112" s="33">
        <v>0</v>
      </c>
      <c r="L112" s="198">
        <v>0</v>
      </c>
      <c r="M112" s="198">
        <f t="shared" si="92"/>
        <v>0</v>
      </c>
      <c r="N112" s="687">
        <v>1621</v>
      </c>
      <c r="O112" s="60">
        <v>0</v>
      </c>
      <c r="P112" s="733">
        <f>$D$112*O112</f>
        <v>0</v>
      </c>
      <c r="Q112" s="904">
        <v>0</v>
      </c>
      <c r="R112" s="354">
        <v>1013</v>
      </c>
      <c r="S112" s="33"/>
      <c r="T112" s="198">
        <f t="shared" si="93"/>
        <v>0</v>
      </c>
      <c r="U112" s="198">
        <f t="shared" si="94"/>
        <v>0</v>
      </c>
      <c r="V112" s="60">
        <v>1621</v>
      </c>
      <c r="W112" s="60">
        <v>0</v>
      </c>
      <c r="X112" s="736">
        <f>$D$112*W112</f>
        <v>0</v>
      </c>
      <c r="Y112" s="779">
        <v>0</v>
      </c>
      <c r="Z112" s="354">
        <v>0</v>
      </c>
      <c r="AA112" s="33"/>
      <c r="AB112" s="198">
        <f t="shared" si="95"/>
        <v>0</v>
      </c>
      <c r="AC112" s="198">
        <f t="shared" si="96"/>
        <v>0</v>
      </c>
      <c r="AD112" s="60">
        <v>0</v>
      </c>
      <c r="AE112" s="60">
        <v>0</v>
      </c>
      <c r="AF112" s="733">
        <f>$D$112*AE112</f>
        <v>0</v>
      </c>
      <c r="AG112" s="904">
        <v>0</v>
      </c>
      <c r="AH112" s="354">
        <v>0</v>
      </c>
      <c r="AI112" s="33"/>
      <c r="AJ112" s="198">
        <f t="shared" si="97"/>
        <v>0</v>
      </c>
      <c r="AK112" s="198">
        <f t="shared" si="98"/>
        <v>0</v>
      </c>
      <c r="AL112" s="60">
        <v>0</v>
      </c>
      <c r="AM112" s="198">
        <v>0</v>
      </c>
      <c r="AN112" s="736">
        <f>$D$112*AM112</f>
        <v>0</v>
      </c>
      <c r="AO112" s="60">
        <v>0</v>
      </c>
      <c r="AP112" s="354">
        <v>0</v>
      </c>
      <c r="AQ112" s="33"/>
      <c r="AR112" s="198">
        <f t="shared" si="99"/>
        <v>0</v>
      </c>
      <c r="AS112" s="198">
        <f t="shared" si="100"/>
        <v>0</v>
      </c>
      <c r="AT112" s="198">
        <v>0</v>
      </c>
      <c r="AU112" s="60">
        <v>0</v>
      </c>
      <c r="AV112" s="736">
        <f>$D$112*AU112</f>
        <v>0</v>
      </c>
      <c r="AW112" s="779">
        <v>0</v>
      </c>
      <c r="AX112" s="354">
        <v>0</v>
      </c>
      <c r="AY112" s="33"/>
      <c r="AZ112" s="198">
        <f t="shared" si="101"/>
        <v>0</v>
      </c>
      <c r="BA112" s="198">
        <f t="shared" si="102"/>
        <v>0</v>
      </c>
      <c r="BB112" s="60">
        <v>0</v>
      </c>
      <c r="BC112" s="198">
        <v>0</v>
      </c>
      <c r="BD112" s="736">
        <f>$D$112*BC112</f>
        <v>0</v>
      </c>
      <c r="BE112" s="779">
        <v>0</v>
      </c>
      <c r="BF112" s="354">
        <v>0</v>
      </c>
      <c r="BG112" s="33"/>
      <c r="BH112" s="198">
        <f t="shared" si="103"/>
        <v>0</v>
      </c>
      <c r="BI112" s="198">
        <f t="shared" si="104"/>
        <v>0</v>
      </c>
      <c r="BJ112" s="198">
        <v>0</v>
      </c>
      <c r="BK112" s="60">
        <v>0</v>
      </c>
      <c r="BL112" s="736">
        <f>$D$112*BK112</f>
        <v>0</v>
      </c>
      <c r="BM112" s="779">
        <v>0</v>
      </c>
      <c r="BN112" s="60">
        <v>0</v>
      </c>
      <c r="BO112" s="33"/>
      <c r="BP112" s="198">
        <f t="shared" si="105"/>
        <v>0</v>
      </c>
      <c r="BQ112" s="198">
        <f t="shared" si="106"/>
        <v>0</v>
      </c>
      <c r="BR112" s="60">
        <v>0</v>
      </c>
      <c r="BS112" s="60">
        <v>0</v>
      </c>
      <c r="BT112" s="736">
        <f>$D$112*BS112</f>
        <v>0</v>
      </c>
      <c r="BU112" s="779">
        <v>0</v>
      </c>
      <c r="BV112" s="354">
        <v>0</v>
      </c>
      <c r="BW112" s="33"/>
      <c r="BX112" s="198">
        <f t="shared" si="107"/>
        <v>0</v>
      </c>
      <c r="BY112" s="198">
        <f t="shared" si="108"/>
        <v>0</v>
      </c>
      <c r="BZ112" s="60">
        <v>0</v>
      </c>
      <c r="CA112" s="60">
        <v>0</v>
      </c>
      <c r="CB112" s="736">
        <f>$D$112*CA112</f>
        <v>0</v>
      </c>
      <c r="CC112" s="779">
        <v>0</v>
      </c>
      <c r="CD112" s="354">
        <v>0</v>
      </c>
      <c r="CE112" s="33"/>
      <c r="CF112" s="198">
        <f t="shared" si="109"/>
        <v>0</v>
      </c>
      <c r="CG112" s="198">
        <f t="shared" si="110"/>
        <v>0</v>
      </c>
      <c r="CH112" s="60">
        <v>0</v>
      </c>
      <c r="CI112" s="60">
        <v>0</v>
      </c>
      <c r="CJ112" s="736">
        <f>$D$112*CI112</f>
        <v>0</v>
      </c>
      <c r="CK112" s="779">
        <v>0</v>
      </c>
      <c r="CL112" s="354">
        <v>0</v>
      </c>
      <c r="CM112" s="33"/>
      <c r="CN112" s="198">
        <f t="shared" si="111"/>
        <v>0</v>
      </c>
      <c r="CO112" s="198">
        <f t="shared" si="112"/>
        <v>0</v>
      </c>
      <c r="CP112" s="60">
        <v>0</v>
      </c>
      <c r="CQ112" s="198">
        <v>0</v>
      </c>
      <c r="CR112" s="736">
        <f>$D$112*CQ112</f>
        <v>0</v>
      </c>
      <c r="CS112" s="677">
        <v>0</v>
      </c>
      <c r="CT112" s="354">
        <v>0</v>
      </c>
      <c r="CU112" s="33"/>
      <c r="CV112" s="198">
        <f t="shared" si="113"/>
        <v>0</v>
      </c>
      <c r="CW112" s="198">
        <f t="shared" si="114"/>
        <v>0</v>
      </c>
      <c r="CX112" s="198">
        <v>0</v>
      </c>
      <c r="CZ112" s="649"/>
      <c r="DE112" s="362">
        <f t="shared" si="82"/>
        <v>0</v>
      </c>
      <c r="DF112" s="362">
        <f t="shared" si="83"/>
        <v>0</v>
      </c>
      <c r="DG112" s="362">
        <f t="shared" si="84"/>
        <v>0</v>
      </c>
    </row>
    <row r="113" spans="1:111" s="354" customFormat="1" ht="16.5" hidden="1" customHeight="1" x14ac:dyDescent="0.25">
      <c r="A113" s="100" t="s">
        <v>365</v>
      </c>
      <c r="B113" s="699" t="s">
        <v>366</v>
      </c>
      <c r="C113" s="196" t="s">
        <v>18</v>
      </c>
      <c r="D113" s="955">
        <v>76.5</v>
      </c>
      <c r="E113" s="113">
        <f t="shared" ref="E113:E118" si="118">G113+O113+W113+AE113+AM113+AU113+BC113+BK113+BS113+CA113+CI113+CQ113</f>
        <v>0</v>
      </c>
      <c r="F113" s="746">
        <f>$D$113*E113</f>
        <v>0</v>
      </c>
      <c r="G113" s="60">
        <v>0</v>
      </c>
      <c r="H113" s="733">
        <f>$D$113*G113</f>
        <v>0</v>
      </c>
      <c r="I113" s="779">
        <v>0</v>
      </c>
      <c r="J113" s="60">
        <v>650</v>
      </c>
      <c r="K113" s="33">
        <v>0</v>
      </c>
      <c r="L113" s="198">
        <v>0</v>
      </c>
      <c r="M113" s="198">
        <f t="shared" si="92"/>
        <v>0</v>
      </c>
      <c r="N113" s="687">
        <v>1250</v>
      </c>
      <c r="O113" s="60">
        <v>0</v>
      </c>
      <c r="P113" s="733">
        <f>$D$113*O113</f>
        <v>0</v>
      </c>
      <c r="Q113" s="904">
        <v>0</v>
      </c>
      <c r="R113" s="354">
        <v>650</v>
      </c>
      <c r="S113" s="33">
        <v>1.25</v>
      </c>
      <c r="T113" s="198">
        <f t="shared" si="93"/>
        <v>0</v>
      </c>
      <c r="U113" s="198">
        <f t="shared" si="94"/>
        <v>0</v>
      </c>
      <c r="V113" s="60">
        <v>1375</v>
      </c>
      <c r="W113" s="60">
        <v>0</v>
      </c>
      <c r="X113" s="736">
        <f>$D$113*W113</f>
        <v>0</v>
      </c>
      <c r="Y113" s="779">
        <v>0</v>
      </c>
      <c r="Z113" s="354">
        <v>0</v>
      </c>
      <c r="AA113" s="33">
        <v>1.25</v>
      </c>
      <c r="AB113" s="198">
        <f t="shared" si="95"/>
        <v>0</v>
      </c>
      <c r="AC113" s="198">
        <f t="shared" si="96"/>
        <v>0</v>
      </c>
      <c r="AD113" s="60">
        <v>0</v>
      </c>
      <c r="AE113" s="60">
        <v>0</v>
      </c>
      <c r="AF113" s="733">
        <f>$D$113*AE113</f>
        <v>0</v>
      </c>
      <c r="AG113" s="904">
        <v>0</v>
      </c>
      <c r="AH113" s="354">
        <v>0</v>
      </c>
      <c r="AI113" s="33">
        <v>1.25</v>
      </c>
      <c r="AJ113" s="198">
        <f t="shared" si="97"/>
        <v>0</v>
      </c>
      <c r="AK113" s="198">
        <f t="shared" si="98"/>
        <v>0</v>
      </c>
      <c r="AL113" s="60">
        <v>0</v>
      </c>
      <c r="AM113" s="198">
        <v>0</v>
      </c>
      <c r="AN113" s="736">
        <f>$D$113*AM113</f>
        <v>0</v>
      </c>
      <c r="AO113" s="60">
        <v>0</v>
      </c>
      <c r="AP113" s="354">
        <v>0</v>
      </c>
      <c r="AQ113" s="33">
        <v>1.25</v>
      </c>
      <c r="AR113" s="198">
        <f t="shared" si="99"/>
        <v>0</v>
      </c>
      <c r="AS113" s="198">
        <f t="shared" si="100"/>
        <v>0</v>
      </c>
      <c r="AT113" s="198">
        <v>0</v>
      </c>
      <c r="AU113" s="60">
        <v>0</v>
      </c>
      <c r="AV113" s="736">
        <f>$D$113*AU113</f>
        <v>0</v>
      </c>
      <c r="AW113" s="779">
        <v>0</v>
      </c>
      <c r="AX113" s="354">
        <v>0</v>
      </c>
      <c r="AY113" s="33">
        <v>1.25</v>
      </c>
      <c r="AZ113" s="198">
        <f t="shared" si="101"/>
        <v>0</v>
      </c>
      <c r="BA113" s="198">
        <f t="shared" si="102"/>
        <v>0</v>
      </c>
      <c r="BB113" s="60">
        <v>0</v>
      </c>
      <c r="BC113" s="198">
        <v>0</v>
      </c>
      <c r="BD113" s="736">
        <f>$D$113*BC113</f>
        <v>0</v>
      </c>
      <c r="BE113" s="779">
        <v>0</v>
      </c>
      <c r="BF113" s="354">
        <v>0</v>
      </c>
      <c r="BG113" s="33">
        <v>1.25</v>
      </c>
      <c r="BH113" s="198">
        <f t="shared" si="103"/>
        <v>0</v>
      </c>
      <c r="BI113" s="198">
        <f t="shared" si="104"/>
        <v>0</v>
      </c>
      <c r="BJ113" s="198">
        <v>0</v>
      </c>
      <c r="BK113" s="60">
        <v>0</v>
      </c>
      <c r="BL113" s="736">
        <f>$D$113*BK113</f>
        <v>0</v>
      </c>
      <c r="BM113" s="779">
        <v>0</v>
      </c>
      <c r="BN113" s="60">
        <v>0</v>
      </c>
      <c r="BO113" s="33">
        <v>1.25</v>
      </c>
      <c r="BP113" s="198">
        <f t="shared" si="105"/>
        <v>0</v>
      </c>
      <c r="BQ113" s="198">
        <f t="shared" si="106"/>
        <v>0</v>
      </c>
      <c r="BR113" s="60">
        <v>0</v>
      </c>
      <c r="BS113" s="60">
        <v>0</v>
      </c>
      <c r="BT113" s="736">
        <f>$D$113*BS113</f>
        <v>0</v>
      </c>
      <c r="BU113" s="779">
        <v>0</v>
      </c>
      <c r="BV113" s="354">
        <v>0</v>
      </c>
      <c r="BW113" s="33">
        <v>1.25</v>
      </c>
      <c r="BX113" s="198">
        <f t="shared" si="107"/>
        <v>0</v>
      </c>
      <c r="BY113" s="198">
        <f t="shared" si="108"/>
        <v>0</v>
      </c>
      <c r="BZ113" s="60">
        <v>0</v>
      </c>
      <c r="CA113" s="60">
        <v>0</v>
      </c>
      <c r="CB113" s="736">
        <f>$D$113*CA113</f>
        <v>0</v>
      </c>
      <c r="CC113" s="779">
        <v>0</v>
      </c>
      <c r="CD113" s="354">
        <v>0</v>
      </c>
      <c r="CE113" s="33">
        <v>1.25</v>
      </c>
      <c r="CF113" s="198">
        <f t="shared" si="109"/>
        <v>0</v>
      </c>
      <c r="CG113" s="198">
        <f t="shared" si="110"/>
        <v>0</v>
      </c>
      <c r="CH113" s="60">
        <v>0</v>
      </c>
      <c r="CI113" s="60">
        <v>0</v>
      </c>
      <c r="CJ113" s="736">
        <f>$D$113*CI113</f>
        <v>0</v>
      </c>
      <c r="CK113" s="779">
        <v>0</v>
      </c>
      <c r="CL113" s="354">
        <v>0</v>
      </c>
      <c r="CM113" s="33">
        <v>1.25</v>
      </c>
      <c r="CN113" s="198">
        <f t="shared" si="111"/>
        <v>0</v>
      </c>
      <c r="CO113" s="198">
        <f t="shared" si="112"/>
        <v>0</v>
      </c>
      <c r="CP113" s="60">
        <v>0</v>
      </c>
      <c r="CQ113" s="198">
        <v>0</v>
      </c>
      <c r="CR113" s="736">
        <f>$D$113*CQ113</f>
        <v>0</v>
      </c>
      <c r="CS113" s="677">
        <v>0</v>
      </c>
      <c r="CT113" s="354">
        <v>0</v>
      </c>
      <c r="CU113" s="33">
        <v>1.25</v>
      </c>
      <c r="CV113" s="198">
        <f t="shared" si="113"/>
        <v>0</v>
      </c>
      <c r="CW113" s="198">
        <f t="shared" si="114"/>
        <v>0</v>
      </c>
      <c r="CX113" s="198">
        <v>0</v>
      </c>
      <c r="CZ113" s="649"/>
      <c r="DE113" s="362">
        <f t="shared" si="82"/>
        <v>0</v>
      </c>
      <c r="DF113" s="362">
        <f t="shared" si="83"/>
        <v>0</v>
      </c>
      <c r="DG113" s="362">
        <f t="shared" si="84"/>
        <v>0</v>
      </c>
    </row>
    <row r="114" spans="1:111" s="354" customFormat="1" ht="16.5" hidden="1" customHeight="1" x14ac:dyDescent="0.25">
      <c r="A114" s="100" t="s">
        <v>367</v>
      </c>
      <c r="B114" s="699" t="s">
        <v>368</v>
      </c>
      <c r="C114" s="196" t="s">
        <v>18</v>
      </c>
      <c r="D114" s="955">
        <v>101</v>
      </c>
      <c r="E114" s="113">
        <f t="shared" si="118"/>
        <v>0</v>
      </c>
      <c r="F114" s="746">
        <f>$D$114*E114</f>
        <v>0</v>
      </c>
      <c r="G114" s="60">
        <v>0</v>
      </c>
      <c r="H114" s="733">
        <f>$D$114*G114</f>
        <v>0</v>
      </c>
      <c r="I114" s="779">
        <v>0</v>
      </c>
      <c r="J114" s="60">
        <v>20</v>
      </c>
      <c r="K114" s="33">
        <v>0</v>
      </c>
      <c r="L114" s="198">
        <v>0</v>
      </c>
      <c r="M114" s="198">
        <f t="shared" si="92"/>
        <v>0</v>
      </c>
      <c r="N114" s="687">
        <v>16</v>
      </c>
      <c r="O114" s="60">
        <v>0</v>
      </c>
      <c r="P114" s="733">
        <f>$D$114*O114</f>
        <v>0</v>
      </c>
      <c r="Q114" s="779">
        <v>0</v>
      </c>
      <c r="R114" s="354">
        <v>20</v>
      </c>
      <c r="S114" s="33"/>
      <c r="T114" s="198">
        <f t="shared" si="93"/>
        <v>0</v>
      </c>
      <c r="U114" s="198">
        <f t="shared" si="94"/>
        <v>0</v>
      </c>
      <c r="V114" s="60">
        <v>16</v>
      </c>
      <c r="W114" s="198">
        <v>0</v>
      </c>
      <c r="X114" s="736">
        <f>$D$114*W114</f>
        <v>0</v>
      </c>
      <c r="Y114" s="677">
        <v>0</v>
      </c>
      <c r="Z114" s="354">
        <v>0</v>
      </c>
      <c r="AA114" s="33"/>
      <c r="AB114" s="198">
        <f t="shared" si="95"/>
        <v>0</v>
      </c>
      <c r="AC114" s="198">
        <f t="shared" si="96"/>
        <v>0</v>
      </c>
      <c r="AD114" s="198">
        <v>0</v>
      </c>
      <c r="AE114" s="60">
        <v>0</v>
      </c>
      <c r="AF114" s="733">
        <f>$D$114*AE114</f>
        <v>0</v>
      </c>
      <c r="AG114" s="677">
        <v>0</v>
      </c>
      <c r="AH114" s="354">
        <v>0</v>
      </c>
      <c r="AI114" s="33"/>
      <c r="AJ114" s="198">
        <f t="shared" si="97"/>
        <v>0</v>
      </c>
      <c r="AK114" s="198">
        <f t="shared" si="98"/>
        <v>0</v>
      </c>
      <c r="AL114" s="60">
        <v>0</v>
      </c>
      <c r="AM114" s="198">
        <v>0</v>
      </c>
      <c r="AN114" s="736">
        <f>$D$114*AM114</f>
        <v>0</v>
      </c>
      <c r="AO114" s="198">
        <v>0</v>
      </c>
      <c r="AP114" s="354">
        <v>0</v>
      </c>
      <c r="AQ114" s="33"/>
      <c r="AR114" s="198">
        <f t="shared" si="99"/>
        <v>0</v>
      </c>
      <c r="AS114" s="198">
        <f t="shared" si="100"/>
        <v>0</v>
      </c>
      <c r="AT114" s="198">
        <v>0</v>
      </c>
      <c r="AU114" s="60">
        <v>0</v>
      </c>
      <c r="AV114" s="736">
        <f>$D$114*AU114</f>
        <v>0</v>
      </c>
      <c r="AW114" s="779">
        <v>0</v>
      </c>
      <c r="AX114" s="354">
        <v>0</v>
      </c>
      <c r="AY114" s="33"/>
      <c r="AZ114" s="198">
        <f t="shared" si="101"/>
        <v>0</v>
      </c>
      <c r="BA114" s="198">
        <f t="shared" si="102"/>
        <v>0</v>
      </c>
      <c r="BB114" s="60">
        <v>0</v>
      </c>
      <c r="BC114" s="198">
        <v>0</v>
      </c>
      <c r="BD114" s="736">
        <f>$D$114*BC114</f>
        <v>0</v>
      </c>
      <c r="BE114" s="779">
        <v>0</v>
      </c>
      <c r="BF114" s="354">
        <v>0</v>
      </c>
      <c r="BG114" s="33"/>
      <c r="BH114" s="198">
        <f t="shared" si="103"/>
        <v>0</v>
      </c>
      <c r="BI114" s="198">
        <f t="shared" si="104"/>
        <v>0</v>
      </c>
      <c r="BJ114" s="198">
        <v>0</v>
      </c>
      <c r="BK114" s="198">
        <v>0</v>
      </c>
      <c r="BL114" s="736">
        <f>$D$114*BK114</f>
        <v>0</v>
      </c>
      <c r="BM114" s="677">
        <v>0</v>
      </c>
      <c r="BN114" s="198">
        <v>0</v>
      </c>
      <c r="BO114" s="33"/>
      <c r="BP114" s="198">
        <f t="shared" si="105"/>
        <v>0</v>
      </c>
      <c r="BQ114" s="198">
        <f t="shared" si="106"/>
        <v>0</v>
      </c>
      <c r="BR114" s="198">
        <v>0</v>
      </c>
      <c r="BS114" s="60">
        <v>0</v>
      </c>
      <c r="BT114" s="736">
        <f>$D$114*BS114</f>
        <v>0</v>
      </c>
      <c r="BU114" s="779">
        <v>0</v>
      </c>
      <c r="BV114" s="354">
        <v>0</v>
      </c>
      <c r="BW114" s="33"/>
      <c r="BX114" s="198">
        <f t="shared" si="107"/>
        <v>0</v>
      </c>
      <c r="BY114" s="198">
        <f t="shared" si="108"/>
        <v>0</v>
      </c>
      <c r="BZ114" s="60">
        <v>0</v>
      </c>
      <c r="CA114" s="60">
        <v>0</v>
      </c>
      <c r="CB114" s="736">
        <f>$D$114*CA114</f>
        <v>0</v>
      </c>
      <c r="CC114" s="779">
        <v>0</v>
      </c>
      <c r="CD114" s="354">
        <v>0</v>
      </c>
      <c r="CE114" s="33"/>
      <c r="CF114" s="198">
        <f t="shared" si="109"/>
        <v>0</v>
      </c>
      <c r="CG114" s="198">
        <f t="shared" si="110"/>
        <v>0</v>
      </c>
      <c r="CH114" s="60">
        <v>0</v>
      </c>
      <c r="CI114" s="60">
        <v>0</v>
      </c>
      <c r="CJ114" s="736">
        <f>$D$114*CI114</f>
        <v>0</v>
      </c>
      <c r="CK114" s="779">
        <v>0</v>
      </c>
      <c r="CL114" s="354">
        <v>0</v>
      </c>
      <c r="CM114" s="33"/>
      <c r="CN114" s="198">
        <f t="shared" si="111"/>
        <v>0</v>
      </c>
      <c r="CO114" s="198">
        <f t="shared" si="112"/>
        <v>0</v>
      </c>
      <c r="CP114" s="60">
        <v>0</v>
      </c>
      <c r="CQ114" s="198">
        <v>0</v>
      </c>
      <c r="CR114" s="736">
        <f>$D$114*CQ114</f>
        <v>0</v>
      </c>
      <c r="CS114" s="677">
        <v>0</v>
      </c>
      <c r="CT114" s="354">
        <v>0</v>
      </c>
      <c r="CU114" s="33"/>
      <c r="CV114" s="198">
        <f t="shared" si="113"/>
        <v>0</v>
      </c>
      <c r="CW114" s="198">
        <f t="shared" si="114"/>
        <v>0</v>
      </c>
      <c r="CX114" s="198">
        <v>0</v>
      </c>
      <c r="CZ114" s="649"/>
      <c r="DE114" s="362">
        <f t="shared" si="82"/>
        <v>0</v>
      </c>
      <c r="DF114" s="362">
        <f t="shared" si="83"/>
        <v>0</v>
      </c>
      <c r="DG114" s="362">
        <f t="shared" si="84"/>
        <v>0</v>
      </c>
    </row>
    <row r="115" spans="1:111" s="354" customFormat="1" ht="16.5" hidden="1" customHeight="1" x14ac:dyDescent="0.25">
      <c r="A115" s="100"/>
      <c r="B115" s="702" t="s">
        <v>620</v>
      </c>
      <c r="C115" s="189" t="s">
        <v>18</v>
      </c>
      <c r="D115" s="955">
        <v>85</v>
      </c>
      <c r="E115" s="113">
        <f t="shared" si="118"/>
        <v>0</v>
      </c>
      <c r="F115" s="746">
        <f>$D$115*E115</f>
        <v>0</v>
      </c>
      <c r="G115" s="60">
        <v>0</v>
      </c>
      <c r="H115" s="733">
        <f>$D$115*G115</f>
        <v>0</v>
      </c>
      <c r="I115" s="779">
        <v>0</v>
      </c>
      <c r="J115" s="60">
        <v>188</v>
      </c>
      <c r="K115" s="33">
        <v>0</v>
      </c>
      <c r="L115" s="198">
        <v>0</v>
      </c>
      <c r="M115" s="198">
        <f t="shared" si="92"/>
        <v>0</v>
      </c>
      <c r="N115" s="687">
        <v>211</v>
      </c>
      <c r="O115" s="60">
        <v>0</v>
      </c>
      <c r="P115" s="733">
        <f>$D$115*O115</f>
        <v>0</v>
      </c>
      <c r="Q115" s="904">
        <v>0</v>
      </c>
      <c r="R115" s="354">
        <v>188</v>
      </c>
      <c r="S115" s="33"/>
      <c r="T115" s="198">
        <f t="shared" si="93"/>
        <v>0</v>
      </c>
      <c r="U115" s="198">
        <f t="shared" si="94"/>
        <v>0</v>
      </c>
      <c r="V115" s="60">
        <v>211</v>
      </c>
      <c r="W115" s="198">
        <v>0</v>
      </c>
      <c r="X115" s="736">
        <f>$D$115*W115</f>
        <v>0</v>
      </c>
      <c r="Y115" s="677">
        <v>0</v>
      </c>
      <c r="Z115" s="354">
        <v>0</v>
      </c>
      <c r="AA115" s="33"/>
      <c r="AB115" s="198">
        <f t="shared" si="95"/>
        <v>0</v>
      </c>
      <c r="AC115" s="198">
        <f t="shared" si="96"/>
        <v>0</v>
      </c>
      <c r="AD115" s="198">
        <v>0</v>
      </c>
      <c r="AE115" s="60">
        <v>0</v>
      </c>
      <c r="AF115" s="736">
        <f>$D$115*AE115</f>
        <v>0</v>
      </c>
      <c r="AG115" s="904">
        <v>0</v>
      </c>
      <c r="AH115" s="354">
        <v>0</v>
      </c>
      <c r="AI115" s="33"/>
      <c r="AJ115" s="198">
        <f t="shared" si="97"/>
        <v>0</v>
      </c>
      <c r="AK115" s="198">
        <f t="shared" si="98"/>
        <v>0</v>
      </c>
      <c r="AL115" s="60">
        <v>0</v>
      </c>
      <c r="AM115" s="198">
        <v>0</v>
      </c>
      <c r="AN115" s="736">
        <f>$D$115*AM115</f>
        <v>0</v>
      </c>
      <c r="AO115" s="198">
        <v>0</v>
      </c>
      <c r="AP115" s="354">
        <v>0</v>
      </c>
      <c r="AQ115" s="33"/>
      <c r="AR115" s="198">
        <f t="shared" si="99"/>
        <v>0</v>
      </c>
      <c r="AS115" s="198">
        <f t="shared" si="100"/>
        <v>0</v>
      </c>
      <c r="AT115" s="198">
        <v>0</v>
      </c>
      <c r="AU115" s="60">
        <v>0</v>
      </c>
      <c r="AV115" s="736">
        <f>$D$115*AU115</f>
        <v>0</v>
      </c>
      <c r="AW115" s="779">
        <v>0</v>
      </c>
      <c r="AX115" s="354">
        <v>0</v>
      </c>
      <c r="AY115" s="33"/>
      <c r="AZ115" s="198">
        <f t="shared" si="101"/>
        <v>0</v>
      </c>
      <c r="BA115" s="198">
        <f t="shared" si="102"/>
        <v>0</v>
      </c>
      <c r="BB115" s="60">
        <v>0</v>
      </c>
      <c r="BC115" s="198">
        <v>0</v>
      </c>
      <c r="BD115" s="736">
        <f>$D$115*BC115</f>
        <v>0</v>
      </c>
      <c r="BE115" s="779">
        <v>0</v>
      </c>
      <c r="BF115" s="354">
        <v>0</v>
      </c>
      <c r="BG115" s="33"/>
      <c r="BH115" s="198">
        <f t="shared" si="103"/>
        <v>0</v>
      </c>
      <c r="BI115" s="198">
        <f t="shared" si="104"/>
        <v>0</v>
      </c>
      <c r="BJ115" s="198">
        <v>0</v>
      </c>
      <c r="BK115" s="198">
        <v>0</v>
      </c>
      <c r="BL115" s="736">
        <f>$D$115*BK115</f>
        <v>0</v>
      </c>
      <c r="BM115" s="677">
        <v>0</v>
      </c>
      <c r="BN115" s="198">
        <v>0</v>
      </c>
      <c r="BO115" s="33"/>
      <c r="BP115" s="198">
        <f t="shared" si="105"/>
        <v>0</v>
      </c>
      <c r="BQ115" s="198">
        <f t="shared" si="106"/>
        <v>0</v>
      </c>
      <c r="BR115" s="198">
        <v>0</v>
      </c>
      <c r="BS115" s="60">
        <v>0</v>
      </c>
      <c r="BT115" s="736">
        <f>$D$115*BS115</f>
        <v>0</v>
      </c>
      <c r="BU115" s="779">
        <v>0</v>
      </c>
      <c r="BV115" s="354">
        <v>0</v>
      </c>
      <c r="BW115" s="33"/>
      <c r="BX115" s="198">
        <f t="shared" si="107"/>
        <v>0</v>
      </c>
      <c r="BY115" s="198">
        <f t="shared" si="108"/>
        <v>0</v>
      </c>
      <c r="BZ115" s="60">
        <v>0</v>
      </c>
      <c r="CA115" s="60">
        <v>0</v>
      </c>
      <c r="CB115" s="736">
        <f>$D$115*CA115</f>
        <v>0</v>
      </c>
      <c r="CC115" s="779">
        <v>0</v>
      </c>
      <c r="CD115" s="354">
        <v>0</v>
      </c>
      <c r="CE115" s="33"/>
      <c r="CF115" s="198">
        <f t="shared" si="109"/>
        <v>0</v>
      </c>
      <c r="CG115" s="198">
        <f t="shared" si="110"/>
        <v>0</v>
      </c>
      <c r="CH115" s="60">
        <v>0</v>
      </c>
      <c r="CI115" s="60">
        <v>0</v>
      </c>
      <c r="CJ115" s="736">
        <f>$D$115*CI115</f>
        <v>0</v>
      </c>
      <c r="CK115" s="779">
        <v>0</v>
      </c>
      <c r="CL115" s="354">
        <v>0</v>
      </c>
      <c r="CM115" s="33"/>
      <c r="CN115" s="198">
        <f t="shared" si="111"/>
        <v>0</v>
      </c>
      <c r="CO115" s="198">
        <f t="shared" si="112"/>
        <v>0</v>
      </c>
      <c r="CP115" s="60">
        <v>0</v>
      </c>
      <c r="CQ115" s="198">
        <v>0</v>
      </c>
      <c r="CR115" s="736">
        <f>$D$115*CQ115</f>
        <v>0</v>
      </c>
      <c r="CS115" s="677">
        <v>0</v>
      </c>
      <c r="CT115" s="354">
        <v>0</v>
      </c>
      <c r="CU115" s="33"/>
      <c r="CV115" s="198">
        <f t="shared" si="113"/>
        <v>0</v>
      </c>
      <c r="CW115" s="198">
        <f t="shared" si="114"/>
        <v>0</v>
      </c>
      <c r="CX115" s="198">
        <v>0</v>
      </c>
      <c r="CZ115" s="649"/>
      <c r="DE115" s="362">
        <f t="shared" si="82"/>
        <v>0</v>
      </c>
      <c r="DF115" s="362">
        <f t="shared" si="83"/>
        <v>0</v>
      </c>
      <c r="DG115" s="362">
        <f t="shared" si="84"/>
        <v>0</v>
      </c>
    </row>
    <row r="116" spans="1:111" s="354" customFormat="1" ht="16.5" hidden="1" customHeight="1" x14ac:dyDescent="0.25">
      <c r="A116" s="100"/>
      <c r="B116" s="702" t="s">
        <v>621</v>
      </c>
      <c r="C116" s="189" t="s">
        <v>18</v>
      </c>
      <c r="D116" s="955">
        <v>119</v>
      </c>
      <c r="E116" s="113">
        <f t="shared" si="118"/>
        <v>0</v>
      </c>
      <c r="F116" s="746">
        <f>$D$116*E116</f>
        <v>0</v>
      </c>
      <c r="G116" s="60">
        <v>0</v>
      </c>
      <c r="H116" s="733">
        <f>$D$116*G116</f>
        <v>0</v>
      </c>
      <c r="I116" s="779">
        <v>0</v>
      </c>
      <c r="J116" s="60">
        <v>163</v>
      </c>
      <c r="K116" s="33">
        <v>0</v>
      </c>
      <c r="L116" s="198">
        <v>0</v>
      </c>
      <c r="M116" s="198">
        <f t="shared" si="92"/>
        <v>0</v>
      </c>
      <c r="N116" s="687">
        <v>82</v>
      </c>
      <c r="O116" s="60">
        <v>0</v>
      </c>
      <c r="P116" s="733">
        <f>$D$116*O116</f>
        <v>0</v>
      </c>
      <c r="Q116" s="904">
        <v>0</v>
      </c>
      <c r="R116" s="354">
        <v>163</v>
      </c>
      <c r="S116" s="33"/>
      <c r="T116" s="198">
        <f t="shared" si="93"/>
        <v>0</v>
      </c>
      <c r="U116" s="198">
        <f t="shared" si="94"/>
        <v>0</v>
      </c>
      <c r="V116" s="60">
        <v>82</v>
      </c>
      <c r="W116" s="198">
        <v>0</v>
      </c>
      <c r="X116" s="736">
        <f>$D$116*W116</f>
        <v>0</v>
      </c>
      <c r="Y116" s="677">
        <v>0</v>
      </c>
      <c r="Z116" s="354">
        <v>0</v>
      </c>
      <c r="AA116" s="33"/>
      <c r="AB116" s="198">
        <f t="shared" si="95"/>
        <v>0</v>
      </c>
      <c r="AC116" s="198">
        <f t="shared" si="96"/>
        <v>0</v>
      </c>
      <c r="AD116" s="198">
        <v>0</v>
      </c>
      <c r="AE116" s="60">
        <v>0</v>
      </c>
      <c r="AF116" s="736">
        <f>$D$116*AE116</f>
        <v>0</v>
      </c>
      <c r="AG116" s="904">
        <v>0</v>
      </c>
      <c r="AH116" s="354">
        <v>0</v>
      </c>
      <c r="AI116" s="33"/>
      <c r="AJ116" s="198">
        <f t="shared" si="97"/>
        <v>0</v>
      </c>
      <c r="AK116" s="198">
        <f t="shared" si="98"/>
        <v>0</v>
      </c>
      <c r="AL116" s="60">
        <v>0</v>
      </c>
      <c r="AM116" s="198">
        <v>0</v>
      </c>
      <c r="AN116" s="736">
        <f>$D$116*AM116</f>
        <v>0</v>
      </c>
      <c r="AO116" s="198">
        <v>0</v>
      </c>
      <c r="AP116" s="354">
        <v>0</v>
      </c>
      <c r="AQ116" s="33"/>
      <c r="AR116" s="198">
        <f t="shared" si="99"/>
        <v>0</v>
      </c>
      <c r="AS116" s="198">
        <f t="shared" si="100"/>
        <v>0</v>
      </c>
      <c r="AT116" s="198">
        <v>0</v>
      </c>
      <c r="AU116" s="60">
        <v>0</v>
      </c>
      <c r="AV116" s="736">
        <f>$D$116*AU116</f>
        <v>0</v>
      </c>
      <c r="AW116" s="779">
        <v>0</v>
      </c>
      <c r="AX116" s="354">
        <v>0</v>
      </c>
      <c r="AY116" s="33"/>
      <c r="AZ116" s="198">
        <f t="shared" si="101"/>
        <v>0</v>
      </c>
      <c r="BA116" s="198">
        <f t="shared" si="102"/>
        <v>0</v>
      </c>
      <c r="BB116" s="60">
        <v>0</v>
      </c>
      <c r="BC116" s="198">
        <v>0</v>
      </c>
      <c r="BD116" s="736">
        <f>$D$116*BC116</f>
        <v>0</v>
      </c>
      <c r="BE116" s="779">
        <v>0</v>
      </c>
      <c r="BF116" s="354">
        <v>0</v>
      </c>
      <c r="BG116" s="33"/>
      <c r="BH116" s="198">
        <f t="shared" si="103"/>
        <v>0</v>
      </c>
      <c r="BI116" s="198">
        <f t="shared" si="104"/>
        <v>0</v>
      </c>
      <c r="BJ116" s="198">
        <v>0</v>
      </c>
      <c r="BK116" s="198">
        <v>0</v>
      </c>
      <c r="BL116" s="736">
        <f>$D$116*BK116</f>
        <v>0</v>
      </c>
      <c r="BM116" s="677">
        <v>0</v>
      </c>
      <c r="BN116" s="198">
        <v>0</v>
      </c>
      <c r="BO116" s="33"/>
      <c r="BP116" s="198">
        <f t="shared" si="105"/>
        <v>0</v>
      </c>
      <c r="BQ116" s="198">
        <f t="shared" si="106"/>
        <v>0</v>
      </c>
      <c r="BR116" s="198">
        <v>0</v>
      </c>
      <c r="BS116" s="60">
        <v>0</v>
      </c>
      <c r="BT116" s="736">
        <f>$D$116*BS116</f>
        <v>0</v>
      </c>
      <c r="BU116" s="779">
        <v>0</v>
      </c>
      <c r="BV116" s="354">
        <v>0</v>
      </c>
      <c r="BW116" s="33"/>
      <c r="BX116" s="198">
        <f t="shared" si="107"/>
        <v>0</v>
      </c>
      <c r="BY116" s="198">
        <f t="shared" si="108"/>
        <v>0</v>
      </c>
      <c r="BZ116" s="60">
        <v>0</v>
      </c>
      <c r="CA116" s="60">
        <v>0</v>
      </c>
      <c r="CB116" s="736">
        <f>$D$116*CA116</f>
        <v>0</v>
      </c>
      <c r="CC116" s="779">
        <v>0</v>
      </c>
      <c r="CD116" s="354">
        <v>0</v>
      </c>
      <c r="CE116" s="33"/>
      <c r="CF116" s="198">
        <f t="shared" si="109"/>
        <v>0</v>
      </c>
      <c r="CG116" s="198">
        <f t="shared" si="110"/>
        <v>0</v>
      </c>
      <c r="CH116" s="60">
        <v>0</v>
      </c>
      <c r="CI116" s="60">
        <v>0</v>
      </c>
      <c r="CJ116" s="736">
        <f>$D$116*CI116</f>
        <v>0</v>
      </c>
      <c r="CK116" s="779">
        <v>0</v>
      </c>
      <c r="CL116" s="354">
        <v>0</v>
      </c>
      <c r="CM116" s="33"/>
      <c r="CN116" s="198">
        <f t="shared" si="111"/>
        <v>0</v>
      </c>
      <c r="CO116" s="198">
        <f t="shared" si="112"/>
        <v>0</v>
      </c>
      <c r="CP116" s="60">
        <v>0</v>
      </c>
      <c r="CQ116" s="198">
        <v>0</v>
      </c>
      <c r="CR116" s="736">
        <f>$D$116*CQ116</f>
        <v>0</v>
      </c>
      <c r="CS116" s="677">
        <v>0</v>
      </c>
      <c r="CT116" s="354">
        <v>0</v>
      </c>
      <c r="CU116" s="33"/>
      <c r="CV116" s="198">
        <f t="shared" si="113"/>
        <v>0</v>
      </c>
      <c r="CW116" s="198">
        <f t="shared" si="114"/>
        <v>0</v>
      </c>
      <c r="CX116" s="198">
        <v>0</v>
      </c>
      <c r="CZ116" s="649"/>
      <c r="DE116" s="362">
        <f t="shared" si="82"/>
        <v>0</v>
      </c>
      <c r="DF116" s="362">
        <f t="shared" si="83"/>
        <v>0</v>
      </c>
      <c r="DG116" s="362">
        <f t="shared" si="84"/>
        <v>0</v>
      </c>
    </row>
    <row r="117" spans="1:111" s="354" customFormat="1" ht="16.5" hidden="1" customHeight="1" x14ac:dyDescent="0.25">
      <c r="A117" s="100" t="s">
        <v>369</v>
      </c>
      <c r="B117" s="699" t="s">
        <v>370</v>
      </c>
      <c r="C117" s="196" t="s">
        <v>18</v>
      </c>
      <c r="D117" s="955">
        <v>81.55</v>
      </c>
      <c r="E117" s="113">
        <f t="shared" si="118"/>
        <v>0</v>
      </c>
      <c r="F117" s="746">
        <f>$D$117*E117</f>
        <v>0</v>
      </c>
      <c r="G117" s="60">
        <v>0</v>
      </c>
      <c r="H117" s="733">
        <f>$D$117*G117</f>
        <v>0</v>
      </c>
      <c r="I117" s="779">
        <v>0</v>
      </c>
      <c r="J117" s="60">
        <v>50</v>
      </c>
      <c r="K117" s="33">
        <v>0</v>
      </c>
      <c r="L117" s="198">
        <v>0</v>
      </c>
      <c r="M117" s="198">
        <f t="shared" si="92"/>
        <v>0</v>
      </c>
      <c r="N117" s="687">
        <v>25</v>
      </c>
      <c r="O117" s="60">
        <v>0</v>
      </c>
      <c r="P117" s="733">
        <f>$D$117*O117</f>
        <v>0</v>
      </c>
      <c r="Q117" s="779">
        <v>0</v>
      </c>
      <c r="R117" s="354">
        <v>50</v>
      </c>
      <c r="S117" s="33"/>
      <c r="T117" s="198">
        <f t="shared" si="93"/>
        <v>0</v>
      </c>
      <c r="U117" s="198">
        <f t="shared" si="94"/>
        <v>0</v>
      </c>
      <c r="V117" s="60">
        <v>25</v>
      </c>
      <c r="W117" s="60">
        <v>0</v>
      </c>
      <c r="X117" s="736">
        <f>$D$117*W117</f>
        <v>0</v>
      </c>
      <c r="Y117" s="677">
        <v>0</v>
      </c>
      <c r="AA117" s="33"/>
      <c r="AB117" s="198">
        <f t="shared" si="95"/>
        <v>0</v>
      </c>
      <c r="AC117" s="198">
        <f t="shared" si="96"/>
        <v>0</v>
      </c>
      <c r="AD117" s="60">
        <v>0</v>
      </c>
      <c r="AE117" s="60">
        <v>0</v>
      </c>
      <c r="AF117" s="733">
        <f>$D$117*AE117</f>
        <v>0</v>
      </c>
      <c r="AG117" s="677">
        <v>0</v>
      </c>
      <c r="AI117" s="33"/>
      <c r="AJ117" s="198">
        <f t="shared" si="97"/>
        <v>0</v>
      </c>
      <c r="AK117" s="198">
        <f t="shared" si="98"/>
        <v>0</v>
      </c>
      <c r="AL117" s="60">
        <v>0</v>
      </c>
      <c r="AM117" s="198">
        <v>0</v>
      </c>
      <c r="AN117" s="736">
        <f>$D$117*AM117</f>
        <v>0</v>
      </c>
      <c r="AO117" s="60">
        <v>0</v>
      </c>
      <c r="AQ117" s="33"/>
      <c r="AR117" s="198">
        <f t="shared" si="99"/>
        <v>0</v>
      </c>
      <c r="AS117" s="198">
        <f t="shared" si="100"/>
        <v>0</v>
      </c>
      <c r="AT117" s="198">
        <v>0</v>
      </c>
      <c r="AU117" s="60">
        <v>0</v>
      </c>
      <c r="AV117" s="736">
        <f>$D$117*AU117</f>
        <v>0</v>
      </c>
      <c r="AW117" s="779">
        <v>0</v>
      </c>
      <c r="AX117" s="354">
        <v>0</v>
      </c>
      <c r="AY117" s="33"/>
      <c r="AZ117" s="198">
        <f t="shared" si="101"/>
        <v>0</v>
      </c>
      <c r="BA117" s="198">
        <f t="shared" si="102"/>
        <v>0</v>
      </c>
      <c r="BB117" s="60">
        <v>0</v>
      </c>
      <c r="BC117" s="198">
        <v>0</v>
      </c>
      <c r="BD117" s="736">
        <f>$D$117*BC117</f>
        <v>0</v>
      </c>
      <c r="BE117" s="779">
        <v>0</v>
      </c>
      <c r="BF117" s="354">
        <v>0</v>
      </c>
      <c r="BG117" s="33"/>
      <c r="BH117" s="198">
        <f t="shared" si="103"/>
        <v>0</v>
      </c>
      <c r="BI117" s="198">
        <f t="shared" si="104"/>
        <v>0</v>
      </c>
      <c r="BJ117" s="198">
        <v>0</v>
      </c>
      <c r="BK117" s="60">
        <v>0</v>
      </c>
      <c r="BL117" s="736">
        <f>$D$117*BK117</f>
        <v>0</v>
      </c>
      <c r="BM117" s="779">
        <v>0</v>
      </c>
      <c r="BN117" s="60">
        <v>0</v>
      </c>
      <c r="BO117" s="33"/>
      <c r="BP117" s="198">
        <f t="shared" si="105"/>
        <v>0</v>
      </c>
      <c r="BQ117" s="198">
        <f t="shared" si="106"/>
        <v>0</v>
      </c>
      <c r="BR117" s="60">
        <v>0</v>
      </c>
      <c r="BS117" s="60">
        <v>0</v>
      </c>
      <c r="BT117" s="736">
        <f>$D$117*BS117</f>
        <v>0</v>
      </c>
      <c r="BU117" s="779">
        <v>0</v>
      </c>
      <c r="BV117" s="354">
        <v>0</v>
      </c>
      <c r="BW117" s="33"/>
      <c r="BX117" s="198">
        <f t="shared" si="107"/>
        <v>0</v>
      </c>
      <c r="BY117" s="198">
        <f t="shared" si="108"/>
        <v>0</v>
      </c>
      <c r="BZ117" s="60">
        <v>0</v>
      </c>
      <c r="CA117" s="60">
        <v>0</v>
      </c>
      <c r="CB117" s="736">
        <f>$D$117*CA117</f>
        <v>0</v>
      </c>
      <c r="CC117" s="779">
        <v>0</v>
      </c>
      <c r="CD117" s="354">
        <v>0</v>
      </c>
      <c r="CE117" s="33"/>
      <c r="CF117" s="198">
        <f t="shared" si="109"/>
        <v>0</v>
      </c>
      <c r="CG117" s="198">
        <f t="shared" si="110"/>
        <v>0</v>
      </c>
      <c r="CH117" s="60">
        <v>0</v>
      </c>
      <c r="CI117" s="60">
        <v>0</v>
      </c>
      <c r="CJ117" s="736">
        <f>$D$117*CI117</f>
        <v>0</v>
      </c>
      <c r="CK117" s="779">
        <v>0</v>
      </c>
      <c r="CL117" s="354">
        <v>0</v>
      </c>
      <c r="CM117" s="33"/>
      <c r="CN117" s="198">
        <f t="shared" si="111"/>
        <v>0</v>
      </c>
      <c r="CO117" s="198">
        <f t="shared" si="112"/>
        <v>0</v>
      </c>
      <c r="CP117" s="60">
        <v>0</v>
      </c>
      <c r="CQ117" s="198">
        <v>0</v>
      </c>
      <c r="CR117" s="736">
        <f>$D$117*CQ117</f>
        <v>0</v>
      </c>
      <c r="CS117" s="677">
        <v>0</v>
      </c>
      <c r="CT117" s="354">
        <v>0</v>
      </c>
      <c r="CU117" s="33"/>
      <c r="CV117" s="198">
        <f t="shared" si="113"/>
        <v>0</v>
      </c>
      <c r="CW117" s="198">
        <f t="shared" si="114"/>
        <v>0</v>
      </c>
      <c r="CX117" s="198">
        <v>0</v>
      </c>
      <c r="CZ117" s="649"/>
      <c r="DE117" s="362">
        <f t="shared" si="82"/>
        <v>0</v>
      </c>
      <c r="DF117" s="362">
        <f t="shared" si="83"/>
        <v>0</v>
      </c>
      <c r="DG117" s="362">
        <f t="shared" si="84"/>
        <v>0</v>
      </c>
    </row>
    <row r="118" spans="1:111" s="354" customFormat="1" ht="16.5" hidden="1" customHeight="1" x14ac:dyDescent="0.25">
      <c r="A118" s="100" t="s">
        <v>371</v>
      </c>
      <c r="B118" s="699" t="s">
        <v>372</v>
      </c>
      <c r="C118" s="196" t="s">
        <v>18</v>
      </c>
      <c r="D118" s="955">
        <v>136.80000000000001</v>
      </c>
      <c r="E118" s="113">
        <f t="shared" si="118"/>
        <v>0</v>
      </c>
      <c r="F118" s="746">
        <f>$D$118*E118</f>
        <v>0</v>
      </c>
      <c r="G118" s="60">
        <v>0</v>
      </c>
      <c r="H118" s="733">
        <f>$D$118*G118</f>
        <v>0</v>
      </c>
      <c r="I118" s="779">
        <v>0</v>
      </c>
      <c r="J118" s="60">
        <v>5</v>
      </c>
      <c r="K118" s="33">
        <v>0</v>
      </c>
      <c r="L118" s="198">
        <v>0</v>
      </c>
      <c r="M118" s="198">
        <f t="shared" si="92"/>
        <v>0</v>
      </c>
      <c r="N118" s="687">
        <v>5</v>
      </c>
      <c r="O118" s="60">
        <v>0</v>
      </c>
      <c r="P118" s="733">
        <f>$D$118*O118</f>
        <v>0</v>
      </c>
      <c r="Q118" s="779">
        <v>0</v>
      </c>
      <c r="R118" s="354">
        <v>5</v>
      </c>
      <c r="S118" s="33"/>
      <c r="T118" s="198">
        <f t="shared" si="93"/>
        <v>0</v>
      </c>
      <c r="U118" s="198">
        <f t="shared" si="94"/>
        <v>0</v>
      </c>
      <c r="V118" s="60">
        <v>5</v>
      </c>
      <c r="W118" s="60">
        <v>0</v>
      </c>
      <c r="X118" s="736">
        <f>$D$118*W118</f>
        <v>0</v>
      </c>
      <c r="Y118" s="677">
        <v>0</v>
      </c>
      <c r="AA118" s="33"/>
      <c r="AB118" s="198">
        <f t="shared" si="95"/>
        <v>0</v>
      </c>
      <c r="AC118" s="198">
        <f t="shared" si="96"/>
        <v>0</v>
      </c>
      <c r="AD118" s="60">
        <v>0</v>
      </c>
      <c r="AE118" s="60">
        <v>0</v>
      </c>
      <c r="AF118" s="733">
        <f>$D$118*AE118</f>
        <v>0</v>
      </c>
      <c r="AG118" s="677">
        <v>0</v>
      </c>
      <c r="AI118" s="33"/>
      <c r="AJ118" s="198">
        <f t="shared" si="97"/>
        <v>0</v>
      </c>
      <c r="AK118" s="198">
        <f t="shared" si="98"/>
        <v>0</v>
      </c>
      <c r="AL118" s="60">
        <v>0</v>
      </c>
      <c r="AM118" s="198">
        <v>0</v>
      </c>
      <c r="AN118" s="736">
        <f>$D$118*AM118</f>
        <v>0</v>
      </c>
      <c r="AO118" s="60">
        <v>0</v>
      </c>
      <c r="AQ118" s="33"/>
      <c r="AR118" s="198">
        <f t="shared" si="99"/>
        <v>0</v>
      </c>
      <c r="AS118" s="198">
        <f t="shared" si="100"/>
        <v>0</v>
      </c>
      <c r="AT118" s="198">
        <v>0</v>
      </c>
      <c r="AU118" s="60">
        <v>0</v>
      </c>
      <c r="AV118" s="736">
        <f>$D$118*AU118</f>
        <v>0</v>
      </c>
      <c r="AW118" s="779">
        <v>0</v>
      </c>
      <c r="AX118" s="354">
        <v>0</v>
      </c>
      <c r="AY118" s="33"/>
      <c r="AZ118" s="198">
        <f t="shared" si="101"/>
        <v>0</v>
      </c>
      <c r="BA118" s="198">
        <f t="shared" si="102"/>
        <v>0</v>
      </c>
      <c r="BB118" s="60">
        <v>0</v>
      </c>
      <c r="BC118" s="198">
        <v>0</v>
      </c>
      <c r="BD118" s="736">
        <f>$D$118*BC118</f>
        <v>0</v>
      </c>
      <c r="BE118" s="779">
        <v>0</v>
      </c>
      <c r="BF118" s="354">
        <v>0</v>
      </c>
      <c r="BG118" s="33"/>
      <c r="BH118" s="198">
        <f t="shared" si="103"/>
        <v>0</v>
      </c>
      <c r="BI118" s="198">
        <f t="shared" si="104"/>
        <v>0</v>
      </c>
      <c r="BJ118" s="198">
        <v>0</v>
      </c>
      <c r="BK118" s="60">
        <v>0</v>
      </c>
      <c r="BL118" s="736">
        <f>$D$118*BK118</f>
        <v>0</v>
      </c>
      <c r="BM118" s="779">
        <v>0</v>
      </c>
      <c r="BN118" s="60">
        <v>0</v>
      </c>
      <c r="BO118" s="33"/>
      <c r="BP118" s="198">
        <f t="shared" si="105"/>
        <v>0</v>
      </c>
      <c r="BQ118" s="198">
        <f t="shared" si="106"/>
        <v>0</v>
      </c>
      <c r="BR118" s="60">
        <v>0</v>
      </c>
      <c r="BS118" s="60">
        <v>0</v>
      </c>
      <c r="BT118" s="736">
        <f>$D$118*BS118</f>
        <v>0</v>
      </c>
      <c r="BU118" s="779">
        <v>0</v>
      </c>
      <c r="BV118" s="354">
        <v>0</v>
      </c>
      <c r="BW118" s="33"/>
      <c r="BX118" s="198">
        <f t="shared" si="107"/>
        <v>0</v>
      </c>
      <c r="BY118" s="198">
        <f t="shared" si="108"/>
        <v>0</v>
      </c>
      <c r="BZ118" s="60">
        <v>0</v>
      </c>
      <c r="CA118" s="60">
        <v>0</v>
      </c>
      <c r="CB118" s="736">
        <f>$D$118*CA118</f>
        <v>0</v>
      </c>
      <c r="CC118" s="779">
        <v>0</v>
      </c>
      <c r="CD118" s="354">
        <v>0</v>
      </c>
      <c r="CE118" s="33"/>
      <c r="CF118" s="198">
        <f t="shared" si="109"/>
        <v>0</v>
      </c>
      <c r="CG118" s="198">
        <f t="shared" si="110"/>
        <v>0</v>
      </c>
      <c r="CH118" s="60">
        <v>0</v>
      </c>
      <c r="CI118" s="60">
        <v>0</v>
      </c>
      <c r="CJ118" s="736">
        <f>$D$118*CI118</f>
        <v>0</v>
      </c>
      <c r="CK118" s="779">
        <v>0</v>
      </c>
      <c r="CL118" s="354">
        <v>0</v>
      </c>
      <c r="CM118" s="33"/>
      <c r="CN118" s="198">
        <f t="shared" si="111"/>
        <v>0</v>
      </c>
      <c r="CO118" s="198">
        <f t="shared" si="112"/>
        <v>0</v>
      </c>
      <c r="CP118" s="60">
        <v>0</v>
      </c>
      <c r="CQ118" s="198">
        <v>0</v>
      </c>
      <c r="CR118" s="736">
        <f>$D$118*CQ118</f>
        <v>0</v>
      </c>
      <c r="CS118" s="677">
        <v>0</v>
      </c>
      <c r="CT118" s="354">
        <v>0</v>
      </c>
      <c r="CU118" s="33"/>
      <c r="CV118" s="198">
        <f t="shared" si="113"/>
        <v>0</v>
      </c>
      <c r="CW118" s="198">
        <f t="shared" si="114"/>
        <v>0</v>
      </c>
      <c r="CX118" s="198">
        <v>0</v>
      </c>
      <c r="CZ118" s="649"/>
      <c r="DE118" s="362">
        <f t="shared" si="82"/>
        <v>0</v>
      </c>
      <c r="DF118" s="362">
        <f t="shared" si="83"/>
        <v>0</v>
      </c>
      <c r="DG118" s="362">
        <f t="shared" si="84"/>
        <v>0</v>
      </c>
    </row>
    <row r="119" spans="1:111" s="354" customFormat="1" ht="16.5" customHeight="1" x14ac:dyDescent="0.25">
      <c r="A119" s="100" t="s">
        <v>616</v>
      </c>
      <c r="B119" s="186" t="s">
        <v>733</v>
      </c>
      <c r="C119" s="196" t="s">
        <v>18</v>
      </c>
      <c r="D119" s="955">
        <v>239</v>
      </c>
      <c r="E119" s="113">
        <f>G119+O119+W119+AE119+AM119+AU119+BC119+BK119+BS119+CA119+CI119+CQ119</f>
        <v>0</v>
      </c>
      <c r="F119" s="746">
        <f>$D$119*E119</f>
        <v>0</v>
      </c>
      <c r="G119" s="60">
        <v>0</v>
      </c>
      <c r="H119" s="733">
        <f>$D$119*G119</f>
        <v>0</v>
      </c>
      <c r="I119" s="779">
        <v>170</v>
      </c>
      <c r="J119" s="60">
        <v>400</v>
      </c>
      <c r="K119" s="33">
        <v>340</v>
      </c>
      <c r="L119" s="198">
        <v>81260</v>
      </c>
      <c r="M119" s="198">
        <f t="shared" si="92"/>
        <v>81260</v>
      </c>
      <c r="N119" s="687">
        <v>120</v>
      </c>
      <c r="O119" s="60">
        <v>0</v>
      </c>
      <c r="P119" s="733">
        <f>$D$119*O119</f>
        <v>0</v>
      </c>
      <c r="Q119" s="779">
        <v>170</v>
      </c>
      <c r="R119" s="354">
        <v>400</v>
      </c>
      <c r="S119" s="33"/>
      <c r="T119" s="198">
        <f t="shared" si="93"/>
        <v>0</v>
      </c>
      <c r="U119" s="198">
        <f t="shared" si="94"/>
        <v>0</v>
      </c>
      <c r="V119" s="60">
        <v>120</v>
      </c>
      <c r="W119" s="60">
        <v>0</v>
      </c>
      <c r="X119" s="736">
        <f>$D$119*W119</f>
        <v>0</v>
      </c>
      <c r="Y119" s="779">
        <v>0</v>
      </c>
      <c r="AA119" s="33"/>
      <c r="AB119" s="198">
        <f t="shared" si="95"/>
        <v>0</v>
      </c>
      <c r="AC119" s="198">
        <f t="shared" si="96"/>
        <v>0</v>
      </c>
      <c r="AD119" s="60">
        <v>0</v>
      </c>
      <c r="AE119" s="60">
        <v>0</v>
      </c>
      <c r="AF119" s="736">
        <f>$D$119*AE119</f>
        <v>0</v>
      </c>
      <c r="AG119" s="779">
        <v>0</v>
      </c>
      <c r="AI119" s="33"/>
      <c r="AJ119" s="198">
        <f t="shared" si="97"/>
        <v>0</v>
      </c>
      <c r="AK119" s="198">
        <f t="shared" si="98"/>
        <v>0</v>
      </c>
      <c r="AL119" s="60">
        <v>0</v>
      </c>
      <c r="AM119" s="198">
        <v>0</v>
      </c>
      <c r="AN119" s="736">
        <f>$D$119*AM119</f>
        <v>0</v>
      </c>
      <c r="AO119" s="60">
        <v>0</v>
      </c>
      <c r="AQ119" s="33"/>
      <c r="AR119" s="198">
        <f t="shared" si="99"/>
        <v>0</v>
      </c>
      <c r="AS119" s="198">
        <f t="shared" si="100"/>
        <v>0</v>
      </c>
      <c r="AT119" s="198">
        <v>0</v>
      </c>
      <c r="AU119" s="60">
        <v>0</v>
      </c>
      <c r="AV119" s="736">
        <f>$D$119*AU119</f>
        <v>0</v>
      </c>
      <c r="AW119" s="779">
        <v>0</v>
      </c>
      <c r="AY119" s="33"/>
      <c r="AZ119" s="198">
        <f t="shared" si="101"/>
        <v>0</v>
      </c>
      <c r="BA119" s="198">
        <f t="shared" si="102"/>
        <v>0</v>
      </c>
      <c r="BB119" s="60">
        <v>0</v>
      </c>
      <c r="BC119" s="198">
        <v>0</v>
      </c>
      <c r="BD119" s="736">
        <f>$D$119*BC119</f>
        <v>0</v>
      </c>
      <c r="BE119" s="779">
        <v>0</v>
      </c>
      <c r="BG119" s="33"/>
      <c r="BH119" s="198">
        <f t="shared" si="103"/>
        <v>0</v>
      </c>
      <c r="BI119" s="198">
        <f t="shared" si="104"/>
        <v>0</v>
      </c>
      <c r="BJ119" s="198">
        <v>0</v>
      </c>
      <c r="BK119" s="60">
        <v>0</v>
      </c>
      <c r="BL119" s="736">
        <f>$D$119*BK119</f>
        <v>0</v>
      </c>
      <c r="BM119" s="779">
        <v>0</v>
      </c>
      <c r="BN119" s="60"/>
      <c r="BO119" s="33"/>
      <c r="BP119" s="198">
        <f t="shared" si="105"/>
        <v>0</v>
      </c>
      <c r="BQ119" s="198">
        <f t="shared" si="106"/>
        <v>0</v>
      </c>
      <c r="BR119" s="60">
        <v>0</v>
      </c>
      <c r="BS119" s="60">
        <v>0</v>
      </c>
      <c r="BT119" s="736">
        <f>$D$119*BS119</f>
        <v>0</v>
      </c>
      <c r="BU119" s="779">
        <v>0</v>
      </c>
      <c r="BV119" s="354">
        <v>0</v>
      </c>
      <c r="BW119" s="33"/>
      <c r="BX119" s="198">
        <f t="shared" si="107"/>
        <v>0</v>
      </c>
      <c r="BY119" s="198">
        <f t="shared" si="108"/>
        <v>0</v>
      </c>
      <c r="BZ119" s="60">
        <v>0</v>
      </c>
      <c r="CA119" s="60">
        <v>0</v>
      </c>
      <c r="CB119" s="736">
        <f>$D$119*CA119</f>
        <v>0</v>
      </c>
      <c r="CC119" s="779">
        <v>0</v>
      </c>
      <c r="CE119" s="33"/>
      <c r="CF119" s="198">
        <f t="shared" si="109"/>
        <v>0</v>
      </c>
      <c r="CG119" s="198">
        <f t="shared" si="110"/>
        <v>0</v>
      </c>
      <c r="CH119" s="60">
        <v>0</v>
      </c>
      <c r="CI119" s="60">
        <v>0</v>
      </c>
      <c r="CJ119" s="736">
        <f>$D$119*CI119</f>
        <v>0</v>
      </c>
      <c r="CK119" s="779">
        <v>0</v>
      </c>
      <c r="CM119" s="33"/>
      <c r="CN119" s="198">
        <f t="shared" si="111"/>
        <v>0</v>
      </c>
      <c r="CO119" s="198">
        <f t="shared" si="112"/>
        <v>0</v>
      </c>
      <c r="CP119" s="60">
        <v>0</v>
      </c>
      <c r="CQ119" s="198">
        <v>0</v>
      </c>
      <c r="CR119" s="736">
        <f>$D$119*CQ119</f>
        <v>0</v>
      </c>
      <c r="CS119" s="677">
        <v>0</v>
      </c>
      <c r="CU119" s="33"/>
      <c r="CV119" s="198">
        <f t="shared" si="113"/>
        <v>0</v>
      </c>
      <c r="CW119" s="198">
        <f t="shared" si="114"/>
        <v>0</v>
      </c>
      <c r="CX119" s="198">
        <v>0</v>
      </c>
      <c r="CZ119" s="649"/>
      <c r="DE119" s="362">
        <f t="shared" si="82"/>
        <v>0</v>
      </c>
      <c r="DF119" s="362">
        <f t="shared" si="83"/>
        <v>0</v>
      </c>
      <c r="DG119" s="362">
        <f t="shared" si="84"/>
        <v>0</v>
      </c>
    </row>
    <row r="120" spans="1:111" s="354" customFormat="1" ht="16.5" customHeight="1" x14ac:dyDescent="0.25">
      <c r="A120" s="61"/>
      <c r="B120" s="698" t="s">
        <v>374</v>
      </c>
      <c r="C120" s="189" t="s">
        <v>18</v>
      </c>
      <c r="D120" s="954"/>
      <c r="E120" s="648">
        <f>E112+E113+E114*2+E115+E116+E117+E118*2+E119</f>
        <v>0</v>
      </c>
      <c r="F120" s="747">
        <f>SUM(F112:F119)</f>
        <v>0</v>
      </c>
      <c r="G120" s="647">
        <f>G112+G113+G114*2+G115+G116+G117+G118*2+G119</f>
        <v>0</v>
      </c>
      <c r="H120" s="734">
        <f>SUM(H112:H119)</f>
        <v>0</v>
      </c>
      <c r="I120" s="919">
        <v>170</v>
      </c>
      <c r="J120" s="648">
        <v>2514</v>
      </c>
      <c r="K120" s="33">
        <v>340</v>
      </c>
      <c r="L120" s="198">
        <v>81260</v>
      </c>
      <c r="M120" s="198">
        <f t="shared" si="92"/>
        <v>81260</v>
      </c>
      <c r="N120" s="687">
        <v>0</v>
      </c>
      <c r="O120" s="647">
        <f>O112+O113+O114*2+O115+O116+O117+O118*2+O119</f>
        <v>0</v>
      </c>
      <c r="P120" s="734">
        <f>SUM(P112:P119)</f>
        <v>0</v>
      </c>
      <c r="Q120" s="919">
        <v>170</v>
      </c>
      <c r="R120" s="354">
        <v>2514</v>
      </c>
      <c r="S120" s="33"/>
      <c r="T120" s="198">
        <f t="shared" si="93"/>
        <v>0</v>
      </c>
      <c r="U120" s="198">
        <f t="shared" si="94"/>
        <v>0</v>
      </c>
      <c r="V120" s="60">
        <v>0</v>
      </c>
      <c r="W120" s="648">
        <f>W112+W113+W114*2+W115+W116+W117+W118*2+W119</f>
        <v>0</v>
      </c>
      <c r="X120" s="737">
        <f>SUM(X112:X119)</f>
        <v>0</v>
      </c>
      <c r="Y120" s="919">
        <v>0</v>
      </c>
      <c r="Z120" s="354">
        <v>0</v>
      </c>
      <c r="AA120" s="33"/>
      <c r="AB120" s="198">
        <f t="shared" si="95"/>
        <v>0</v>
      </c>
      <c r="AC120" s="198">
        <f t="shared" si="96"/>
        <v>0</v>
      </c>
      <c r="AD120" s="60">
        <v>0</v>
      </c>
      <c r="AE120" s="648">
        <f>AE112+AE113+AE114*2+AE115+AE116+AE117+AE118*2+AE119</f>
        <v>0</v>
      </c>
      <c r="AF120" s="734">
        <f>SUM(AF112:AF119)</f>
        <v>0</v>
      </c>
      <c r="AG120" s="919">
        <v>0</v>
      </c>
      <c r="AH120" s="354">
        <v>0</v>
      </c>
      <c r="AI120" s="33"/>
      <c r="AJ120" s="198">
        <f t="shared" si="97"/>
        <v>0</v>
      </c>
      <c r="AK120" s="198">
        <f t="shared" si="98"/>
        <v>0</v>
      </c>
      <c r="AL120" s="60">
        <v>0</v>
      </c>
      <c r="AM120" s="648">
        <f>AM112+AM113+AM114*2+AM115+AM116+AM117+AM118*2+AM119</f>
        <v>0</v>
      </c>
      <c r="AN120" s="737">
        <f>SUM(AN112:AN119)</f>
        <v>0</v>
      </c>
      <c r="AO120" s="648">
        <v>0</v>
      </c>
      <c r="AP120" s="354">
        <v>0</v>
      </c>
      <c r="AQ120" s="33"/>
      <c r="AR120" s="198">
        <f t="shared" si="99"/>
        <v>0</v>
      </c>
      <c r="AS120" s="198">
        <f t="shared" si="100"/>
        <v>0</v>
      </c>
      <c r="AT120" s="60">
        <v>0</v>
      </c>
      <c r="AU120" s="648">
        <f>AU112+AU113+AU114*2+AU115+AU116+AU117+AU118*2+AU119</f>
        <v>0</v>
      </c>
      <c r="AV120" s="737">
        <f>SUM(AV112:AV119)</f>
        <v>0</v>
      </c>
      <c r="AW120" s="919">
        <v>0</v>
      </c>
      <c r="AX120" s="354">
        <v>0</v>
      </c>
      <c r="AY120" s="33"/>
      <c r="AZ120" s="198">
        <f t="shared" si="101"/>
        <v>0</v>
      </c>
      <c r="BA120" s="198">
        <f t="shared" si="102"/>
        <v>0</v>
      </c>
      <c r="BB120" s="60">
        <v>0</v>
      </c>
      <c r="BC120" s="648">
        <f>BC112+BC113+BC114*2+BC115+BC116+BC117+BC118*2+BC119</f>
        <v>0</v>
      </c>
      <c r="BD120" s="737">
        <f>SUM(BD112:BD119)</f>
        <v>0</v>
      </c>
      <c r="BE120" s="919">
        <v>0</v>
      </c>
      <c r="BF120" s="354">
        <v>0</v>
      </c>
      <c r="BG120" s="33"/>
      <c r="BH120" s="198">
        <f t="shared" si="103"/>
        <v>0</v>
      </c>
      <c r="BI120" s="198">
        <f t="shared" si="104"/>
        <v>0</v>
      </c>
      <c r="BJ120" s="60">
        <v>0</v>
      </c>
      <c r="BK120" s="648">
        <f>BK112+BK113+BK114*2+BK115+BK116+BK117+BK118*2+BK119</f>
        <v>0</v>
      </c>
      <c r="BL120" s="737">
        <f>SUM(BL112:BL119)</f>
        <v>0</v>
      </c>
      <c r="BM120" s="919">
        <v>0</v>
      </c>
      <c r="BN120" s="648">
        <v>0</v>
      </c>
      <c r="BO120" s="33"/>
      <c r="BP120" s="198">
        <f t="shared" si="105"/>
        <v>0</v>
      </c>
      <c r="BQ120" s="198">
        <f t="shared" si="106"/>
        <v>0</v>
      </c>
      <c r="BR120" s="60">
        <v>0</v>
      </c>
      <c r="BS120" s="648">
        <f>BS112+BS113+BS114*2+BS115+BS116+BS117+BS118*2+BS119</f>
        <v>0</v>
      </c>
      <c r="BT120" s="737">
        <f>SUM(BT112:BT119)</f>
        <v>0</v>
      </c>
      <c r="BU120" s="919">
        <v>0</v>
      </c>
      <c r="BV120" s="354">
        <v>0</v>
      </c>
      <c r="BW120" s="33"/>
      <c r="BX120" s="198">
        <f t="shared" si="107"/>
        <v>0</v>
      </c>
      <c r="BY120" s="198">
        <f t="shared" si="108"/>
        <v>0</v>
      </c>
      <c r="BZ120" s="60">
        <v>0</v>
      </c>
      <c r="CA120" s="648">
        <f>CA112+CA113+CA114*2+CA115+CA116+CA117+CA118*2+CA119</f>
        <v>0</v>
      </c>
      <c r="CB120" s="737">
        <f>SUM(CB112:CB119)</f>
        <v>0</v>
      </c>
      <c r="CC120" s="919">
        <v>0</v>
      </c>
      <c r="CD120" s="354">
        <v>0</v>
      </c>
      <c r="CE120" s="33"/>
      <c r="CF120" s="198">
        <f t="shared" si="109"/>
        <v>0</v>
      </c>
      <c r="CG120" s="198">
        <f t="shared" si="110"/>
        <v>0</v>
      </c>
      <c r="CH120" s="60">
        <v>0</v>
      </c>
      <c r="CI120" s="648">
        <f>CI112+CI113+CI114*2+CI115+CI116+CI117+CI118*2+CI119</f>
        <v>0</v>
      </c>
      <c r="CJ120" s="737">
        <f>SUM(CJ112:CJ119)</f>
        <v>0</v>
      </c>
      <c r="CK120" s="919">
        <v>0</v>
      </c>
      <c r="CL120" s="354">
        <v>0</v>
      </c>
      <c r="CM120" s="33"/>
      <c r="CN120" s="198">
        <f t="shared" si="111"/>
        <v>0</v>
      </c>
      <c r="CO120" s="198">
        <f t="shared" si="112"/>
        <v>0</v>
      </c>
      <c r="CP120" s="60">
        <v>0</v>
      </c>
      <c r="CQ120" s="648">
        <f>CQ112+CQ113+CQ114*2+CQ115+CQ116+CQ117+CQ118*2+CQ119</f>
        <v>0</v>
      </c>
      <c r="CR120" s="737">
        <f>SUM(CR112:CR119)</f>
        <v>0</v>
      </c>
      <c r="CS120" s="919">
        <v>0</v>
      </c>
      <c r="CT120" s="354">
        <v>0</v>
      </c>
      <c r="CU120" s="33"/>
      <c r="CV120" s="198">
        <f t="shared" si="113"/>
        <v>0</v>
      </c>
      <c r="CW120" s="198">
        <f t="shared" si="114"/>
        <v>0</v>
      </c>
      <c r="CX120" s="198">
        <v>0</v>
      </c>
      <c r="CZ120" s="649"/>
      <c r="DE120" s="362">
        <f t="shared" si="82"/>
        <v>0</v>
      </c>
      <c r="DF120" s="362">
        <f t="shared" si="83"/>
        <v>0</v>
      </c>
      <c r="DG120" s="362">
        <f t="shared" si="84"/>
        <v>0</v>
      </c>
    </row>
    <row r="121" spans="1:111" ht="16.5" customHeight="1" x14ac:dyDescent="0.25">
      <c r="A121" s="62"/>
      <c r="B121" s="697"/>
      <c r="C121" s="202"/>
      <c r="D121" s="954"/>
      <c r="E121" s="287"/>
      <c r="F121" s="740"/>
      <c r="G121" s="87"/>
      <c r="H121" s="40"/>
      <c r="I121" s="782"/>
      <c r="J121" s="87"/>
      <c r="K121" s="33"/>
      <c r="L121" s="41"/>
      <c r="M121" s="41">
        <f t="shared" si="92"/>
        <v>0</v>
      </c>
      <c r="N121" s="687">
        <v>0</v>
      </c>
      <c r="O121" s="87"/>
      <c r="P121" s="40"/>
      <c r="Q121" s="782"/>
      <c r="S121" s="33"/>
      <c r="T121" s="41">
        <f t="shared" si="93"/>
        <v>0</v>
      </c>
      <c r="U121" s="41">
        <f t="shared" si="94"/>
        <v>0</v>
      </c>
      <c r="V121" s="60">
        <v>0</v>
      </c>
      <c r="W121" s="87"/>
      <c r="X121" s="288"/>
      <c r="Y121" s="785"/>
      <c r="AA121" s="33"/>
      <c r="AB121" s="41">
        <f t="shared" si="95"/>
        <v>0</v>
      </c>
      <c r="AC121" s="41">
        <f t="shared" si="96"/>
        <v>0</v>
      </c>
      <c r="AD121" s="60">
        <v>0</v>
      </c>
      <c r="AE121" s="87"/>
      <c r="AF121" s="40"/>
      <c r="AG121" s="785"/>
      <c r="AI121" s="33"/>
      <c r="AJ121" s="41">
        <f t="shared" si="97"/>
        <v>0</v>
      </c>
      <c r="AK121" s="41">
        <f t="shared" si="98"/>
        <v>0</v>
      </c>
      <c r="AL121" s="60">
        <v>0</v>
      </c>
      <c r="AM121" s="87"/>
      <c r="AN121" s="288"/>
      <c r="AO121" s="87"/>
      <c r="AQ121" s="33"/>
      <c r="AR121" s="41">
        <f t="shared" si="99"/>
        <v>0</v>
      </c>
      <c r="AS121" s="41">
        <f t="shared" si="100"/>
        <v>0</v>
      </c>
      <c r="AT121" s="60">
        <v>0</v>
      </c>
      <c r="AU121" s="87"/>
      <c r="AV121" s="288"/>
      <c r="AW121" s="782"/>
      <c r="AY121" s="33"/>
      <c r="AZ121" s="41">
        <f t="shared" si="101"/>
        <v>0</v>
      </c>
      <c r="BA121" s="41">
        <f t="shared" si="102"/>
        <v>0</v>
      </c>
      <c r="BB121" s="60">
        <v>0</v>
      </c>
      <c r="BC121" s="87"/>
      <c r="BD121" s="288"/>
      <c r="BE121" s="782"/>
      <c r="BG121" s="33"/>
      <c r="BH121" s="41">
        <f t="shared" si="103"/>
        <v>0</v>
      </c>
      <c r="BI121" s="41">
        <f t="shared" si="104"/>
        <v>0</v>
      </c>
      <c r="BJ121" s="60">
        <v>0</v>
      </c>
      <c r="BK121" s="86"/>
      <c r="BL121" s="288"/>
      <c r="BM121" s="916"/>
      <c r="BN121" s="86"/>
      <c r="BO121" s="33"/>
      <c r="BP121" s="41">
        <f t="shared" si="105"/>
        <v>0</v>
      </c>
      <c r="BQ121" s="41">
        <f t="shared" si="106"/>
        <v>0</v>
      </c>
      <c r="BR121" s="60">
        <v>0</v>
      </c>
      <c r="BS121" s="86"/>
      <c r="BT121" s="288"/>
      <c r="BU121" s="916"/>
      <c r="BW121" s="33"/>
      <c r="BX121" s="41">
        <f t="shared" si="107"/>
        <v>0</v>
      </c>
      <c r="BY121" s="41">
        <f t="shared" si="108"/>
        <v>0</v>
      </c>
      <c r="BZ121" s="60">
        <v>0</v>
      </c>
      <c r="CA121" s="86"/>
      <c r="CB121" s="288"/>
      <c r="CC121" s="916"/>
      <c r="CE121" s="33"/>
      <c r="CF121" s="41">
        <f t="shared" si="109"/>
        <v>0</v>
      </c>
      <c r="CG121" s="41">
        <f t="shared" si="110"/>
        <v>0</v>
      </c>
      <c r="CH121" s="60">
        <v>0</v>
      </c>
      <c r="CI121" s="86"/>
      <c r="CJ121" s="288"/>
      <c r="CK121" s="916"/>
      <c r="CM121" s="33"/>
      <c r="CN121" s="41">
        <f t="shared" si="111"/>
        <v>0</v>
      </c>
      <c r="CO121" s="41">
        <f t="shared" si="112"/>
        <v>0</v>
      </c>
      <c r="CP121" s="60">
        <v>0</v>
      </c>
      <c r="CQ121" s="180"/>
      <c r="CR121" s="288"/>
      <c r="CS121" s="181"/>
      <c r="CU121" s="33"/>
      <c r="CV121" s="41">
        <f t="shared" si="113"/>
        <v>0</v>
      </c>
      <c r="CW121" s="41">
        <f t="shared" si="114"/>
        <v>0</v>
      </c>
      <c r="CX121" s="41">
        <v>0</v>
      </c>
      <c r="CZ121" s="650"/>
      <c r="DE121" s="362">
        <f t="shared" si="82"/>
        <v>0</v>
      </c>
      <c r="DF121" s="362">
        <f t="shared" si="83"/>
        <v>0</v>
      </c>
      <c r="DG121" s="362">
        <f t="shared" si="84"/>
        <v>0</v>
      </c>
    </row>
    <row r="122" spans="1:111" ht="15" hidden="1" customHeight="1" x14ac:dyDescent="0.25">
      <c r="A122" s="62" t="s">
        <v>375</v>
      </c>
      <c r="B122" s="700" t="s">
        <v>376</v>
      </c>
      <c r="C122" s="196" t="s">
        <v>18</v>
      </c>
      <c r="D122" s="954">
        <v>120</v>
      </c>
      <c r="E122" s="287">
        <f>G122+O122+W122+AE122+AM122+AU122+BC122+BK122+BS122+CA122+CI122+CQ122</f>
        <v>0</v>
      </c>
      <c r="F122" s="740">
        <f>$D$122*E122</f>
        <v>0</v>
      </c>
      <c r="G122" s="398">
        <v>0</v>
      </c>
      <c r="H122" s="40">
        <f>$D$122*G122</f>
        <v>0</v>
      </c>
      <c r="I122" s="780">
        <v>0</v>
      </c>
      <c r="J122" s="41">
        <v>4</v>
      </c>
      <c r="K122" s="33">
        <v>0</v>
      </c>
      <c r="L122" s="41">
        <v>0</v>
      </c>
      <c r="M122" s="41">
        <f t="shared" si="92"/>
        <v>0</v>
      </c>
      <c r="N122" s="392">
        <v>1</v>
      </c>
      <c r="O122" s="398">
        <v>0</v>
      </c>
      <c r="P122" s="40">
        <f>$D$122*O122</f>
        <v>0</v>
      </c>
      <c r="Q122" s="677">
        <v>0</v>
      </c>
      <c r="R122">
        <v>4</v>
      </c>
      <c r="S122" s="33"/>
      <c r="T122" s="41">
        <f t="shared" si="93"/>
        <v>0</v>
      </c>
      <c r="U122" s="41">
        <f t="shared" si="94"/>
        <v>0</v>
      </c>
      <c r="V122" s="60">
        <v>1</v>
      </c>
      <c r="W122" s="60">
        <v>0</v>
      </c>
      <c r="X122" s="288">
        <f>$D$122*W122</f>
        <v>0</v>
      </c>
      <c r="Y122" s="677">
        <v>0</v>
      </c>
      <c r="Z122">
        <v>0</v>
      </c>
      <c r="AA122" s="33"/>
      <c r="AB122" s="41">
        <f t="shared" si="95"/>
        <v>0</v>
      </c>
      <c r="AC122" s="41">
        <f t="shared" si="96"/>
        <v>0</v>
      </c>
      <c r="AD122" s="60">
        <v>0</v>
      </c>
      <c r="AE122" s="60">
        <v>0</v>
      </c>
      <c r="AF122" s="40">
        <f>$D$122*AE122</f>
        <v>0</v>
      </c>
      <c r="AG122" s="677">
        <v>0</v>
      </c>
      <c r="AH122">
        <v>0</v>
      </c>
      <c r="AI122" s="33"/>
      <c r="AJ122" s="41">
        <f t="shared" si="97"/>
        <v>0</v>
      </c>
      <c r="AK122" s="41">
        <f t="shared" si="98"/>
        <v>0</v>
      </c>
      <c r="AL122" s="60">
        <v>0</v>
      </c>
      <c r="AM122" s="60">
        <v>0</v>
      </c>
      <c r="AN122" s="288">
        <f>$D$122*AM122</f>
        <v>0</v>
      </c>
      <c r="AO122" s="60">
        <v>0</v>
      </c>
      <c r="AP122">
        <v>0</v>
      </c>
      <c r="AQ122" s="33"/>
      <c r="AR122" s="41">
        <f t="shared" si="99"/>
        <v>0</v>
      </c>
      <c r="AS122" s="41">
        <f t="shared" si="100"/>
        <v>0</v>
      </c>
      <c r="AT122" s="60">
        <v>0</v>
      </c>
      <c r="AU122" s="60">
        <v>0</v>
      </c>
      <c r="AV122" s="288">
        <f>$D$122*AU122</f>
        <v>0</v>
      </c>
      <c r="AW122" s="779">
        <v>0</v>
      </c>
      <c r="AX122">
        <v>0</v>
      </c>
      <c r="AY122" s="33"/>
      <c r="AZ122" s="41">
        <f t="shared" si="101"/>
        <v>0</v>
      </c>
      <c r="BA122" s="41">
        <f t="shared" si="102"/>
        <v>0</v>
      </c>
      <c r="BB122" s="60">
        <v>0</v>
      </c>
      <c r="BC122" s="60">
        <v>0</v>
      </c>
      <c r="BD122" s="288">
        <f>$D$122*BC122</f>
        <v>0</v>
      </c>
      <c r="BE122" s="779">
        <v>0</v>
      </c>
      <c r="BF122">
        <v>0</v>
      </c>
      <c r="BG122" s="33"/>
      <c r="BH122" s="41">
        <f t="shared" si="103"/>
        <v>0</v>
      </c>
      <c r="BI122" s="41">
        <f t="shared" si="104"/>
        <v>0</v>
      </c>
      <c r="BJ122" s="60">
        <v>0</v>
      </c>
      <c r="BK122" s="60">
        <v>0</v>
      </c>
      <c r="BL122" s="288">
        <f>$D$122*BK122</f>
        <v>0</v>
      </c>
      <c r="BM122" s="779">
        <v>0</v>
      </c>
      <c r="BN122" s="60">
        <v>0</v>
      </c>
      <c r="BO122" s="33"/>
      <c r="BP122" s="41">
        <f t="shared" si="105"/>
        <v>0</v>
      </c>
      <c r="BQ122" s="41">
        <f t="shared" si="106"/>
        <v>0</v>
      </c>
      <c r="BR122" s="60">
        <v>0</v>
      </c>
      <c r="BS122" s="60">
        <v>0</v>
      </c>
      <c r="BT122" s="288">
        <f>$D$122*BS122</f>
        <v>0</v>
      </c>
      <c r="BU122" s="779">
        <v>0</v>
      </c>
      <c r="BV122">
        <v>0</v>
      </c>
      <c r="BW122" s="33"/>
      <c r="BX122" s="41">
        <f t="shared" si="107"/>
        <v>0</v>
      </c>
      <c r="BY122" s="41">
        <f t="shared" si="108"/>
        <v>0</v>
      </c>
      <c r="BZ122" s="60">
        <v>0</v>
      </c>
      <c r="CA122" s="60">
        <v>0</v>
      </c>
      <c r="CB122" s="288">
        <f>$D$122*CA122</f>
        <v>0</v>
      </c>
      <c r="CC122" s="779">
        <v>0</v>
      </c>
      <c r="CD122">
        <v>0</v>
      </c>
      <c r="CE122" s="33"/>
      <c r="CF122" s="41">
        <f t="shared" si="109"/>
        <v>0</v>
      </c>
      <c r="CG122" s="41">
        <f t="shared" si="110"/>
        <v>0</v>
      </c>
      <c r="CH122" s="60">
        <v>0</v>
      </c>
      <c r="CI122" s="398">
        <v>0</v>
      </c>
      <c r="CJ122" s="288">
        <f>$D$122*CI122</f>
        <v>0</v>
      </c>
      <c r="CK122" s="931">
        <v>0</v>
      </c>
      <c r="CL122">
        <v>0</v>
      </c>
      <c r="CM122" s="33"/>
      <c r="CN122" s="41">
        <f t="shared" si="111"/>
        <v>0</v>
      </c>
      <c r="CO122" s="41">
        <f t="shared" si="112"/>
        <v>0</v>
      </c>
      <c r="CP122" s="398">
        <v>0</v>
      </c>
      <c r="CQ122" s="41">
        <v>0</v>
      </c>
      <c r="CR122" s="288">
        <f>$D$122*CQ122</f>
        <v>0</v>
      </c>
      <c r="CS122" s="780">
        <v>0</v>
      </c>
      <c r="CT122">
        <v>0</v>
      </c>
      <c r="CU122" s="33"/>
      <c r="CV122" s="41">
        <f t="shared" si="113"/>
        <v>0</v>
      </c>
      <c r="CW122" s="41">
        <f t="shared" si="114"/>
        <v>0</v>
      </c>
      <c r="CX122" s="41">
        <v>0</v>
      </c>
      <c r="CZ122" s="650"/>
      <c r="DE122" s="362">
        <f t="shared" si="82"/>
        <v>0</v>
      </c>
      <c r="DF122" s="362">
        <f t="shared" si="83"/>
        <v>0</v>
      </c>
      <c r="DG122" s="362">
        <f t="shared" si="84"/>
        <v>0</v>
      </c>
    </row>
    <row r="123" spans="1:111" x14ac:dyDescent="0.25">
      <c r="A123" s="62" t="s">
        <v>377</v>
      </c>
      <c r="B123" s="700" t="s">
        <v>788</v>
      </c>
      <c r="C123" s="196" t="s">
        <v>18</v>
      </c>
      <c r="D123" s="954">
        <v>120</v>
      </c>
      <c r="E123" s="287">
        <f t="shared" ref="E123:E125" si="119">G123+O123+W123+AE123+AM123+AU123+BC123+BK123+BS123+CA123+CI123+CQ123</f>
        <v>0</v>
      </c>
      <c r="F123" s="740">
        <f>$D$123*E123</f>
        <v>0</v>
      </c>
      <c r="G123" s="398">
        <v>0</v>
      </c>
      <c r="H123" s="40">
        <f>$D$123*G123</f>
        <v>0</v>
      </c>
      <c r="I123" s="780">
        <v>1000</v>
      </c>
      <c r="J123" s="41">
        <v>5</v>
      </c>
      <c r="K123" s="33">
        <v>0</v>
      </c>
      <c r="L123" s="41">
        <v>0</v>
      </c>
      <c r="M123" s="41">
        <f t="shared" si="92"/>
        <v>0</v>
      </c>
      <c r="N123" s="392">
        <v>2</v>
      </c>
      <c r="O123" s="398">
        <v>0</v>
      </c>
      <c r="P123" s="40">
        <f>$D$123*O123</f>
        <v>0</v>
      </c>
      <c r="Q123" s="677">
        <v>1000</v>
      </c>
      <c r="R123">
        <v>5</v>
      </c>
      <c r="S123" s="33"/>
      <c r="T123" s="41">
        <f t="shared" si="93"/>
        <v>0</v>
      </c>
      <c r="U123" s="41">
        <f t="shared" si="94"/>
        <v>0</v>
      </c>
      <c r="V123" s="60">
        <v>2</v>
      </c>
      <c r="W123" s="60">
        <v>0</v>
      </c>
      <c r="X123" s="288">
        <f>$D$123*W123</f>
        <v>0</v>
      </c>
      <c r="Y123" s="677">
        <v>0</v>
      </c>
      <c r="Z123">
        <v>0</v>
      </c>
      <c r="AA123" s="33"/>
      <c r="AB123" s="41">
        <f t="shared" si="95"/>
        <v>0</v>
      </c>
      <c r="AC123" s="41">
        <f t="shared" si="96"/>
        <v>0</v>
      </c>
      <c r="AD123" s="60">
        <v>0</v>
      </c>
      <c r="AE123" s="60">
        <v>0</v>
      </c>
      <c r="AF123" s="40">
        <f>$D$123*AE123</f>
        <v>0</v>
      </c>
      <c r="AG123" s="677">
        <v>0</v>
      </c>
      <c r="AH123">
        <v>0</v>
      </c>
      <c r="AI123" s="33"/>
      <c r="AJ123" s="41">
        <f t="shared" si="97"/>
        <v>0</v>
      </c>
      <c r="AK123" s="41">
        <f t="shared" si="98"/>
        <v>0</v>
      </c>
      <c r="AL123" s="60">
        <v>0</v>
      </c>
      <c r="AM123" s="60">
        <v>0</v>
      </c>
      <c r="AN123" s="288">
        <f>$D$123*AM123</f>
        <v>0</v>
      </c>
      <c r="AO123" s="60">
        <v>0</v>
      </c>
      <c r="AP123">
        <v>0</v>
      </c>
      <c r="AQ123" s="33"/>
      <c r="AR123" s="41">
        <f t="shared" si="99"/>
        <v>0</v>
      </c>
      <c r="AS123" s="41">
        <f t="shared" si="100"/>
        <v>0</v>
      </c>
      <c r="AT123" s="60">
        <v>0</v>
      </c>
      <c r="AU123" s="60">
        <v>0</v>
      </c>
      <c r="AV123" s="288">
        <f>$D$123*AU123</f>
        <v>0</v>
      </c>
      <c r="AW123" s="779">
        <v>0</v>
      </c>
      <c r="AX123">
        <v>0</v>
      </c>
      <c r="AY123" s="33"/>
      <c r="AZ123" s="41">
        <f t="shared" si="101"/>
        <v>0</v>
      </c>
      <c r="BA123" s="41">
        <f t="shared" si="102"/>
        <v>0</v>
      </c>
      <c r="BB123" s="60">
        <v>0</v>
      </c>
      <c r="BC123" s="60">
        <v>0</v>
      </c>
      <c r="BD123" s="288">
        <f>$D$123*BC123</f>
        <v>0</v>
      </c>
      <c r="BE123" s="779">
        <v>0</v>
      </c>
      <c r="BF123">
        <v>0</v>
      </c>
      <c r="BG123" s="33"/>
      <c r="BH123" s="41">
        <f t="shared" si="103"/>
        <v>0</v>
      </c>
      <c r="BI123" s="41">
        <f t="shared" si="104"/>
        <v>0</v>
      </c>
      <c r="BJ123" s="60">
        <v>0</v>
      </c>
      <c r="BK123" s="60">
        <v>0</v>
      </c>
      <c r="BL123" s="288">
        <f>$D$123*BK123</f>
        <v>0</v>
      </c>
      <c r="BM123" s="779">
        <v>0</v>
      </c>
      <c r="BN123" s="60">
        <v>0</v>
      </c>
      <c r="BO123" s="33"/>
      <c r="BP123" s="41">
        <f t="shared" si="105"/>
        <v>0</v>
      </c>
      <c r="BQ123" s="41">
        <f t="shared" si="106"/>
        <v>0</v>
      </c>
      <c r="BR123" s="60">
        <v>0</v>
      </c>
      <c r="BS123" s="60">
        <v>0</v>
      </c>
      <c r="BT123" s="288">
        <f>$D$123*BS123</f>
        <v>0</v>
      </c>
      <c r="BU123" s="779">
        <v>0</v>
      </c>
      <c r="BV123">
        <v>0</v>
      </c>
      <c r="BW123" s="33"/>
      <c r="BX123" s="41">
        <f t="shared" si="107"/>
        <v>0</v>
      </c>
      <c r="BY123" s="41">
        <f t="shared" si="108"/>
        <v>0</v>
      </c>
      <c r="BZ123" s="60">
        <v>0</v>
      </c>
      <c r="CA123" s="60">
        <v>0</v>
      </c>
      <c r="CB123" s="288">
        <f>$D$123*CA123</f>
        <v>0</v>
      </c>
      <c r="CC123" s="779">
        <v>0</v>
      </c>
      <c r="CD123">
        <v>0</v>
      </c>
      <c r="CE123" s="33"/>
      <c r="CF123" s="41">
        <f t="shared" si="109"/>
        <v>0</v>
      </c>
      <c r="CG123" s="41">
        <f t="shared" si="110"/>
        <v>0</v>
      </c>
      <c r="CH123" s="60">
        <v>0</v>
      </c>
      <c r="CI123" s="398">
        <v>0</v>
      </c>
      <c r="CJ123" s="288">
        <f>$D$123*CI123</f>
        <v>0</v>
      </c>
      <c r="CK123" s="931">
        <v>0</v>
      </c>
      <c r="CL123">
        <v>0</v>
      </c>
      <c r="CM123" s="33"/>
      <c r="CN123" s="41">
        <f t="shared" si="111"/>
        <v>0</v>
      </c>
      <c r="CO123" s="41">
        <f t="shared" si="112"/>
        <v>0</v>
      </c>
      <c r="CP123" s="398">
        <v>0</v>
      </c>
      <c r="CQ123" s="41">
        <v>0</v>
      </c>
      <c r="CR123" s="288">
        <f>$D$123*CQ123</f>
        <v>0</v>
      </c>
      <c r="CS123" s="780">
        <v>0</v>
      </c>
      <c r="CT123">
        <v>0</v>
      </c>
      <c r="CU123" s="33"/>
      <c r="CV123" s="41">
        <f t="shared" si="113"/>
        <v>0</v>
      </c>
      <c r="CW123" s="41">
        <f t="shared" si="114"/>
        <v>0</v>
      </c>
      <c r="CX123" s="41">
        <v>0</v>
      </c>
      <c r="CZ123" s="650"/>
      <c r="DE123" s="362">
        <f t="shared" si="82"/>
        <v>0</v>
      </c>
      <c r="DF123" s="362">
        <f t="shared" si="83"/>
        <v>0</v>
      </c>
      <c r="DG123" s="362">
        <f t="shared" si="84"/>
        <v>0</v>
      </c>
    </row>
    <row r="124" spans="1:111" ht="15" hidden="1" customHeight="1" x14ac:dyDescent="0.25">
      <c r="A124" s="62" t="s">
        <v>379</v>
      </c>
      <c r="B124" s="700" t="s">
        <v>380</v>
      </c>
      <c r="C124" s="196" t="s">
        <v>18</v>
      </c>
      <c r="D124" s="954">
        <v>120</v>
      </c>
      <c r="E124" s="287">
        <f t="shared" si="119"/>
        <v>0</v>
      </c>
      <c r="F124" s="740">
        <f>$D$124*E124</f>
        <v>0</v>
      </c>
      <c r="G124" s="398">
        <v>0</v>
      </c>
      <c r="H124" s="40">
        <f>$D$124*G124</f>
        <v>0</v>
      </c>
      <c r="I124" s="780">
        <v>0</v>
      </c>
      <c r="J124" s="41">
        <v>4</v>
      </c>
      <c r="K124" s="33">
        <v>0</v>
      </c>
      <c r="L124" s="41">
        <v>0</v>
      </c>
      <c r="M124" s="41">
        <f t="shared" si="92"/>
        <v>0</v>
      </c>
      <c r="N124" s="392">
        <v>1</v>
      </c>
      <c r="O124" s="398">
        <v>0</v>
      </c>
      <c r="P124" s="40">
        <f>$D$124*O124</f>
        <v>0</v>
      </c>
      <c r="Q124" s="677">
        <v>0</v>
      </c>
      <c r="R124">
        <v>4</v>
      </c>
      <c r="S124" s="33"/>
      <c r="T124" s="41">
        <f t="shared" si="93"/>
        <v>0</v>
      </c>
      <c r="U124" s="41">
        <f t="shared" si="94"/>
        <v>0</v>
      </c>
      <c r="V124" s="60">
        <v>1</v>
      </c>
      <c r="W124" s="60">
        <v>0</v>
      </c>
      <c r="X124" s="288">
        <f>$D$124*W124</f>
        <v>0</v>
      </c>
      <c r="Y124" s="677">
        <v>0</v>
      </c>
      <c r="Z124">
        <v>0</v>
      </c>
      <c r="AA124" s="33"/>
      <c r="AB124" s="41">
        <f t="shared" si="95"/>
        <v>0</v>
      </c>
      <c r="AC124" s="41">
        <f t="shared" si="96"/>
        <v>0</v>
      </c>
      <c r="AD124" s="60">
        <v>0</v>
      </c>
      <c r="AE124" s="60">
        <v>0</v>
      </c>
      <c r="AF124" s="40">
        <f>$D$124*AE124</f>
        <v>0</v>
      </c>
      <c r="AG124" s="677">
        <v>0</v>
      </c>
      <c r="AH124">
        <v>0</v>
      </c>
      <c r="AI124" s="33"/>
      <c r="AJ124" s="41">
        <f t="shared" si="97"/>
        <v>0</v>
      </c>
      <c r="AK124" s="41">
        <f t="shared" si="98"/>
        <v>0</v>
      </c>
      <c r="AL124" s="60">
        <v>0</v>
      </c>
      <c r="AM124" s="60">
        <v>0</v>
      </c>
      <c r="AN124" s="288">
        <f>$D$124*AM124</f>
        <v>0</v>
      </c>
      <c r="AO124" s="60">
        <v>0</v>
      </c>
      <c r="AP124">
        <v>0</v>
      </c>
      <c r="AQ124" s="33"/>
      <c r="AR124" s="41">
        <f t="shared" si="99"/>
        <v>0</v>
      </c>
      <c r="AS124" s="41">
        <f t="shared" si="100"/>
        <v>0</v>
      </c>
      <c r="AT124" s="60">
        <v>0</v>
      </c>
      <c r="AU124" s="60">
        <v>0</v>
      </c>
      <c r="AV124" s="288">
        <f>$D$124*AU124</f>
        <v>0</v>
      </c>
      <c r="AW124" s="779">
        <v>0</v>
      </c>
      <c r="AX124">
        <v>0</v>
      </c>
      <c r="AY124" s="33"/>
      <c r="AZ124" s="41">
        <f t="shared" si="101"/>
        <v>0</v>
      </c>
      <c r="BA124" s="41">
        <f t="shared" si="102"/>
        <v>0</v>
      </c>
      <c r="BB124" s="60">
        <v>0</v>
      </c>
      <c r="BC124" s="60">
        <v>0</v>
      </c>
      <c r="BD124" s="288">
        <f>$D$124*BC124</f>
        <v>0</v>
      </c>
      <c r="BE124" s="779">
        <v>0</v>
      </c>
      <c r="BF124">
        <v>0</v>
      </c>
      <c r="BG124" s="33"/>
      <c r="BH124" s="41">
        <f t="shared" si="103"/>
        <v>0</v>
      </c>
      <c r="BI124" s="41">
        <f t="shared" si="104"/>
        <v>0</v>
      </c>
      <c r="BJ124" s="60">
        <v>0</v>
      </c>
      <c r="BK124" s="60">
        <v>0</v>
      </c>
      <c r="BL124" s="288">
        <f>$D$124*BK124</f>
        <v>0</v>
      </c>
      <c r="BM124" s="779">
        <v>0</v>
      </c>
      <c r="BN124" s="60">
        <v>0</v>
      </c>
      <c r="BO124" s="33"/>
      <c r="BP124" s="41">
        <f t="shared" si="105"/>
        <v>0</v>
      </c>
      <c r="BQ124" s="41">
        <f t="shared" si="106"/>
        <v>0</v>
      </c>
      <c r="BR124" s="60">
        <v>0</v>
      </c>
      <c r="BS124" s="60">
        <v>0</v>
      </c>
      <c r="BT124" s="288">
        <f>$D$124*BS124</f>
        <v>0</v>
      </c>
      <c r="BU124" s="779">
        <v>0</v>
      </c>
      <c r="BV124">
        <v>0</v>
      </c>
      <c r="BW124" s="33"/>
      <c r="BX124" s="41">
        <f t="shared" si="107"/>
        <v>0</v>
      </c>
      <c r="BY124" s="41">
        <f t="shared" si="108"/>
        <v>0</v>
      </c>
      <c r="BZ124" s="60">
        <v>0</v>
      </c>
      <c r="CA124" s="60">
        <v>0</v>
      </c>
      <c r="CB124" s="288">
        <f>$D$124*CA124</f>
        <v>0</v>
      </c>
      <c r="CC124" s="779">
        <v>0</v>
      </c>
      <c r="CD124">
        <v>0</v>
      </c>
      <c r="CE124" s="33"/>
      <c r="CF124" s="41">
        <f t="shared" si="109"/>
        <v>0</v>
      </c>
      <c r="CG124" s="41">
        <f t="shared" si="110"/>
        <v>0</v>
      </c>
      <c r="CH124" s="60">
        <v>0</v>
      </c>
      <c r="CI124" s="398">
        <v>0</v>
      </c>
      <c r="CJ124" s="288">
        <f>$D$124*CI124</f>
        <v>0</v>
      </c>
      <c r="CK124" s="931">
        <v>0</v>
      </c>
      <c r="CL124">
        <v>0</v>
      </c>
      <c r="CM124" s="33"/>
      <c r="CN124" s="41">
        <f t="shared" si="111"/>
        <v>0</v>
      </c>
      <c r="CO124" s="41">
        <f t="shared" si="112"/>
        <v>0</v>
      </c>
      <c r="CP124" s="398">
        <v>0</v>
      </c>
      <c r="CQ124" s="41">
        <v>0</v>
      </c>
      <c r="CR124" s="288">
        <f>$D$124*CQ124</f>
        <v>0</v>
      </c>
      <c r="CS124" s="780">
        <v>0</v>
      </c>
      <c r="CT124">
        <v>0</v>
      </c>
      <c r="CU124" s="33"/>
      <c r="CV124" s="41">
        <f t="shared" si="113"/>
        <v>0</v>
      </c>
      <c r="CW124" s="41">
        <f t="shared" si="114"/>
        <v>0</v>
      </c>
      <c r="CX124" s="41">
        <v>0</v>
      </c>
      <c r="CZ124" s="650"/>
      <c r="DA124" s="716"/>
      <c r="DE124" s="362">
        <f t="shared" si="82"/>
        <v>0</v>
      </c>
      <c r="DF124" s="362">
        <f t="shared" si="83"/>
        <v>0</v>
      </c>
      <c r="DG124" s="362">
        <f t="shared" si="84"/>
        <v>0</v>
      </c>
    </row>
    <row r="125" spans="1:111" x14ac:dyDescent="0.25">
      <c r="A125" s="62" t="s">
        <v>381</v>
      </c>
      <c r="B125" s="700" t="s">
        <v>789</v>
      </c>
      <c r="C125" s="196" t="s">
        <v>18</v>
      </c>
      <c r="D125" s="954">
        <v>120</v>
      </c>
      <c r="E125" s="287">
        <f t="shared" si="119"/>
        <v>0</v>
      </c>
      <c r="F125" s="740">
        <f>$D$125*E125</f>
        <v>0</v>
      </c>
      <c r="G125" s="398">
        <v>0</v>
      </c>
      <c r="H125" s="40">
        <f>$D$125*G125</f>
        <v>0</v>
      </c>
      <c r="I125" s="780">
        <v>200</v>
      </c>
      <c r="J125" s="41">
        <v>5</v>
      </c>
      <c r="K125" s="33">
        <v>0</v>
      </c>
      <c r="L125" s="41">
        <v>0</v>
      </c>
      <c r="M125" s="41">
        <f t="shared" si="92"/>
        <v>0</v>
      </c>
      <c r="N125" s="392">
        <v>2</v>
      </c>
      <c r="O125" s="398">
        <v>0</v>
      </c>
      <c r="P125" s="40">
        <f>$D$125*O125</f>
        <v>0</v>
      </c>
      <c r="Q125" s="677">
        <v>200</v>
      </c>
      <c r="R125">
        <v>5</v>
      </c>
      <c r="S125" s="33"/>
      <c r="T125" s="41">
        <f t="shared" si="93"/>
        <v>0</v>
      </c>
      <c r="U125" s="41">
        <f t="shared" si="94"/>
        <v>0</v>
      </c>
      <c r="V125" s="60">
        <v>2</v>
      </c>
      <c r="W125" s="60">
        <v>0</v>
      </c>
      <c r="X125" s="288">
        <f>$D$125*W125</f>
        <v>0</v>
      </c>
      <c r="Y125" s="677">
        <v>0</v>
      </c>
      <c r="Z125">
        <v>0</v>
      </c>
      <c r="AA125" s="33"/>
      <c r="AB125" s="41">
        <f t="shared" si="95"/>
        <v>0</v>
      </c>
      <c r="AC125" s="41">
        <f t="shared" si="96"/>
        <v>0</v>
      </c>
      <c r="AD125" s="60">
        <v>0</v>
      </c>
      <c r="AE125" s="60">
        <v>0</v>
      </c>
      <c r="AF125" s="40">
        <f>$D$125*AE125</f>
        <v>0</v>
      </c>
      <c r="AG125" s="677">
        <v>0</v>
      </c>
      <c r="AH125">
        <v>0</v>
      </c>
      <c r="AI125" s="33"/>
      <c r="AJ125" s="41">
        <f t="shared" si="97"/>
        <v>0</v>
      </c>
      <c r="AK125" s="41">
        <f t="shared" si="98"/>
        <v>0</v>
      </c>
      <c r="AL125" s="60">
        <v>0</v>
      </c>
      <c r="AM125" s="60">
        <v>0</v>
      </c>
      <c r="AN125" s="288">
        <f>$D$125*AM125</f>
        <v>0</v>
      </c>
      <c r="AO125" s="60">
        <v>0</v>
      </c>
      <c r="AP125">
        <v>0</v>
      </c>
      <c r="AQ125" s="33"/>
      <c r="AR125" s="41">
        <f t="shared" si="99"/>
        <v>0</v>
      </c>
      <c r="AS125" s="41">
        <f t="shared" si="100"/>
        <v>0</v>
      </c>
      <c r="AT125" s="60">
        <v>0</v>
      </c>
      <c r="AU125" s="60">
        <v>0</v>
      </c>
      <c r="AV125" s="288">
        <f>$D$125*AU125</f>
        <v>0</v>
      </c>
      <c r="AW125" s="779">
        <v>0</v>
      </c>
      <c r="AX125">
        <v>0</v>
      </c>
      <c r="AY125" s="33"/>
      <c r="AZ125" s="41">
        <f t="shared" si="101"/>
        <v>0</v>
      </c>
      <c r="BA125" s="41">
        <f t="shared" si="102"/>
        <v>0</v>
      </c>
      <c r="BB125" s="60">
        <v>0</v>
      </c>
      <c r="BC125" s="60">
        <v>0</v>
      </c>
      <c r="BD125" s="288">
        <f>$D$125*BC125</f>
        <v>0</v>
      </c>
      <c r="BE125" s="779">
        <v>0</v>
      </c>
      <c r="BF125">
        <v>0</v>
      </c>
      <c r="BG125" s="33"/>
      <c r="BH125" s="41">
        <f t="shared" si="103"/>
        <v>0</v>
      </c>
      <c r="BI125" s="41">
        <f t="shared" si="104"/>
        <v>0</v>
      </c>
      <c r="BJ125" s="60">
        <v>0</v>
      </c>
      <c r="BK125" s="60">
        <v>0</v>
      </c>
      <c r="BL125" s="288">
        <f>$D$125*BK125</f>
        <v>0</v>
      </c>
      <c r="BM125" s="779">
        <v>0</v>
      </c>
      <c r="BN125" s="60">
        <v>0</v>
      </c>
      <c r="BO125" s="33"/>
      <c r="BP125" s="41">
        <f t="shared" si="105"/>
        <v>0</v>
      </c>
      <c r="BQ125" s="41">
        <f t="shared" si="106"/>
        <v>0</v>
      </c>
      <c r="BR125" s="60">
        <v>0</v>
      </c>
      <c r="BS125" s="60">
        <v>0</v>
      </c>
      <c r="BT125" s="288">
        <f>$D$125*BS125</f>
        <v>0</v>
      </c>
      <c r="BU125" s="779">
        <v>0</v>
      </c>
      <c r="BV125">
        <v>0</v>
      </c>
      <c r="BW125" s="33"/>
      <c r="BX125" s="41">
        <f t="shared" si="107"/>
        <v>0</v>
      </c>
      <c r="BY125" s="41">
        <f t="shared" si="108"/>
        <v>0</v>
      </c>
      <c r="BZ125" s="60">
        <v>0</v>
      </c>
      <c r="CA125" s="60">
        <v>0</v>
      </c>
      <c r="CB125" s="288">
        <f>$D$125*CA125</f>
        <v>0</v>
      </c>
      <c r="CC125" s="779">
        <v>0</v>
      </c>
      <c r="CD125">
        <v>0</v>
      </c>
      <c r="CE125" s="33"/>
      <c r="CF125" s="41">
        <f t="shared" si="109"/>
        <v>0</v>
      </c>
      <c r="CG125" s="41">
        <f t="shared" si="110"/>
        <v>0</v>
      </c>
      <c r="CH125" s="60">
        <v>0</v>
      </c>
      <c r="CI125" s="398">
        <v>0</v>
      </c>
      <c r="CJ125" s="288">
        <f>$D$125*CI125</f>
        <v>0</v>
      </c>
      <c r="CK125" s="931">
        <v>0</v>
      </c>
      <c r="CL125">
        <v>0</v>
      </c>
      <c r="CM125" s="33"/>
      <c r="CN125" s="41">
        <f t="shared" si="111"/>
        <v>0</v>
      </c>
      <c r="CO125" s="41">
        <f t="shared" si="112"/>
        <v>0</v>
      </c>
      <c r="CP125" s="398">
        <v>0</v>
      </c>
      <c r="CQ125" s="41">
        <v>0</v>
      </c>
      <c r="CR125" s="288">
        <f>$D$125*CQ125</f>
        <v>0</v>
      </c>
      <c r="CS125" s="780">
        <v>0</v>
      </c>
      <c r="CT125">
        <v>0</v>
      </c>
      <c r="CU125" s="33"/>
      <c r="CV125" s="41">
        <f t="shared" si="113"/>
        <v>0</v>
      </c>
      <c r="CW125" s="41">
        <f t="shared" si="114"/>
        <v>0</v>
      </c>
      <c r="CX125" s="41">
        <v>0</v>
      </c>
      <c r="CZ125" s="650"/>
      <c r="DA125" s="716"/>
      <c r="DE125" s="362">
        <f t="shared" si="82"/>
        <v>0</v>
      </c>
      <c r="DF125" s="362">
        <f t="shared" si="83"/>
        <v>0</v>
      </c>
      <c r="DG125" s="362">
        <f t="shared" si="84"/>
        <v>0</v>
      </c>
    </row>
    <row r="126" spans="1:111" x14ac:dyDescent="0.25">
      <c r="A126" s="51"/>
      <c r="B126" s="698" t="s">
        <v>383</v>
      </c>
      <c r="C126" s="200" t="s">
        <v>18</v>
      </c>
      <c r="D126" s="954"/>
      <c r="E126" s="299">
        <f>SUM(E122:E125)</f>
        <v>0</v>
      </c>
      <c r="F126" s="748">
        <f>SUM(F122:F125)</f>
        <v>0</v>
      </c>
      <c r="G126" s="41">
        <f>SUM(G122:G125)</f>
        <v>0</v>
      </c>
      <c r="H126" s="721">
        <f>SUM(H122:H125)</f>
        <v>0</v>
      </c>
      <c r="I126" s="780">
        <v>1200</v>
      </c>
      <c r="J126" s="41">
        <v>18</v>
      </c>
      <c r="K126" s="33">
        <v>0</v>
      </c>
      <c r="L126" s="41">
        <v>0</v>
      </c>
      <c r="M126" s="41">
        <f t="shared" si="92"/>
        <v>0</v>
      </c>
      <c r="N126" s="392">
        <v>0</v>
      </c>
      <c r="O126" s="41">
        <f>SUM(O122:O125)</f>
        <v>0</v>
      </c>
      <c r="P126" s="721">
        <f>SUM(P122:P125)</f>
        <v>0</v>
      </c>
      <c r="Q126" s="780">
        <v>1200</v>
      </c>
      <c r="R126">
        <v>18</v>
      </c>
      <c r="S126" s="33"/>
      <c r="T126" s="41">
        <f t="shared" si="93"/>
        <v>0</v>
      </c>
      <c r="U126" s="41">
        <f t="shared" si="94"/>
        <v>0</v>
      </c>
      <c r="V126" s="337">
        <v>0</v>
      </c>
      <c r="W126" s="104">
        <f>SUM(W122:W125)</f>
        <v>0</v>
      </c>
      <c r="X126" s="297">
        <f>SUM(X122:X125)</f>
        <v>0</v>
      </c>
      <c r="Y126" s="780">
        <v>0</v>
      </c>
      <c r="Z126">
        <v>0</v>
      </c>
      <c r="AA126" s="33"/>
      <c r="AB126" s="41">
        <f t="shared" si="95"/>
        <v>0</v>
      </c>
      <c r="AC126" s="41">
        <f t="shared" si="96"/>
        <v>0</v>
      </c>
      <c r="AD126" s="337">
        <v>0</v>
      </c>
      <c r="AE126" s="104">
        <f>SUM(AE122:AE125)</f>
        <v>0</v>
      </c>
      <c r="AF126" s="721">
        <f>SUM(AF122:AF125)</f>
        <v>0</v>
      </c>
      <c r="AG126" s="780">
        <v>0</v>
      </c>
      <c r="AH126">
        <v>0</v>
      </c>
      <c r="AI126" s="33"/>
      <c r="AJ126" s="41">
        <f t="shared" si="97"/>
        <v>0</v>
      </c>
      <c r="AK126" s="41">
        <f t="shared" si="98"/>
        <v>0</v>
      </c>
      <c r="AL126" s="337">
        <v>0</v>
      </c>
      <c r="AM126" s="104">
        <f>SUM(AM122:AM125)</f>
        <v>0</v>
      </c>
      <c r="AN126" s="297">
        <f>SUM(AN122:AN125)</f>
        <v>0</v>
      </c>
      <c r="AO126" s="104">
        <v>0</v>
      </c>
      <c r="AP126">
        <v>0</v>
      </c>
      <c r="AQ126" s="33"/>
      <c r="AR126" s="41">
        <f t="shared" si="99"/>
        <v>0</v>
      </c>
      <c r="AS126" s="41">
        <f t="shared" si="100"/>
        <v>0</v>
      </c>
      <c r="AT126" s="337">
        <v>0</v>
      </c>
      <c r="AU126" s="104">
        <f>SUM(AU122:AU125)</f>
        <v>0</v>
      </c>
      <c r="AV126" s="297">
        <f>SUM(AV122:AV125)</f>
        <v>0</v>
      </c>
      <c r="AW126" s="917">
        <v>0</v>
      </c>
      <c r="AX126">
        <v>0</v>
      </c>
      <c r="AY126" s="33"/>
      <c r="AZ126" s="41">
        <f t="shared" si="101"/>
        <v>0</v>
      </c>
      <c r="BA126" s="41">
        <f t="shared" si="102"/>
        <v>0</v>
      </c>
      <c r="BB126" s="337">
        <v>0</v>
      </c>
      <c r="BC126" s="104">
        <f>SUM(BC122:BC125)</f>
        <v>0</v>
      </c>
      <c r="BD126" s="297">
        <f>SUM(BD122:BD125)</f>
        <v>0</v>
      </c>
      <c r="BE126" s="917">
        <v>0</v>
      </c>
      <c r="BF126">
        <v>0</v>
      </c>
      <c r="BG126" s="33"/>
      <c r="BH126" s="41">
        <f t="shared" si="103"/>
        <v>0</v>
      </c>
      <c r="BI126" s="41">
        <f t="shared" si="104"/>
        <v>0</v>
      </c>
      <c r="BJ126" s="337">
        <v>0</v>
      </c>
      <c r="BK126" s="104">
        <f>SUM(BK122:BK125)</f>
        <v>0</v>
      </c>
      <c r="BL126" s="297">
        <f>SUM(BL122:BL125)</f>
        <v>0</v>
      </c>
      <c r="BM126" s="917">
        <v>0</v>
      </c>
      <c r="BN126" s="104">
        <v>0</v>
      </c>
      <c r="BO126" s="33"/>
      <c r="BP126" s="41">
        <f t="shared" si="105"/>
        <v>0</v>
      </c>
      <c r="BQ126" s="41">
        <f t="shared" si="106"/>
        <v>0</v>
      </c>
      <c r="BR126" s="337">
        <v>0</v>
      </c>
      <c r="BS126" s="104">
        <f>SUM(BS122:BS125)</f>
        <v>0</v>
      </c>
      <c r="BT126" s="297">
        <f>SUM(BT122:BT125)</f>
        <v>0</v>
      </c>
      <c r="BU126" s="917">
        <v>0</v>
      </c>
      <c r="BV126">
        <v>0</v>
      </c>
      <c r="BW126" s="33"/>
      <c r="BX126" s="41">
        <f t="shared" si="107"/>
        <v>0</v>
      </c>
      <c r="BY126" s="41">
        <f t="shared" si="108"/>
        <v>0</v>
      </c>
      <c r="BZ126" s="337">
        <v>0</v>
      </c>
      <c r="CA126" s="104">
        <f>SUM(CA122:CA125)</f>
        <v>0</v>
      </c>
      <c r="CB126" s="297">
        <f>SUM(CB122:CB125)</f>
        <v>0</v>
      </c>
      <c r="CC126" s="917">
        <v>0</v>
      </c>
      <c r="CD126">
        <v>0</v>
      </c>
      <c r="CE126" s="33"/>
      <c r="CF126" s="41">
        <f t="shared" si="109"/>
        <v>0</v>
      </c>
      <c r="CG126" s="41">
        <f t="shared" si="110"/>
        <v>0</v>
      </c>
      <c r="CH126" s="337">
        <v>0</v>
      </c>
      <c r="CI126" s="104">
        <f>SUM(CI122:CI125)</f>
        <v>0</v>
      </c>
      <c r="CJ126" s="297">
        <f>SUM(CJ122:CJ125)</f>
        <v>0</v>
      </c>
      <c r="CK126" s="917">
        <v>0</v>
      </c>
      <c r="CL126">
        <v>0</v>
      </c>
      <c r="CM126" s="33"/>
      <c r="CN126" s="41">
        <f t="shared" si="111"/>
        <v>0</v>
      </c>
      <c r="CO126" s="41">
        <f t="shared" si="112"/>
        <v>0</v>
      </c>
      <c r="CP126" s="399">
        <v>0</v>
      </c>
      <c r="CQ126" s="104">
        <f>SUM(CQ122:CQ125)</f>
        <v>0</v>
      </c>
      <c r="CR126" s="297">
        <f>SUM(CR122:CR125)</f>
        <v>0</v>
      </c>
      <c r="CS126" s="917">
        <v>0</v>
      </c>
      <c r="CT126">
        <v>0</v>
      </c>
      <c r="CU126" s="33"/>
      <c r="CV126" s="41">
        <f t="shared" si="113"/>
        <v>0</v>
      </c>
      <c r="CW126" s="41">
        <f t="shared" si="114"/>
        <v>0</v>
      </c>
      <c r="CX126" s="51">
        <v>0</v>
      </c>
      <c r="CZ126" s="650"/>
      <c r="DA126" s="716"/>
      <c r="DE126" s="362">
        <f t="shared" si="82"/>
        <v>0</v>
      </c>
      <c r="DF126" s="362">
        <f t="shared" si="83"/>
        <v>0</v>
      </c>
      <c r="DG126" s="362">
        <f t="shared" si="84"/>
        <v>0</v>
      </c>
    </row>
    <row r="127" spans="1:111" x14ac:dyDescent="0.25">
      <c r="A127" s="51"/>
      <c r="B127" s="698"/>
      <c r="C127" s="200"/>
      <c r="D127" s="954"/>
      <c r="E127" s="299"/>
      <c r="F127" s="748"/>
      <c r="G127" s="51"/>
      <c r="H127" s="721"/>
      <c r="I127" s="780"/>
      <c r="J127" s="41"/>
      <c r="K127" s="33"/>
      <c r="L127" s="41"/>
      <c r="M127" s="41">
        <f t="shared" si="92"/>
        <v>0</v>
      </c>
      <c r="N127" s="392">
        <v>0</v>
      </c>
      <c r="O127" s="51"/>
      <c r="P127" s="721"/>
      <c r="Q127" s="780"/>
      <c r="S127" s="33"/>
      <c r="T127" s="41">
        <f t="shared" si="93"/>
        <v>0</v>
      </c>
      <c r="U127" s="41">
        <f t="shared" si="94"/>
        <v>0</v>
      </c>
      <c r="V127" s="337">
        <v>0</v>
      </c>
      <c r="W127" s="104"/>
      <c r="X127" s="297"/>
      <c r="Y127" s="780"/>
      <c r="AA127" s="33"/>
      <c r="AB127" s="41">
        <f t="shared" si="95"/>
        <v>0</v>
      </c>
      <c r="AC127" s="41">
        <f t="shared" si="96"/>
        <v>0</v>
      </c>
      <c r="AD127" s="337">
        <v>0</v>
      </c>
      <c r="AE127" s="104"/>
      <c r="AF127" s="721"/>
      <c r="AG127" s="780"/>
      <c r="AI127" s="33"/>
      <c r="AJ127" s="41">
        <f t="shared" si="97"/>
        <v>0</v>
      </c>
      <c r="AK127" s="41">
        <f t="shared" si="98"/>
        <v>0</v>
      </c>
      <c r="AL127" s="337">
        <v>0</v>
      </c>
      <c r="AM127" s="104"/>
      <c r="AN127" s="297"/>
      <c r="AO127" s="104"/>
      <c r="AQ127" s="33"/>
      <c r="AR127" s="41">
        <f t="shared" si="99"/>
        <v>0</v>
      </c>
      <c r="AS127" s="41">
        <f t="shared" si="100"/>
        <v>0</v>
      </c>
      <c r="AT127" s="337">
        <v>0</v>
      </c>
      <c r="AU127" s="104"/>
      <c r="AV127" s="297"/>
      <c r="AW127" s="917"/>
      <c r="AY127" s="33"/>
      <c r="AZ127" s="41">
        <f t="shared" si="101"/>
        <v>0</v>
      </c>
      <c r="BA127" s="41">
        <f t="shared" si="102"/>
        <v>0</v>
      </c>
      <c r="BB127" s="337">
        <v>0</v>
      </c>
      <c r="BC127" s="104"/>
      <c r="BD127" s="297"/>
      <c r="BE127" s="917"/>
      <c r="BG127" s="33"/>
      <c r="BH127" s="41">
        <f t="shared" si="103"/>
        <v>0</v>
      </c>
      <c r="BI127" s="41">
        <f t="shared" si="104"/>
        <v>0</v>
      </c>
      <c r="BJ127" s="337">
        <v>0</v>
      </c>
      <c r="BK127" s="104"/>
      <c r="BL127" s="297"/>
      <c r="BM127" s="917"/>
      <c r="BN127" s="104"/>
      <c r="BO127" s="33"/>
      <c r="BP127" s="41">
        <f t="shared" si="105"/>
        <v>0</v>
      </c>
      <c r="BQ127" s="41">
        <f t="shared" si="106"/>
        <v>0</v>
      </c>
      <c r="BR127" s="337">
        <v>0</v>
      </c>
      <c r="BS127" s="104"/>
      <c r="BT127" s="297"/>
      <c r="BU127" s="917"/>
      <c r="BW127" s="33"/>
      <c r="BX127" s="41">
        <f t="shared" si="107"/>
        <v>0</v>
      </c>
      <c r="BY127" s="41">
        <f t="shared" si="108"/>
        <v>0</v>
      </c>
      <c r="BZ127" s="337">
        <v>0</v>
      </c>
      <c r="CA127" s="104"/>
      <c r="CB127" s="297"/>
      <c r="CC127" s="917"/>
      <c r="CE127" s="33"/>
      <c r="CF127" s="41">
        <f t="shared" si="109"/>
        <v>0</v>
      </c>
      <c r="CG127" s="41">
        <f t="shared" si="110"/>
        <v>0</v>
      </c>
      <c r="CH127" s="337">
        <v>0</v>
      </c>
      <c r="CI127" s="104"/>
      <c r="CJ127" s="297"/>
      <c r="CK127" s="917"/>
      <c r="CM127" s="33"/>
      <c r="CN127" s="41">
        <f t="shared" si="111"/>
        <v>0</v>
      </c>
      <c r="CO127" s="41">
        <f t="shared" si="112"/>
        <v>0</v>
      </c>
      <c r="CP127" s="399">
        <v>0</v>
      </c>
      <c r="CQ127" s="104"/>
      <c r="CR127" s="297"/>
      <c r="CS127" s="917"/>
      <c r="CU127" s="33"/>
      <c r="CV127" s="41">
        <f t="shared" si="113"/>
        <v>0</v>
      </c>
      <c r="CW127" s="41">
        <f t="shared" si="114"/>
        <v>0</v>
      </c>
      <c r="CX127" s="51">
        <v>0</v>
      </c>
      <c r="CZ127" s="650"/>
      <c r="DE127" s="362">
        <f t="shared" si="82"/>
        <v>0</v>
      </c>
      <c r="DF127" s="362">
        <f t="shared" si="83"/>
        <v>0</v>
      </c>
      <c r="DG127" s="362">
        <f t="shared" si="84"/>
        <v>0</v>
      </c>
    </row>
    <row r="128" spans="1:111" x14ac:dyDescent="0.25">
      <c r="A128" s="62" t="s">
        <v>384</v>
      </c>
      <c r="B128" s="696" t="s">
        <v>786</v>
      </c>
      <c r="C128" s="787" t="s">
        <v>287</v>
      </c>
      <c r="D128" s="954">
        <v>190</v>
      </c>
      <c r="E128" s="287">
        <f>G128+O128+W128+AE128+AM128+AU128+BC128+BK128+BS128+CA128+CI128+CQ128</f>
        <v>0</v>
      </c>
      <c r="F128" s="740">
        <f>$D$128*E128</f>
        <v>0</v>
      </c>
      <c r="G128" s="399"/>
      <c r="H128" s="40">
        <f>$D$128*G128</f>
        <v>0</v>
      </c>
      <c r="I128" s="779">
        <v>200</v>
      </c>
      <c r="J128" s="60"/>
      <c r="K128" s="33">
        <v>400</v>
      </c>
      <c r="L128" s="41">
        <v>76000</v>
      </c>
      <c r="M128" s="41">
        <f t="shared" si="92"/>
        <v>76000</v>
      </c>
      <c r="N128" s="392">
        <v>0</v>
      </c>
      <c r="O128" s="399"/>
      <c r="P128" s="40">
        <f>$D$128*O128</f>
        <v>0</v>
      </c>
      <c r="Q128" s="779">
        <v>200</v>
      </c>
      <c r="S128" s="33">
        <v>0</v>
      </c>
      <c r="T128" s="41">
        <f t="shared" si="93"/>
        <v>0</v>
      </c>
      <c r="U128" s="41">
        <f t="shared" si="94"/>
        <v>0</v>
      </c>
      <c r="V128" s="337">
        <v>0</v>
      </c>
      <c r="W128" s="104"/>
      <c r="X128" s="288">
        <f>$D$128*W128</f>
        <v>0</v>
      </c>
      <c r="Y128" s="779"/>
      <c r="AA128" s="33">
        <v>0</v>
      </c>
      <c r="AB128" s="41">
        <f t="shared" si="95"/>
        <v>0</v>
      </c>
      <c r="AC128" s="41">
        <f t="shared" si="96"/>
        <v>0</v>
      </c>
      <c r="AD128" s="337">
        <v>0</v>
      </c>
      <c r="AE128" s="104"/>
      <c r="AF128" s="40">
        <f>$D$128*AE128</f>
        <v>0</v>
      </c>
      <c r="AG128" s="779"/>
      <c r="AI128" s="33">
        <v>0</v>
      </c>
      <c r="AJ128" s="41">
        <f t="shared" si="97"/>
        <v>0</v>
      </c>
      <c r="AK128" s="41">
        <f t="shared" si="98"/>
        <v>0</v>
      </c>
      <c r="AL128" s="337">
        <v>0</v>
      </c>
      <c r="AM128" s="104"/>
      <c r="AN128" s="288">
        <f>$D$128*AM128</f>
        <v>0</v>
      </c>
      <c r="AO128" s="104"/>
      <c r="AQ128" s="33">
        <v>0</v>
      </c>
      <c r="AR128" s="41">
        <f t="shared" si="99"/>
        <v>0</v>
      </c>
      <c r="AS128" s="41">
        <f t="shared" si="100"/>
        <v>0</v>
      </c>
      <c r="AT128" s="337">
        <v>0</v>
      </c>
      <c r="AU128" s="337"/>
      <c r="AV128" s="288">
        <f>$D$128*AU128</f>
        <v>0</v>
      </c>
      <c r="AW128" s="784"/>
      <c r="AY128" s="33">
        <v>0</v>
      </c>
      <c r="AZ128" s="41">
        <f t="shared" si="101"/>
        <v>0</v>
      </c>
      <c r="BA128" s="41">
        <f t="shared" si="102"/>
        <v>0</v>
      </c>
      <c r="BB128" s="337">
        <v>0</v>
      </c>
      <c r="BC128" s="337"/>
      <c r="BD128" s="288">
        <f>$D$128*BC128</f>
        <v>0</v>
      </c>
      <c r="BE128" s="784"/>
      <c r="BG128" s="33">
        <v>0</v>
      </c>
      <c r="BH128" s="41">
        <f t="shared" si="103"/>
        <v>0</v>
      </c>
      <c r="BI128" s="41">
        <f t="shared" si="104"/>
        <v>0</v>
      </c>
      <c r="BJ128" s="337">
        <v>0</v>
      </c>
      <c r="BK128" s="337"/>
      <c r="BL128" s="288">
        <f>$D$128*BK128</f>
        <v>0</v>
      </c>
      <c r="BM128" s="784"/>
      <c r="BN128" s="337"/>
      <c r="BO128" s="33">
        <v>0</v>
      </c>
      <c r="BP128" s="41">
        <f t="shared" si="105"/>
        <v>0</v>
      </c>
      <c r="BQ128" s="41">
        <f t="shared" si="106"/>
        <v>0</v>
      </c>
      <c r="BR128" s="337">
        <v>0</v>
      </c>
      <c r="BS128" s="60"/>
      <c r="BT128" s="288">
        <f>$D$128*BS128</f>
        <v>0</v>
      </c>
      <c r="BU128" s="779"/>
      <c r="BW128" s="33">
        <v>0</v>
      </c>
      <c r="BX128" s="41">
        <f t="shared" si="107"/>
        <v>0</v>
      </c>
      <c r="BY128" s="41">
        <f t="shared" si="108"/>
        <v>0</v>
      </c>
      <c r="BZ128" s="337">
        <v>0</v>
      </c>
      <c r="CA128" s="337"/>
      <c r="CB128" s="288">
        <f>$D$128*CA128</f>
        <v>0</v>
      </c>
      <c r="CC128" s="784"/>
      <c r="CE128" s="33">
        <v>0</v>
      </c>
      <c r="CF128" s="41">
        <f t="shared" si="109"/>
        <v>0</v>
      </c>
      <c r="CG128" s="41">
        <f t="shared" si="110"/>
        <v>0</v>
      </c>
      <c r="CH128" s="337">
        <v>0</v>
      </c>
      <c r="CI128" s="399"/>
      <c r="CJ128" s="288">
        <f>$D$128*CI128</f>
        <v>0</v>
      </c>
      <c r="CK128" s="931"/>
      <c r="CM128" s="33">
        <v>0</v>
      </c>
      <c r="CN128" s="41">
        <f t="shared" si="111"/>
        <v>0</v>
      </c>
      <c r="CO128" s="41">
        <f t="shared" si="112"/>
        <v>0</v>
      </c>
      <c r="CP128" s="399">
        <v>0</v>
      </c>
      <c r="CQ128" s="51"/>
      <c r="CR128" s="288">
        <f>$D$128*CQ128</f>
        <v>0</v>
      </c>
      <c r="CS128" s="781"/>
      <c r="CU128" s="33">
        <v>0</v>
      </c>
      <c r="CV128" s="41">
        <f t="shared" si="113"/>
        <v>0</v>
      </c>
      <c r="CW128" s="41">
        <f t="shared" si="114"/>
        <v>0</v>
      </c>
      <c r="CX128" s="51">
        <v>0</v>
      </c>
      <c r="CZ128" s="650"/>
      <c r="DE128" s="362">
        <f t="shared" si="82"/>
        <v>0</v>
      </c>
      <c r="DF128" s="362">
        <f t="shared" si="83"/>
        <v>0</v>
      </c>
      <c r="DG128" s="362">
        <f t="shared" si="84"/>
        <v>0</v>
      </c>
    </row>
    <row r="129" spans="1:111" x14ac:dyDescent="0.25">
      <c r="A129" s="62"/>
      <c r="B129" s="696" t="s">
        <v>787</v>
      </c>
      <c r="C129" s="787" t="s">
        <v>287</v>
      </c>
      <c r="D129" s="954">
        <v>155</v>
      </c>
      <c r="E129" s="287">
        <f>G129+O129+W129+AE129+AM129+AU129+BC129+BK129+BS129+CA129+CI129+CQ129</f>
        <v>0</v>
      </c>
      <c r="F129" s="740">
        <f>$D$129*E129</f>
        <v>0</v>
      </c>
      <c r="G129" s="399"/>
      <c r="H129" s="740">
        <f>$D$129*G129</f>
        <v>0</v>
      </c>
      <c r="I129" s="60">
        <v>375</v>
      </c>
      <c r="J129" s="60"/>
      <c r="K129" s="33">
        <v>750</v>
      </c>
      <c r="L129" s="41">
        <v>116250</v>
      </c>
      <c r="M129" s="41"/>
      <c r="N129" s="392"/>
      <c r="O129" s="399"/>
      <c r="P129" s="740">
        <f>$D$129*O129</f>
        <v>0</v>
      </c>
      <c r="Q129" s="60">
        <v>375</v>
      </c>
      <c r="S129" s="33"/>
      <c r="T129" s="41"/>
      <c r="U129" s="41"/>
      <c r="V129" s="337"/>
      <c r="W129" s="104"/>
      <c r="X129" s="740">
        <f>$D$129*W129</f>
        <v>0</v>
      </c>
      <c r="Y129" s="60"/>
      <c r="AA129" s="33"/>
      <c r="AB129" s="41"/>
      <c r="AC129" s="41"/>
      <c r="AD129" s="337"/>
      <c r="AE129" s="104"/>
      <c r="AF129" s="740">
        <f>$D$129*AE129</f>
        <v>0</v>
      </c>
      <c r="AG129" s="60"/>
      <c r="AI129" s="33"/>
      <c r="AJ129" s="41"/>
      <c r="AK129" s="41"/>
      <c r="AL129" s="337"/>
      <c r="AM129" s="104"/>
      <c r="AN129" s="740">
        <f>$D$129*AM129</f>
        <v>0</v>
      </c>
      <c r="AO129" s="104"/>
      <c r="AQ129" s="33"/>
      <c r="AR129" s="41"/>
      <c r="AS129" s="41"/>
      <c r="AT129" s="337"/>
      <c r="AU129" s="337"/>
      <c r="AV129" s="740">
        <f>$D$129*AU129</f>
        <v>0</v>
      </c>
      <c r="AW129" s="337"/>
      <c r="AY129" s="33"/>
      <c r="AZ129" s="41"/>
      <c r="BA129" s="41"/>
      <c r="BB129" s="337"/>
      <c r="BC129" s="337"/>
      <c r="BD129" s="740">
        <f>$D$129*BC129</f>
        <v>0</v>
      </c>
      <c r="BE129" s="337"/>
      <c r="BG129" s="33"/>
      <c r="BH129" s="41"/>
      <c r="BI129" s="41"/>
      <c r="BJ129" s="337"/>
      <c r="BK129" s="337"/>
      <c r="BL129" s="740">
        <f>$D$129*BK129</f>
        <v>0</v>
      </c>
      <c r="BM129" s="337"/>
      <c r="BN129" s="337"/>
      <c r="BO129" s="33"/>
      <c r="BP129" s="41"/>
      <c r="BQ129" s="41"/>
      <c r="BR129" s="337"/>
      <c r="BS129" s="60"/>
      <c r="BT129" s="740">
        <f>$D$129*BS129</f>
        <v>0</v>
      </c>
      <c r="BU129" s="60"/>
      <c r="BW129" s="33"/>
      <c r="BX129" s="41"/>
      <c r="BY129" s="41"/>
      <c r="BZ129" s="337"/>
      <c r="CA129" s="337"/>
      <c r="CB129" s="740">
        <f>$D$129*CA129</f>
        <v>0</v>
      </c>
      <c r="CC129" s="337"/>
      <c r="CE129" s="33"/>
      <c r="CF129" s="41"/>
      <c r="CG129" s="41"/>
      <c r="CH129" s="337"/>
      <c r="CI129" s="399"/>
      <c r="CJ129" s="740">
        <f>$D$129*CI129</f>
        <v>0</v>
      </c>
      <c r="CK129" s="398"/>
      <c r="CM129" s="33"/>
      <c r="CN129" s="41"/>
      <c r="CO129" s="41"/>
      <c r="CP129" s="399"/>
      <c r="CQ129" s="51"/>
      <c r="CR129" s="288"/>
      <c r="CS129" s="51"/>
      <c r="CU129" s="33"/>
      <c r="CV129" s="41"/>
      <c r="CW129" s="41"/>
      <c r="CX129" s="51"/>
      <c r="CZ129" s="650"/>
      <c r="DE129" s="362">
        <f t="shared" si="82"/>
        <v>0</v>
      </c>
      <c r="DF129" s="362"/>
      <c r="DG129" s="362"/>
    </row>
    <row r="130" spans="1:111" x14ac:dyDescent="0.25">
      <c r="A130" s="62"/>
      <c r="B130" s="697"/>
      <c r="C130" s="202"/>
      <c r="D130" s="954"/>
      <c r="E130" s="287">
        <f>G130+O130+W130+AE130+AM130+AU130+BC130+BK130+BS130+CA130+CI130+CQ130</f>
        <v>0</v>
      </c>
      <c r="F130" s="740">
        <f t="shared" ref="F130" si="120">$D$128*E130</f>
        <v>0</v>
      </c>
      <c r="G130" s="41"/>
      <c r="H130" s="40"/>
      <c r="I130" s="104"/>
      <c r="J130" s="104"/>
      <c r="K130" s="33">
        <v>0</v>
      </c>
      <c r="L130" s="41">
        <v>0</v>
      </c>
      <c r="M130" s="41">
        <f t="shared" si="92"/>
        <v>0</v>
      </c>
      <c r="N130" s="392">
        <v>0</v>
      </c>
      <c r="O130" s="41"/>
      <c r="P130" s="40"/>
      <c r="Q130" s="104"/>
      <c r="S130" s="33"/>
      <c r="T130" s="41">
        <f t="shared" si="93"/>
        <v>0</v>
      </c>
      <c r="U130" s="41">
        <f t="shared" si="94"/>
        <v>0</v>
      </c>
      <c r="V130" s="337">
        <v>0</v>
      </c>
      <c r="W130" s="104"/>
      <c r="X130" s="288"/>
      <c r="Y130" s="41"/>
      <c r="AA130" s="33"/>
      <c r="AB130" s="41">
        <f t="shared" si="95"/>
        <v>0</v>
      </c>
      <c r="AC130" s="41">
        <f t="shared" si="96"/>
        <v>0</v>
      </c>
      <c r="AD130" s="337">
        <v>0</v>
      </c>
      <c r="AE130" s="104"/>
      <c r="AF130" s="40"/>
      <c r="AG130" s="41"/>
      <c r="AI130" s="33"/>
      <c r="AJ130" s="41">
        <f t="shared" si="97"/>
        <v>0</v>
      </c>
      <c r="AK130" s="41">
        <f t="shared" si="98"/>
        <v>0</v>
      </c>
      <c r="AL130" s="337">
        <v>0</v>
      </c>
      <c r="AM130" s="104"/>
      <c r="AN130" s="288"/>
      <c r="AO130" s="104"/>
      <c r="AQ130" s="33"/>
      <c r="AR130" s="41">
        <f t="shared" si="99"/>
        <v>0</v>
      </c>
      <c r="AS130" s="41">
        <f t="shared" si="100"/>
        <v>0</v>
      </c>
      <c r="AT130" s="337">
        <v>0</v>
      </c>
      <c r="AU130" s="337">
        <v>0</v>
      </c>
      <c r="AV130" s="288">
        <f t="shared" ref="AV130" si="121">$D$128*AU130</f>
        <v>0</v>
      </c>
      <c r="AW130" s="337">
        <v>0</v>
      </c>
      <c r="AX130">
        <v>0</v>
      </c>
      <c r="AY130" s="33"/>
      <c r="AZ130" s="41">
        <f t="shared" si="101"/>
        <v>0</v>
      </c>
      <c r="BA130" s="41">
        <f t="shared" si="102"/>
        <v>0</v>
      </c>
      <c r="BB130" s="337">
        <v>0</v>
      </c>
      <c r="BC130" s="337">
        <v>0</v>
      </c>
      <c r="BD130" s="288"/>
      <c r="BE130" s="337">
        <v>0</v>
      </c>
      <c r="BF130">
        <v>0</v>
      </c>
      <c r="BG130" s="33"/>
      <c r="BH130" s="41">
        <f t="shared" si="103"/>
        <v>0</v>
      </c>
      <c r="BI130" s="41">
        <f t="shared" si="104"/>
        <v>0</v>
      </c>
      <c r="BJ130" s="337">
        <v>0</v>
      </c>
      <c r="BK130" s="104"/>
      <c r="BL130" s="288"/>
      <c r="BM130" s="104"/>
      <c r="BN130" s="104"/>
      <c r="BO130" s="33"/>
      <c r="BP130" s="41">
        <f t="shared" si="105"/>
        <v>0</v>
      </c>
      <c r="BQ130" s="41">
        <f t="shared" si="106"/>
        <v>0</v>
      </c>
      <c r="BR130" s="337">
        <v>0</v>
      </c>
      <c r="BS130" s="104"/>
      <c r="BT130" s="288"/>
      <c r="BU130" s="104"/>
      <c r="BW130" s="33"/>
      <c r="BX130" s="41">
        <f t="shared" si="107"/>
        <v>0</v>
      </c>
      <c r="BY130" s="41">
        <f t="shared" si="108"/>
        <v>0</v>
      </c>
      <c r="BZ130" s="337">
        <v>0</v>
      </c>
      <c r="CA130" s="104"/>
      <c r="CB130" s="288"/>
      <c r="CC130" s="104"/>
      <c r="CE130" s="33"/>
      <c r="CF130" s="41">
        <f t="shared" si="109"/>
        <v>0</v>
      </c>
      <c r="CG130" s="41">
        <f t="shared" si="110"/>
        <v>0</v>
      </c>
      <c r="CH130" s="337">
        <v>0</v>
      </c>
      <c r="CI130" s="104"/>
      <c r="CJ130" s="288"/>
      <c r="CK130" s="104"/>
      <c r="CM130" s="33"/>
      <c r="CN130" s="41">
        <f t="shared" si="111"/>
        <v>0</v>
      </c>
      <c r="CO130" s="41">
        <f t="shared" si="112"/>
        <v>0</v>
      </c>
      <c r="CP130" s="399">
        <v>0</v>
      </c>
      <c r="CQ130" s="104"/>
      <c r="CR130" s="288"/>
      <c r="CS130" s="104"/>
      <c r="CU130" s="33"/>
      <c r="CV130" s="41">
        <f t="shared" si="113"/>
        <v>0</v>
      </c>
      <c r="CW130" s="41">
        <f t="shared" si="114"/>
        <v>0</v>
      </c>
      <c r="CX130" s="51">
        <v>0</v>
      </c>
      <c r="CZ130" s="650"/>
      <c r="DE130" s="362">
        <f t="shared" si="82"/>
        <v>0</v>
      </c>
      <c r="DF130" s="362">
        <f t="shared" si="83"/>
        <v>0</v>
      </c>
      <c r="DG130" s="362">
        <f t="shared" si="84"/>
        <v>0</v>
      </c>
    </row>
    <row r="131" spans="1:111" ht="15" hidden="1" customHeight="1" x14ac:dyDescent="0.25">
      <c r="A131" s="62" t="s">
        <v>386</v>
      </c>
      <c r="B131" s="697" t="s">
        <v>387</v>
      </c>
      <c r="C131" s="202" t="s">
        <v>388</v>
      </c>
      <c r="D131" s="954">
        <v>112</v>
      </c>
      <c r="E131" s="287">
        <f>G131+O131+W131+AE131+AM131+AU131+BC131+BK131+BS131+CA131+CI131+CQ131</f>
        <v>0</v>
      </c>
      <c r="F131" s="740">
        <f>$D$131*E131</f>
        <v>0</v>
      </c>
      <c r="G131" s="399">
        <v>0</v>
      </c>
      <c r="H131" s="40">
        <f>$D$131*G131</f>
        <v>0</v>
      </c>
      <c r="I131" s="41">
        <v>0</v>
      </c>
      <c r="J131" s="41">
        <v>938</v>
      </c>
      <c r="K131" s="33">
        <v>0</v>
      </c>
      <c r="L131" s="41">
        <v>0</v>
      </c>
      <c r="M131" s="41">
        <f t="shared" si="92"/>
        <v>0</v>
      </c>
      <c r="N131" s="392">
        <v>1407</v>
      </c>
      <c r="O131" s="399">
        <v>0</v>
      </c>
      <c r="P131" s="40">
        <f>$D$131*O131</f>
        <v>0</v>
      </c>
      <c r="Q131" s="41">
        <v>0</v>
      </c>
      <c r="R131">
        <v>938</v>
      </c>
      <c r="S131" s="33"/>
      <c r="T131" s="41">
        <f t="shared" si="93"/>
        <v>0</v>
      </c>
      <c r="U131" s="41">
        <f t="shared" si="94"/>
        <v>0</v>
      </c>
      <c r="V131" s="60">
        <v>1407</v>
      </c>
      <c r="W131" s="60">
        <v>0</v>
      </c>
      <c r="X131" s="288">
        <f>$D$131*W131</f>
        <v>0</v>
      </c>
      <c r="Y131" s="337">
        <v>0</v>
      </c>
      <c r="Z131">
        <v>0</v>
      </c>
      <c r="AA131" s="33"/>
      <c r="AB131" s="41">
        <f t="shared" si="95"/>
        <v>0</v>
      </c>
      <c r="AC131" s="41">
        <f t="shared" si="96"/>
        <v>0</v>
      </c>
      <c r="AD131" s="60">
        <v>0</v>
      </c>
      <c r="AE131" s="60">
        <v>0</v>
      </c>
      <c r="AF131" s="40">
        <f>$D$131*AE131</f>
        <v>0</v>
      </c>
      <c r="AG131" s="337">
        <v>0</v>
      </c>
      <c r="AH131">
        <v>0</v>
      </c>
      <c r="AI131" s="33"/>
      <c r="AJ131" s="41">
        <f t="shared" si="97"/>
        <v>0</v>
      </c>
      <c r="AK131" s="41">
        <f t="shared" si="98"/>
        <v>0</v>
      </c>
      <c r="AL131" s="60">
        <v>0</v>
      </c>
      <c r="AM131" s="687">
        <v>0</v>
      </c>
      <c r="AN131" s="288">
        <f>$D$131*AM131</f>
        <v>0</v>
      </c>
      <c r="AO131" s="685">
        <v>0</v>
      </c>
      <c r="AP131">
        <v>0</v>
      </c>
      <c r="AQ131" s="33"/>
      <c r="AR131" s="41">
        <f t="shared" si="99"/>
        <v>0</v>
      </c>
      <c r="AS131" s="41">
        <f t="shared" si="100"/>
        <v>0</v>
      </c>
      <c r="AT131" s="685">
        <v>0</v>
      </c>
      <c r="AU131" s="431">
        <v>0</v>
      </c>
      <c r="AV131" s="738">
        <f>$D$131*AU131</f>
        <v>0</v>
      </c>
      <c r="AW131" s="770">
        <v>0</v>
      </c>
      <c r="AX131">
        <v>0</v>
      </c>
      <c r="AY131" s="33"/>
      <c r="AZ131" s="41">
        <f t="shared" si="101"/>
        <v>0</v>
      </c>
      <c r="BA131" s="392">
        <f t="shared" si="102"/>
        <v>0</v>
      </c>
      <c r="BB131" s="431">
        <v>0</v>
      </c>
      <c r="BC131" s="337">
        <v>0</v>
      </c>
      <c r="BD131" s="288">
        <f>$D$131*BC131</f>
        <v>0</v>
      </c>
      <c r="BE131" s="337">
        <v>0</v>
      </c>
      <c r="BF131">
        <v>0</v>
      </c>
      <c r="BG131" s="33"/>
      <c r="BH131" s="41">
        <f t="shared" si="103"/>
        <v>0</v>
      </c>
      <c r="BI131" s="41">
        <f t="shared" si="104"/>
        <v>0</v>
      </c>
      <c r="BJ131" s="337">
        <v>0</v>
      </c>
      <c r="BK131" s="60">
        <v>0</v>
      </c>
      <c r="BL131" s="288">
        <f>$D$131*BK131</f>
        <v>0</v>
      </c>
      <c r="BM131" s="60">
        <v>0</v>
      </c>
      <c r="BN131" s="60">
        <v>0</v>
      </c>
      <c r="BO131" s="33"/>
      <c r="BP131" s="41">
        <f t="shared" si="105"/>
        <v>0</v>
      </c>
      <c r="BQ131" s="41">
        <f t="shared" si="106"/>
        <v>0</v>
      </c>
      <c r="BR131" s="60">
        <v>0</v>
      </c>
      <c r="BS131" s="337">
        <v>0</v>
      </c>
      <c r="BT131" s="288">
        <f>$D$131*BS131</f>
        <v>0</v>
      </c>
      <c r="BU131" s="337">
        <v>0</v>
      </c>
      <c r="BV131">
        <v>0</v>
      </c>
      <c r="BW131" s="33"/>
      <c r="BX131" s="41">
        <f t="shared" si="107"/>
        <v>0</v>
      </c>
      <c r="BY131" s="41">
        <f t="shared" si="108"/>
        <v>0</v>
      </c>
      <c r="BZ131" s="337">
        <v>0</v>
      </c>
      <c r="CA131" s="60">
        <v>0</v>
      </c>
      <c r="CB131" s="288">
        <f>$D$131*CA131</f>
        <v>0</v>
      </c>
      <c r="CC131" s="60">
        <v>0</v>
      </c>
      <c r="CD131">
        <v>0</v>
      </c>
      <c r="CE131" s="33"/>
      <c r="CF131" s="41">
        <f t="shared" si="109"/>
        <v>0</v>
      </c>
      <c r="CG131" s="41">
        <f t="shared" si="110"/>
        <v>0</v>
      </c>
      <c r="CH131" s="60">
        <v>0</v>
      </c>
      <c r="CI131" s="399">
        <v>0</v>
      </c>
      <c r="CJ131" s="288">
        <f>$D$131*CI131</f>
        <v>0</v>
      </c>
      <c r="CK131" s="399">
        <v>0</v>
      </c>
      <c r="CL131">
        <v>0</v>
      </c>
      <c r="CM131" s="33"/>
      <c r="CN131" s="41">
        <f t="shared" si="111"/>
        <v>0</v>
      </c>
      <c r="CO131" s="41">
        <f t="shared" si="112"/>
        <v>0</v>
      </c>
      <c r="CP131" s="399">
        <v>0</v>
      </c>
      <c r="CQ131" s="41">
        <v>0</v>
      </c>
      <c r="CR131" s="288">
        <f>$D$131*CQ131</f>
        <v>0</v>
      </c>
      <c r="CS131" s="41">
        <v>0</v>
      </c>
      <c r="CT131">
        <v>0</v>
      </c>
      <c r="CU131" s="33"/>
      <c r="CV131" s="41">
        <f t="shared" si="113"/>
        <v>0</v>
      </c>
      <c r="CW131" s="41">
        <f t="shared" si="114"/>
        <v>0</v>
      </c>
      <c r="CX131" s="41">
        <v>0</v>
      </c>
      <c r="CZ131" s="650"/>
      <c r="DE131" s="362">
        <f t="shared" si="82"/>
        <v>0</v>
      </c>
      <c r="DF131" s="362">
        <f t="shared" si="83"/>
        <v>0</v>
      </c>
      <c r="DG131" s="362">
        <f t="shared" si="84"/>
        <v>0</v>
      </c>
    </row>
    <row r="132" spans="1:111" ht="15" hidden="1" customHeight="1" x14ac:dyDescent="0.25">
      <c r="A132" s="62" t="s">
        <v>389</v>
      </c>
      <c r="B132" s="697" t="s">
        <v>390</v>
      </c>
      <c r="C132" s="202" t="s">
        <v>388</v>
      </c>
      <c r="D132" s="954">
        <v>156</v>
      </c>
      <c r="E132" s="287">
        <f t="shared" ref="E132:E134" si="122">G132+O132+W132+AE132+AM132+AU132+BC132+BK132+BS132+CA132+CI132+CQ132</f>
        <v>0</v>
      </c>
      <c r="F132" s="740">
        <f>$D$132*E132</f>
        <v>0</v>
      </c>
      <c r="G132" s="399">
        <v>0</v>
      </c>
      <c r="H132" s="40">
        <f>$D$132*G132</f>
        <v>0</v>
      </c>
      <c r="I132" s="41">
        <v>0</v>
      </c>
      <c r="J132" s="41">
        <v>350</v>
      </c>
      <c r="K132" s="33">
        <v>0</v>
      </c>
      <c r="L132" s="41">
        <v>0</v>
      </c>
      <c r="M132" s="41">
        <f t="shared" si="92"/>
        <v>0</v>
      </c>
      <c r="N132" s="392">
        <v>540</v>
      </c>
      <c r="O132" s="399">
        <v>0</v>
      </c>
      <c r="P132" s="40">
        <f>$D$132*O132</f>
        <v>0</v>
      </c>
      <c r="Q132" s="41">
        <v>0</v>
      </c>
      <c r="R132">
        <v>350</v>
      </c>
      <c r="S132" s="33">
        <v>1.35</v>
      </c>
      <c r="T132" s="41">
        <f t="shared" si="93"/>
        <v>0</v>
      </c>
      <c r="U132" s="41">
        <f t="shared" si="94"/>
        <v>0</v>
      </c>
      <c r="V132" s="60">
        <v>675</v>
      </c>
      <c r="W132" s="60">
        <v>0</v>
      </c>
      <c r="X132" s="288">
        <f>$D$132*W132</f>
        <v>0</v>
      </c>
      <c r="Y132" s="337">
        <v>0</v>
      </c>
      <c r="Z132">
        <v>0</v>
      </c>
      <c r="AA132" s="33">
        <v>1.35</v>
      </c>
      <c r="AB132" s="41">
        <f t="shared" si="95"/>
        <v>0</v>
      </c>
      <c r="AC132" s="41">
        <f t="shared" si="96"/>
        <v>0</v>
      </c>
      <c r="AD132" s="60">
        <v>0</v>
      </c>
      <c r="AE132" s="60">
        <v>0</v>
      </c>
      <c r="AF132" s="40">
        <f>$D$132*AE132</f>
        <v>0</v>
      </c>
      <c r="AG132" s="337">
        <v>0</v>
      </c>
      <c r="AH132">
        <v>0</v>
      </c>
      <c r="AI132" s="33">
        <v>1.35</v>
      </c>
      <c r="AJ132" s="41">
        <f t="shared" si="97"/>
        <v>0</v>
      </c>
      <c r="AK132" s="41">
        <f t="shared" si="98"/>
        <v>0</v>
      </c>
      <c r="AL132" s="60">
        <v>0</v>
      </c>
      <c r="AM132" s="685">
        <v>0</v>
      </c>
      <c r="AN132" s="288">
        <f>$D$132*AM132</f>
        <v>0</v>
      </c>
      <c r="AO132" s="685">
        <v>0</v>
      </c>
      <c r="AP132">
        <v>0</v>
      </c>
      <c r="AQ132" s="33">
        <v>1.35</v>
      </c>
      <c r="AR132" s="41">
        <f t="shared" si="99"/>
        <v>0</v>
      </c>
      <c r="AS132" s="41">
        <f t="shared" si="100"/>
        <v>0</v>
      </c>
      <c r="AT132" s="685">
        <v>0</v>
      </c>
      <c r="AU132" s="431">
        <v>0</v>
      </c>
      <c r="AV132" s="738">
        <f>$D$132*AU132</f>
        <v>0</v>
      </c>
      <c r="AW132" s="770">
        <v>0</v>
      </c>
      <c r="AX132">
        <v>0</v>
      </c>
      <c r="AY132" s="33">
        <v>1.35</v>
      </c>
      <c r="AZ132" s="41">
        <f t="shared" si="101"/>
        <v>0</v>
      </c>
      <c r="BA132" s="392">
        <f t="shared" si="102"/>
        <v>0</v>
      </c>
      <c r="BB132" s="431">
        <v>0</v>
      </c>
      <c r="BC132" s="337">
        <v>0</v>
      </c>
      <c r="BD132" s="288">
        <f>$D$132*BC132</f>
        <v>0</v>
      </c>
      <c r="BE132" s="337">
        <v>0</v>
      </c>
      <c r="BF132">
        <v>0</v>
      </c>
      <c r="BG132" s="33">
        <v>1.35</v>
      </c>
      <c r="BH132" s="41">
        <f t="shared" si="103"/>
        <v>0</v>
      </c>
      <c r="BI132" s="41">
        <f t="shared" si="104"/>
        <v>0</v>
      </c>
      <c r="BJ132" s="337">
        <v>0</v>
      </c>
      <c r="BK132" s="60">
        <v>0</v>
      </c>
      <c r="BL132" s="288">
        <f>$D$132*BK132</f>
        <v>0</v>
      </c>
      <c r="BM132" s="60">
        <v>0</v>
      </c>
      <c r="BN132" s="60">
        <v>0</v>
      </c>
      <c r="BO132" s="33">
        <v>1.35</v>
      </c>
      <c r="BP132" s="41">
        <f t="shared" si="105"/>
        <v>0</v>
      </c>
      <c r="BQ132" s="41">
        <f t="shared" si="106"/>
        <v>0</v>
      </c>
      <c r="BR132" s="60">
        <v>0</v>
      </c>
      <c r="BS132" s="337">
        <v>0</v>
      </c>
      <c r="BT132" s="288">
        <f>$D$132*BS132</f>
        <v>0</v>
      </c>
      <c r="BU132" s="337">
        <v>0</v>
      </c>
      <c r="BV132">
        <v>0</v>
      </c>
      <c r="BW132" s="33">
        <v>1.35</v>
      </c>
      <c r="BX132" s="41">
        <f t="shared" si="107"/>
        <v>0</v>
      </c>
      <c r="BY132" s="41">
        <f t="shared" si="108"/>
        <v>0</v>
      </c>
      <c r="BZ132" s="337">
        <v>0</v>
      </c>
      <c r="CA132" s="60">
        <v>0</v>
      </c>
      <c r="CB132" s="288">
        <f>$D$132*CA132</f>
        <v>0</v>
      </c>
      <c r="CC132" s="60">
        <v>0</v>
      </c>
      <c r="CD132">
        <v>0</v>
      </c>
      <c r="CE132" s="33">
        <v>1.35</v>
      </c>
      <c r="CF132" s="41">
        <f t="shared" si="109"/>
        <v>0</v>
      </c>
      <c r="CG132" s="41">
        <f t="shared" si="110"/>
        <v>0</v>
      </c>
      <c r="CH132" s="60">
        <v>0</v>
      </c>
      <c r="CI132" s="399">
        <v>0</v>
      </c>
      <c r="CJ132" s="288">
        <f>$D$132*CI132</f>
        <v>0</v>
      </c>
      <c r="CK132" s="399">
        <v>0</v>
      </c>
      <c r="CL132">
        <v>0</v>
      </c>
      <c r="CM132" s="33">
        <v>1.35</v>
      </c>
      <c r="CN132" s="41">
        <f t="shared" si="111"/>
        <v>0</v>
      </c>
      <c r="CO132" s="41">
        <f t="shared" si="112"/>
        <v>0</v>
      </c>
      <c r="CP132" s="399">
        <v>0</v>
      </c>
      <c r="CQ132" s="41">
        <v>0</v>
      </c>
      <c r="CR132" s="288">
        <f>$D$132*CQ132</f>
        <v>0</v>
      </c>
      <c r="CS132" s="41">
        <v>0</v>
      </c>
      <c r="CT132">
        <v>0</v>
      </c>
      <c r="CU132" s="33">
        <v>1.35</v>
      </c>
      <c r="CV132" s="41">
        <f t="shared" si="113"/>
        <v>0</v>
      </c>
      <c r="CW132" s="41">
        <f t="shared" si="114"/>
        <v>0</v>
      </c>
      <c r="CX132" s="41">
        <v>0</v>
      </c>
      <c r="CZ132" s="650"/>
      <c r="DE132" s="362">
        <f t="shared" si="82"/>
        <v>0</v>
      </c>
      <c r="DF132" s="362">
        <f t="shared" si="83"/>
        <v>0</v>
      </c>
      <c r="DG132" s="362">
        <f t="shared" si="84"/>
        <v>0</v>
      </c>
    </row>
    <row r="133" spans="1:111" x14ac:dyDescent="0.25">
      <c r="A133" s="62"/>
      <c r="B133" s="697" t="s">
        <v>725</v>
      </c>
      <c r="C133" s="202" t="s">
        <v>388</v>
      </c>
      <c r="D133" s="954">
        <v>225</v>
      </c>
      <c r="E133" s="287">
        <f t="shared" si="122"/>
        <v>0</v>
      </c>
      <c r="F133" s="740">
        <f>$D$133*E133</f>
        <v>0</v>
      </c>
      <c r="G133" s="726">
        <v>0</v>
      </c>
      <c r="H133" s="740">
        <f>$D$133*G133</f>
        <v>0</v>
      </c>
      <c r="I133" s="41">
        <v>1700</v>
      </c>
      <c r="J133" s="41"/>
      <c r="K133" s="33">
        <v>3600</v>
      </c>
      <c r="L133" s="41">
        <v>810000</v>
      </c>
      <c r="M133" s="41"/>
      <c r="N133" s="392"/>
      <c r="O133" s="726">
        <v>0</v>
      </c>
      <c r="P133" s="740">
        <f>$D$133*O133</f>
        <v>0</v>
      </c>
      <c r="Q133" s="41">
        <v>1900</v>
      </c>
      <c r="S133" s="33"/>
      <c r="T133" s="41"/>
      <c r="U133" s="41"/>
      <c r="V133" s="60"/>
      <c r="W133" s="716">
        <v>0</v>
      </c>
      <c r="X133" s="740">
        <f>$D$133*W133</f>
        <v>0</v>
      </c>
      <c r="Y133" s="337">
        <v>0</v>
      </c>
      <c r="AA133" s="33"/>
      <c r="AB133" s="41"/>
      <c r="AC133" s="41"/>
      <c r="AD133" s="60"/>
      <c r="AE133" s="716">
        <v>0</v>
      </c>
      <c r="AF133" s="740">
        <f>$D$133*AE133</f>
        <v>0</v>
      </c>
      <c r="AG133" s="337">
        <v>0</v>
      </c>
      <c r="AI133" s="33"/>
      <c r="AJ133" s="41"/>
      <c r="AK133" s="41"/>
      <c r="AL133" s="60"/>
      <c r="AM133" s="716">
        <v>0</v>
      </c>
      <c r="AN133" s="740">
        <f>$D$133*AM133</f>
        <v>0</v>
      </c>
      <c r="AO133" s="685">
        <v>0</v>
      </c>
      <c r="AQ133" s="33"/>
      <c r="AR133" s="41"/>
      <c r="AS133" s="41"/>
      <c r="AT133" s="685"/>
      <c r="AU133" s="716">
        <v>0</v>
      </c>
      <c r="AV133" s="740">
        <f>$D$133*AU133</f>
        <v>0</v>
      </c>
      <c r="AW133" s="770">
        <v>0</v>
      </c>
      <c r="AY133" s="33"/>
      <c r="AZ133" s="41"/>
      <c r="BA133" s="392"/>
      <c r="BB133" s="431"/>
      <c r="BC133" s="716">
        <v>0</v>
      </c>
      <c r="BD133" s="740">
        <f>$D$133*BC133</f>
        <v>0</v>
      </c>
      <c r="BE133" s="337">
        <v>0</v>
      </c>
      <c r="BG133" s="33"/>
      <c r="BH133" s="41"/>
      <c r="BI133" s="41"/>
      <c r="BJ133" s="337"/>
      <c r="BK133" s="716">
        <v>0</v>
      </c>
      <c r="BL133" s="740">
        <f>$D$133*BK133</f>
        <v>0</v>
      </c>
      <c r="BM133" s="60">
        <v>0</v>
      </c>
      <c r="BN133" s="60"/>
      <c r="BO133" s="33"/>
      <c r="BP133" s="41"/>
      <c r="BQ133" s="41"/>
      <c r="BR133" s="60"/>
      <c r="BS133" s="716">
        <v>0</v>
      </c>
      <c r="BT133" s="740">
        <f>$D$133*BS133</f>
        <v>0</v>
      </c>
      <c r="BU133" s="337">
        <v>0</v>
      </c>
      <c r="BW133" s="33"/>
      <c r="BX133" s="41"/>
      <c r="BY133" s="41"/>
      <c r="BZ133" s="337"/>
      <c r="CA133" s="716">
        <v>0</v>
      </c>
      <c r="CB133" s="740">
        <f>$D$133*CA133</f>
        <v>0</v>
      </c>
      <c r="CC133" s="60">
        <v>0</v>
      </c>
      <c r="CE133" s="33"/>
      <c r="CF133" s="41"/>
      <c r="CG133" s="41"/>
      <c r="CH133" s="60"/>
      <c r="CI133" s="716">
        <v>0</v>
      </c>
      <c r="CJ133" s="740">
        <f>$D$133*CI133</f>
        <v>0</v>
      </c>
      <c r="CK133" s="399">
        <v>0</v>
      </c>
      <c r="CM133" s="33"/>
      <c r="CN133" s="41"/>
      <c r="CO133" s="41"/>
      <c r="CP133" s="399"/>
      <c r="CQ133" s="716">
        <v>0</v>
      </c>
      <c r="CR133" s="740">
        <f>$D$133*CQ133</f>
        <v>0</v>
      </c>
      <c r="CS133" s="41">
        <v>0</v>
      </c>
      <c r="CU133" s="33"/>
      <c r="CV133" s="41"/>
      <c r="CW133" s="41"/>
      <c r="CX133" s="41"/>
      <c r="CZ133" s="650"/>
      <c r="DE133" s="362">
        <f t="shared" si="82"/>
        <v>0</v>
      </c>
      <c r="DF133" s="362">
        <f t="shared" si="83"/>
        <v>0</v>
      </c>
      <c r="DG133" s="362">
        <f t="shared" si="84"/>
        <v>0</v>
      </c>
    </row>
    <row r="134" spans="1:111" x14ac:dyDescent="0.25">
      <c r="A134" s="62" t="s">
        <v>391</v>
      </c>
      <c r="B134" s="697" t="s">
        <v>726</v>
      </c>
      <c r="C134" s="202" t="s">
        <v>388</v>
      </c>
      <c r="D134" s="954">
        <v>260</v>
      </c>
      <c r="E134" s="287">
        <f t="shared" si="122"/>
        <v>0</v>
      </c>
      <c r="F134" s="740">
        <f>$D$134*E134</f>
        <v>0</v>
      </c>
      <c r="G134" s="399">
        <v>0</v>
      </c>
      <c r="H134" s="40">
        <f>$D$134*G134</f>
        <v>0</v>
      </c>
      <c r="I134" s="780">
        <v>150</v>
      </c>
      <c r="J134" s="41">
        <v>850</v>
      </c>
      <c r="K134" s="33">
        <v>650</v>
      </c>
      <c r="L134" s="41">
        <v>169000</v>
      </c>
      <c r="M134" s="41">
        <f t="shared" si="92"/>
        <v>169000</v>
      </c>
      <c r="N134" s="392">
        <v>935</v>
      </c>
      <c r="O134" s="399">
        <v>0</v>
      </c>
      <c r="P134" s="40">
        <f>$D$134*O134</f>
        <v>0</v>
      </c>
      <c r="Q134" s="780">
        <v>500</v>
      </c>
      <c r="R134">
        <v>850</v>
      </c>
      <c r="S134" s="33">
        <v>1.1000000000000001</v>
      </c>
      <c r="T134" s="41">
        <f t="shared" si="93"/>
        <v>0</v>
      </c>
      <c r="U134" s="41">
        <f t="shared" si="94"/>
        <v>0</v>
      </c>
      <c r="V134" s="60">
        <v>935</v>
      </c>
      <c r="W134" s="60">
        <v>0</v>
      </c>
      <c r="X134" s="288">
        <f>$D$134*W134</f>
        <v>0</v>
      </c>
      <c r="Y134" s="784">
        <v>0</v>
      </c>
      <c r="Z134">
        <v>0</v>
      </c>
      <c r="AA134" s="33">
        <v>1.1000000000000001</v>
      </c>
      <c r="AB134" s="41">
        <f t="shared" si="95"/>
        <v>0</v>
      </c>
      <c r="AC134" s="41">
        <f t="shared" si="96"/>
        <v>0</v>
      </c>
      <c r="AD134" s="60">
        <v>0</v>
      </c>
      <c r="AE134" s="60">
        <v>0</v>
      </c>
      <c r="AF134" s="40">
        <f>$D$134*AE134</f>
        <v>0</v>
      </c>
      <c r="AG134" s="784">
        <v>0</v>
      </c>
      <c r="AH134">
        <v>0</v>
      </c>
      <c r="AI134" s="33">
        <v>1.1000000000000001</v>
      </c>
      <c r="AJ134" s="41">
        <f t="shared" si="97"/>
        <v>0</v>
      </c>
      <c r="AK134" s="41">
        <f t="shared" si="98"/>
        <v>0</v>
      </c>
      <c r="AL134" s="60">
        <v>0</v>
      </c>
      <c r="AM134" s="685">
        <v>0</v>
      </c>
      <c r="AN134" s="288">
        <f>$D$134*AM134</f>
        <v>0</v>
      </c>
      <c r="AO134" s="685">
        <v>0</v>
      </c>
      <c r="AP134">
        <v>0</v>
      </c>
      <c r="AQ134" s="33">
        <v>1.1000000000000001</v>
      </c>
      <c r="AR134" s="41">
        <f t="shared" si="99"/>
        <v>0</v>
      </c>
      <c r="AS134" s="41">
        <f t="shared" si="100"/>
        <v>0</v>
      </c>
      <c r="AT134" s="685">
        <v>0</v>
      </c>
      <c r="AU134" s="431">
        <v>0</v>
      </c>
      <c r="AV134" s="738">
        <f>$D$134*AU134</f>
        <v>0</v>
      </c>
      <c r="AW134" s="927">
        <v>0</v>
      </c>
      <c r="AX134">
        <v>0</v>
      </c>
      <c r="AY134" s="33">
        <v>1.1000000000000001</v>
      </c>
      <c r="AZ134" s="41">
        <f t="shared" si="101"/>
        <v>0</v>
      </c>
      <c r="BA134" s="392">
        <f t="shared" si="102"/>
        <v>0</v>
      </c>
      <c r="BB134" s="431">
        <v>0</v>
      </c>
      <c r="BC134" s="337">
        <v>0</v>
      </c>
      <c r="BD134" s="288">
        <f>$D$134*BC134</f>
        <v>0</v>
      </c>
      <c r="BE134" s="784">
        <v>0</v>
      </c>
      <c r="BF134">
        <v>0</v>
      </c>
      <c r="BG134" s="33">
        <v>1.1000000000000001</v>
      </c>
      <c r="BH134" s="41">
        <f t="shared" si="103"/>
        <v>0</v>
      </c>
      <c r="BI134" s="41">
        <f t="shared" si="104"/>
        <v>0</v>
      </c>
      <c r="BJ134" s="337">
        <v>0</v>
      </c>
      <c r="BK134" s="60">
        <v>0</v>
      </c>
      <c r="BL134" s="288">
        <f>$D$134*BK134</f>
        <v>0</v>
      </c>
      <c r="BM134" s="779">
        <v>0</v>
      </c>
      <c r="BN134" s="60">
        <v>0</v>
      </c>
      <c r="BO134" s="33">
        <v>1.1000000000000001</v>
      </c>
      <c r="BP134" s="41">
        <f t="shared" si="105"/>
        <v>0</v>
      </c>
      <c r="BQ134" s="41">
        <f t="shared" si="106"/>
        <v>0</v>
      </c>
      <c r="BR134" s="60">
        <v>0</v>
      </c>
      <c r="BS134" s="337">
        <v>0</v>
      </c>
      <c r="BT134" s="288">
        <f>$D$134*BS134</f>
        <v>0</v>
      </c>
      <c r="BU134" s="784">
        <v>0</v>
      </c>
      <c r="BV134">
        <v>0</v>
      </c>
      <c r="BW134" s="33">
        <v>1.1000000000000001</v>
      </c>
      <c r="BX134" s="41">
        <f t="shared" si="107"/>
        <v>0</v>
      </c>
      <c r="BY134" s="41">
        <f t="shared" si="108"/>
        <v>0</v>
      </c>
      <c r="BZ134" s="337">
        <v>0</v>
      </c>
      <c r="CA134" s="60">
        <v>0</v>
      </c>
      <c r="CB134" s="288">
        <f>$D$134*CA134</f>
        <v>0</v>
      </c>
      <c r="CC134" s="779">
        <v>0</v>
      </c>
      <c r="CD134">
        <v>0</v>
      </c>
      <c r="CE134" s="33">
        <v>1.1000000000000001</v>
      </c>
      <c r="CF134" s="41">
        <f t="shared" si="109"/>
        <v>0</v>
      </c>
      <c r="CG134" s="41">
        <f t="shared" si="110"/>
        <v>0</v>
      </c>
      <c r="CH134" s="60">
        <v>0</v>
      </c>
      <c r="CI134" s="399">
        <v>0</v>
      </c>
      <c r="CJ134" s="288">
        <f>$D$134*CI134</f>
        <v>0</v>
      </c>
      <c r="CK134" s="932">
        <v>0</v>
      </c>
      <c r="CL134">
        <v>0</v>
      </c>
      <c r="CM134" s="33">
        <v>1.1000000000000001</v>
      </c>
      <c r="CN134" s="41">
        <f t="shared" si="111"/>
        <v>0</v>
      </c>
      <c r="CO134" s="41">
        <f t="shared" si="112"/>
        <v>0</v>
      </c>
      <c r="CP134" s="399">
        <v>0</v>
      </c>
      <c r="CQ134" s="41">
        <v>0</v>
      </c>
      <c r="CR134" s="288">
        <f>$D$134*CQ134</f>
        <v>0</v>
      </c>
      <c r="CS134" s="780">
        <v>0</v>
      </c>
      <c r="CT134">
        <v>0</v>
      </c>
      <c r="CU134" s="33">
        <v>1.1000000000000001</v>
      </c>
      <c r="CV134" s="41">
        <f t="shared" si="113"/>
        <v>0</v>
      </c>
      <c r="CW134" s="41">
        <f t="shared" si="114"/>
        <v>0</v>
      </c>
      <c r="CX134" s="41">
        <v>0</v>
      </c>
      <c r="CZ134" s="650"/>
      <c r="DE134" s="362">
        <f t="shared" ref="DE134:DE145" si="123">G134+O134+W134+AE134+AM134+AU134+BC134+BK134+BS134+CA134+CI134+CQ134+CY134</f>
        <v>0</v>
      </c>
      <c r="DF134" s="362">
        <f t="shared" ref="DF134:DF145" si="124">E134</f>
        <v>0</v>
      </c>
      <c r="DG134" s="362">
        <f t="shared" ref="DG134:DG145" si="125">DE134-DF134</f>
        <v>0</v>
      </c>
    </row>
    <row r="135" spans="1:111" x14ac:dyDescent="0.25">
      <c r="A135" s="62"/>
      <c r="B135" s="697"/>
      <c r="C135" s="202"/>
      <c r="D135" s="954"/>
      <c r="E135" s="287"/>
      <c r="F135" s="740"/>
      <c r="G135" s="726"/>
      <c r="H135" s="40"/>
      <c r="I135" s="780"/>
      <c r="J135" s="41"/>
      <c r="K135" s="33"/>
      <c r="L135" s="41"/>
      <c r="M135" s="41"/>
      <c r="N135" s="392"/>
      <c r="O135" s="726"/>
      <c r="P135" s="40"/>
      <c r="Q135" s="780"/>
      <c r="S135" s="33"/>
      <c r="T135" s="41"/>
      <c r="U135" s="41"/>
      <c r="V135" s="60"/>
      <c r="W135" s="726"/>
      <c r="X135" s="288"/>
      <c r="Y135" s="784"/>
      <c r="AA135" s="33"/>
      <c r="AB135" s="41"/>
      <c r="AC135" s="41"/>
      <c r="AD135" s="60"/>
      <c r="AE135" s="726"/>
      <c r="AF135" s="40"/>
      <c r="AG135" s="784"/>
      <c r="AI135" s="33"/>
      <c r="AJ135" s="41"/>
      <c r="AK135" s="41"/>
      <c r="AL135" s="60"/>
      <c r="AM135" s="726"/>
      <c r="AN135" s="288"/>
      <c r="AO135" s="685"/>
      <c r="AQ135" s="33"/>
      <c r="AR135" s="41"/>
      <c r="AS135" s="41"/>
      <c r="AT135" s="685"/>
      <c r="AU135" s="726"/>
      <c r="AV135" s="738"/>
      <c r="AW135" s="928"/>
      <c r="AY135" s="33"/>
      <c r="AZ135" s="41"/>
      <c r="BA135" s="392"/>
      <c r="BB135" s="686"/>
      <c r="BC135" s="726"/>
      <c r="BD135" s="288"/>
      <c r="BE135" s="784"/>
      <c r="BG135" s="33"/>
      <c r="BH135" s="41"/>
      <c r="BI135" s="41"/>
      <c r="BJ135" s="337"/>
      <c r="BK135" s="726"/>
      <c r="BL135" s="288"/>
      <c r="BM135" s="779"/>
      <c r="BN135" s="60"/>
      <c r="BO135" s="33"/>
      <c r="BP135" s="41"/>
      <c r="BQ135" s="41"/>
      <c r="BR135" s="60"/>
      <c r="BS135" s="726"/>
      <c r="BT135" s="288"/>
      <c r="BU135" s="784"/>
      <c r="BW135" s="33"/>
      <c r="BX135" s="41"/>
      <c r="BY135" s="41"/>
      <c r="BZ135" s="337"/>
      <c r="CA135" s="726"/>
      <c r="CB135" s="288"/>
      <c r="CC135" s="779"/>
      <c r="CE135" s="33"/>
      <c r="CF135" s="41"/>
      <c r="CG135" s="41"/>
      <c r="CH135" s="60"/>
      <c r="CI135" s="726"/>
      <c r="CJ135" s="288"/>
      <c r="CK135" s="932"/>
      <c r="CM135" s="33"/>
      <c r="CN135" s="41"/>
      <c r="CO135" s="41"/>
      <c r="CP135" s="399"/>
      <c r="CQ135" s="726"/>
      <c r="CR135" s="288"/>
      <c r="CS135" s="780"/>
      <c r="CU135" s="33"/>
      <c r="CV135" s="41"/>
      <c r="CW135" s="41"/>
      <c r="CX135" s="41"/>
      <c r="CZ135" s="650"/>
      <c r="DE135" s="362">
        <f t="shared" si="123"/>
        <v>0</v>
      </c>
      <c r="DF135" s="362">
        <f t="shared" si="124"/>
        <v>0</v>
      </c>
      <c r="DG135" s="362">
        <f t="shared" si="125"/>
        <v>0</v>
      </c>
    </row>
    <row r="136" spans="1:111" x14ac:dyDescent="0.25">
      <c r="A136" s="62" t="s">
        <v>645</v>
      </c>
      <c r="B136" s="697" t="s">
        <v>655</v>
      </c>
      <c r="C136" s="202" t="s">
        <v>648</v>
      </c>
      <c r="D136" s="954">
        <v>418</v>
      </c>
      <c r="E136" s="287">
        <f>G136+O136+W136+AE136+AM136+AU136+BC136+BK136+BS136+CA136+CI136+CQ136</f>
        <v>0</v>
      </c>
      <c r="F136" s="740">
        <f>$D$136*E136</f>
        <v>0</v>
      </c>
      <c r="G136" s="399"/>
      <c r="H136" s="40"/>
      <c r="I136" s="780">
        <v>48</v>
      </c>
      <c r="J136" s="41"/>
      <c r="K136" s="33">
        <v>96</v>
      </c>
      <c r="L136" s="41">
        <v>40128</v>
      </c>
      <c r="M136" s="41"/>
      <c r="N136" s="392"/>
      <c r="O136" s="399"/>
      <c r="P136" s="40"/>
      <c r="Q136" s="780">
        <v>48</v>
      </c>
      <c r="S136" s="33"/>
      <c r="T136" s="41"/>
      <c r="U136" s="41"/>
      <c r="V136" s="60"/>
      <c r="W136" s="60"/>
      <c r="X136" s="288">
        <f>$D$136*W136</f>
        <v>0</v>
      </c>
      <c r="Y136" s="784"/>
      <c r="AA136" s="33"/>
      <c r="AB136" s="41"/>
      <c r="AC136" s="41"/>
      <c r="AD136" s="60"/>
      <c r="AE136" s="60"/>
      <c r="AF136" s="288">
        <f>$D$136*AE136</f>
        <v>0</v>
      </c>
      <c r="AG136" s="784"/>
      <c r="AI136" s="33"/>
      <c r="AJ136" s="41"/>
      <c r="AK136" s="41"/>
      <c r="AL136" s="60"/>
      <c r="AM136" s="685"/>
      <c r="AN136" s="288">
        <f>$D$136*AM136</f>
        <v>0</v>
      </c>
      <c r="AO136" s="685"/>
      <c r="AQ136" s="33"/>
      <c r="AR136" s="41"/>
      <c r="AS136" s="41"/>
      <c r="AT136" s="685"/>
      <c r="AU136" s="686"/>
      <c r="AV136" s="288">
        <f>$D$136*AU136</f>
        <v>0</v>
      </c>
      <c r="AW136" s="928"/>
      <c r="AY136" s="33"/>
      <c r="AZ136" s="41"/>
      <c r="BA136" s="392"/>
      <c r="BB136" s="686"/>
      <c r="BC136" s="337"/>
      <c r="BD136" s="288">
        <f>$D$136*BC136</f>
        <v>0</v>
      </c>
      <c r="BE136" s="784"/>
      <c r="BG136" s="33"/>
      <c r="BH136" s="41"/>
      <c r="BI136" s="41"/>
      <c r="BJ136" s="337"/>
      <c r="BK136" s="60"/>
      <c r="BL136" s="288">
        <f>$D$136*BK136</f>
        <v>0</v>
      </c>
      <c r="BM136" s="779"/>
      <c r="BN136" s="60"/>
      <c r="BO136" s="33"/>
      <c r="BP136" s="41"/>
      <c r="BQ136" s="41"/>
      <c r="BR136" s="60"/>
      <c r="BS136" s="337"/>
      <c r="BT136" s="288">
        <f>$D$136*BS136</f>
        <v>0</v>
      </c>
      <c r="BU136" s="784"/>
      <c r="BW136" s="33"/>
      <c r="BX136" s="41"/>
      <c r="BY136" s="41"/>
      <c r="BZ136" s="337"/>
      <c r="CA136" s="60"/>
      <c r="CB136" s="288">
        <f>$D$136*CA136</f>
        <v>0</v>
      </c>
      <c r="CC136" s="779"/>
      <c r="CE136" s="33"/>
      <c r="CF136" s="41"/>
      <c r="CG136" s="41"/>
      <c r="CH136" s="60"/>
      <c r="CI136" s="399"/>
      <c r="CJ136" s="288"/>
      <c r="CK136" s="932"/>
      <c r="CM136" s="33"/>
      <c r="CN136" s="41"/>
      <c r="CO136" s="41"/>
      <c r="CP136" s="399"/>
      <c r="CQ136" s="41"/>
      <c r="CR136" s="288"/>
      <c r="CS136" s="780"/>
      <c r="CU136" s="33"/>
      <c r="CV136" s="41"/>
      <c r="CW136" s="41"/>
      <c r="CX136" s="41"/>
      <c r="CZ136" s="650"/>
      <c r="DE136" s="362">
        <f t="shared" si="123"/>
        <v>0</v>
      </c>
      <c r="DF136" s="362">
        <f t="shared" si="124"/>
        <v>0</v>
      </c>
      <c r="DG136" s="362">
        <f t="shared" si="125"/>
        <v>0</v>
      </c>
    </row>
    <row r="137" spans="1:111" x14ac:dyDescent="0.25">
      <c r="A137" s="62" t="s">
        <v>646</v>
      </c>
      <c r="B137" s="697" t="s">
        <v>656</v>
      </c>
      <c r="C137" s="202" t="s">
        <v>648</v>
      </c>
      <c r="D137" s="954">
        <v>687</v>
      </c>
      <c r="E137" s="287">
        <f t="shared" ref="E137:E138" si="126">G137+O137+W137+AE137+AM137+AU137+BC137+BK137+BS137+CA137+CI137+CQ137</f>
        <v>0</v>
      </c>
      <c r="F137" s="740">
        <f>$D$137*E137</f>
        <v>0</v>
      </c>
      <c r="G137" s="399"/>
      <c r="H137" s="40"/>
      <c r="I137" s="780">
        <v>24</v>
      </c>
      <c r="J137" s="41"/>
      <c r="K137" s="33">
        <v>48</v>
      </c>
      <c r="L137" s="41">
        <v>32976</v>
      </c>
      <c r="M137" s="41"/>
      <c r="N137" s="392"/>
      <c r="O137" s="399"/>
      <c r="P137" s="40"/>
      <c r="Q137" s="780">
        <v>24</v>
      </c>
      <c r="S137" s="33"/>
      <c r="T137" s="41"/>
      <c r="U137" s="41"/>
      <c r="V137" s="60"/>
      <c r="W137" s="60"/>
      <c r="X137" s="288">
        <f>$D$137*W137</f>
        <v>0</v>
      </c>
      <c r="Y137" s="784"/>
      <c r="AA137" s="33"/>
      <c r="AB137" s="41"/>
      <c r="AC137" s="41"/>
      <c r="AD137" s="60"/>
      <c r="AE137" s="60"/>
      <c r="AF137" s="288">
        <f>$D$137*AE137</f>
        <v>0</v>
      </c>
      <c r="AG137" s="784"/>
      <c r="AI137" s="33"/>
      <c r="AJ137" s="41"/>
      <c r="AK137" s="41"/>
      <c r="AL137" s="60"/>
      <c r="AM137" s="685"/>
      <c r="AN137" s="288">
        <f>$D$137*AM137</f>
        <v>0</v>
      </c>
      <c r="AO137" s="685"/>
      <c r="AQ137" s="33"/>
      <c r="AR137" s="41"/>
      <c r="AS137" s="41"/>
      <c r="AT137" s="685"/>
      <c r="AU137" s="686"/>
      <c r="AV137" s="288">
        <f>$D$137*AU137</f>
        <v>0</v>
      </c>
      <c r="AW137" s="928"/>
      <c r="AY137" s="33"/>
      <c r="AZ137" s="41"/>
      <c r="BA137" s="392"/>
      <c r="BB137" s="686"/>
      <c r="BC137" s="337"/>
      <c r="BD137" s="288">
        <f>$D$137*BC137</f>
        <v>0</v>
      </c>
      <c r="BE137" s="784"/>
      <c r="BG137" s="33"/>
      <c r="BH137" s="41"/>
      <c r="BI137" s="41"/>
      <c r="BJ137" s="337"/>
      <c r="BK137" s="60"/>
      <c r="BL137" s="288">
        <f>$D$137*BK137</f>
        <v>0</v>
      </c>
      <c r="BM137" s="779"/>
      <c r="BN137" s="60"/>
      <c r="BO137" s="33"/>
      <c r="BP137" s="41"/>
      <c r="BQ137" s="41"/>
      <c r="BR137" s="60"/>
      <c r="BS137" s="337"/>
      <c r="BT137" s="288">
        <f>$D$137*BS137</f>
        <v>0</v>
      </c>
      <c r="BU137" s="784"/>
      <c r="BW137" s="33"/>
      <c r="BX137" s="41"/>
      <c r="BY137" s="41"/>
      <c r="BZ137" s="337"/>
      <c r="CA137" s="60"/>
      <c r="CB137" s="288">
        <f>$D$137*CA137</f>
        <v>0</v>
      </c>
      <c r="CC137" s="779"/>
      <c r="CE137" s="33"/>
      <c r="CF137" s="41"/>
      <c r="CG137" s="41"/>
      <c r="CH137" s="60"/>
      <c r="CI137" s="399"/>
      <c r="CJ137" s="288"/>
      <c r="CK137" s="932"/>
      <c r="CM137" s="33"/>
      <c r="CN137" s="41"/>
      <c r="CO137" s="41"/>
      <c r="CP137" s="399"/>
      <c r="CQ137" s="41"/>
      <c r="CR137" s="288"/>
      <c r="CS137" s="780"/>
      <c r="CU137" s="33"/>
      <c r="CV137" s="41"/>
      <c r="CW137" s="41"/>
      <c r="CX137" s="41"/>
      <c r="CZ137" s="650"/>
      <c r="DE137" s="362">
        <f t="shared" si="123"/>
        <v>0</v>
      </c>
      <c r="DF137" s="362">
        <f t="shared" si="124"/>
        <v>0</v>
      </c>
      <c r="DG137" s="362">
        <f t="shared" si="125"/>
        <v>0</v>
      </c>
    </row>
    <row r="138" spans="1:111" x14ac:dyDescent="0.25">
      <c r="A138" s="62" t="s">
        <v>647</v>
      </c>
      <c r="B138" s="697" t="s">
        <v>657</v>
      </c>
      <c r="C138" s="202" t="s">
        <v>648</v>
      </c>
      <c r="D138" s="954">
        <v>907</v>
      </c>
      <c r="E138" s="287">
        <f t="shared" si="126"/>
        <v>0</v>
      </c>
      <c r="F138" s="740">
        <f>$D$138*E138</f>
        <v>0</v>
      </c>
      <c r="G138" s="399"/>
      <c r="H138" s="40"/>
      <c r="I138" s="780">
        <v>12</v>
      </c>
      <c r="J138" s="41"/>
      <c r="K138" s="33">
        <v>24</v>
      </c>
      <c r="L138" s="41">
        <v>21768</v>
      </c>
      <c r="M138" s="41"/>
      <c r="N138" s="392"/>
      <c r="O138" s="399"/>
      <c r="P138" s="40"/>
      <c r="Q138" s="780">
        <v>12</v>
      </c>
      <c r="S138" s="33"/>
      <c r="T138" s="41"/>
      <c r="U138" s="41"/>
      <c r="V138" s="60"/>
      <c r="W138" s="60"/>
      <c r="X138" s="288">
        <f>$D$138*W138</f>
        <v>0</v>
      </c>
      <c r="Y138" s="784"/>
      <c r="AA138" s="33"/>
      <c r="AB138" s="41"/>
      <c r="AC138" s="41"/>
      <c r="AD138" s="60"/>
      <c r="AE138" s="60"/>
      <c r="AF138" s="288">
        <f>$D$138*AE138</f>
        <v>0</v>
      </c>
      <c r="AG138" s="784"/>
      <c r="AI138" s="33"/>
      <c r="AJ138" s="41"/>
      <c r="AK138" s="41"/>
      <c r="AL138" s="60"/>
      <c r="AM138" s="685"/>
      <c r="AN138" s="288">
        <f>$D$138*AM138</f>
        <v>0</v>
      </c>
      <c r="AO138" s="685"/>
      <c r="AQ138" s="33"/>
      <c r="AR138" s="41"/>
      <c r="AS138" s="41"/>
      <c r="AT138" s="685"/>
      <c r="AU138" s="686"/>
      <c r="AV138" s="288">
        <f>$D$138*AU138</f>
        <v>0</v>
      </c>
      <c r="AW138" s="928"/>
      <c r="AY138" s="33"/>
      <c r="AZ138" s="41"/>
      <c r="BA138" s="392"/>
      <c r="BB138" s="686"/>
      <c r="BC138" s="337"/>
      <c r="BD138" s="288">
        <f>$D$138*BC138</f>
        <v>0</v>
      </c>
      <c r="BE138" s="784"/>
      <c r="BG138" s="33"/>
      <c r="BH138" s="41"/>
      <c r="BI138" s="41"/>
      <c r="BJ138" s="337"/>
      <c r="BK138" s="60"/>
      <c r="BL138" s="288">
        <f>$D$138*BK138</f>
        <v>0</v>
      </c>
      <c r="BM138" s="779"/>
      <c r="BN138" s="60"/>
      <c r="BO138" s="33"/>
      <c r="BP138" s="41"/>
      <c r="BQ138" s="41"/>
      <c r="BR138" s="60"/>
      <c r="BS138" s="337"/>
      <c r="BT138" s="288">
        <f>$D$138*BS138</f>
        <v>0</v>
      </c>
      <c r="BU138" s="784"/>
      <c r="BW138" s="33"/>
      <c r="BX138" s="41"/>
      <c r="BY138" s="41"/>
      <c r="BZ138" s="337"/>
      <c r="CA138" s="60"/>
      <c r="CB138" s="288">
        <f>$D$138*CA138</f>
        <v>0</v>
      </c>
      <c r="CC138" s="779"/>
      <c r="CE138" s="33"/>
      <c r="CF138" s="41"/>
      <c r="CG138" s="41"/>
      <c r="CH138" s="60"/>
      <c r="CI138" s="399"/>
      <c r="CJ138" s="288"/>
      <c r="CK138" s="932"/>
      <c r="CM138" s="33"/>
      <c r="CN138" s="41"/>
      <c r="CO138" s="41"/>
      <c r="CP138" s="399"/>
      <c r="CQ138" s="41"/>
      <c r="CR138" s="288"/>
      <c r="CS138" s="780"/>
      <c r="CU138" s="33"/>
      <c r="CV138" s="41"/>
      <c r="CW138" s="41"/>
      <c r="CX138" s="41"/>
      <c r="CZ138" s="650"/>
      <c r="DE138" s="362">
        <f t="shared" si="123"/>
        <v>0</v>
      </c>
      <c r="DF138" s="362">
        <f t="shared" si="124"/>
        <v>0</v>
      </c>
      <c r="DG138" s="362">
        <f t="shared" si="125"/>
        <v>0</v>
      </c>
    </row>
    <row r="139" spans="1:111" x14ac:dyDescent="0.25">
      <c r="A139" s="62"/>
      <c r="B139" s="697"/>
      <c r="C139" s="202"/>
      <c r="D139" s="954"/>
      <c r="E139" s="287"/>
      <c r="F139" s="740"/>
      <c r="G139" s="399"/>
      <c r="H139" s="40"/>
      <c r="I139" s="780"/>
      <c r="J139" s="41"/>
      <c r="K139" s="33"/>
      <c r="L139" s="41"/>
      <c r="M139" s="41"/>
      <c r="N139" s="392"/>
      <c r="O139" s="399"/>
      <c r="P139" s="40"/>
      <c r="Q139" s="780"/>
      <c r="S139" s="33"/>
      <c r="T139" s="41"/>
      <c r="U139" s="41"/>
      <c r="V139" s="60"/>
      <c r="W139" s="60"/>
      <c r="X139" s="288"/>
      <c r="Y139" s="784"/>
      <c r="AA139" s="33"/>
      <c r="AB139" s="41"/>
      <c r="AC139" s="41"/>
      <c r="AD139" s="60"/>
      <c r="AE139" s="60"/>
      <c r="AF139" s="288"/>
      <c r="AG139" s="784"/>
      <c r="AI139" s="33"/>
      <c r="AJ139" s="41"/>
      <c r="AK139" s="41"/>
      <c r="AL139" s="60"/>
      <c r="AM139" s="685"/>
      <c r="AN139" s="288"/>
      <c r="AO139" s="685"/>
      <c r="AQ139" s="33"/>
      <c r="AR139" s="41"/>
      <c r="AS139" s="41"/>
      <c r="AT139" s="685"/>
      <c r="AU139" s="686"/>
      <c r="AV139" s="288"/>
      <c r="AW139" s="928"/>
      <c r="AY139" s="33"/>
      <c r="AZ139" s="41"/>
      <c r="BA139" s="392"/>
      <c r="BB139" s="686"/>
      <c r="BC139" s="337"/>
      <c r="BD139" s="288"/>
      <c r="BE139" s="784"/>
      <c r="BG139" s="33"/>
      <c r="BH139" s="41"/>
      <c r="BI139" s="41"/>
      <c r="BJ139" s="337"/>
      <c r="BK139" s="60"/>
      <c r="BL139" s="288"/>
      <c r="BM139" s="779"/>
      <c r="BN139" s="60"/>
      <c r="BO139" s="33"/>
      <c r="BP139" s="41"/>
      <c r="BQ139" s="41"/>
      <c r="BR139" s="60"/>
      <c r="BS139" s="337"/>
      <c r="BT139" s="288"/>
      <c r="BU139" s="784"/>
      <c r="BW139" s="33"/>
      <c r="BX139" s="41"/>
      <c r="BY139" s="41"/>
      <c r="BZ139" s="337"/>
      <c r="CA139" s="60"/>
      <c r="CB139" s="288"/>
      <c r="CC139" s="779"/>
      <c r="CE139" s="33"/>
      <c r="CF139" s="41"/>
      <c r="CG139" s="41"/>
      <c r="CH139" s="60"/>
      <c r="CI139" s="399"/>
      <c r="CJ139" s="288"/>
      <c r="CK139" s="932"/>
      <c r="CM139" s="33"/>
      <c r="CN139" s="41"/>
      <c r="CO139" s="41"/>
      <c r="CP139" s="399"/>
      <c r="CQ139" s="41"/>
      <c r="CR139" s="288"/>
      <c r="CS139" s="780"/>
      <c r="CU139" s="33"/>
      <c r="CV139" s="41"/>
      <c r="CW139" s="41"/>
      <c r="CX139" s="41"/>
      <c r="CZ139" s="650"/>
      <c r="DE139" s="362">
        <f t="shared" si="123"/>
        <v>0</v>
      </c>
      <c r="DF139" s="362">
        <f t="shared" si="124"/>
        <v>0</v>
      </c>
      <c r="DG139" s="362">
        <f t="shared" si="125"/>
        <v>0</v>
      </c>
    </row>
    <row r="140" spans="1:111" ht="15" hidden="1" customHeight="1" x14ac:dyDescent="0.25">
      <c r="A140" s="62" t="s">
        <v>649</v>
      </c>
      <c r="B140" s="697" t="s">
        <v>652</v>
      </c>
      <c r="C140" s="202" t="s">
        <v>388</v>
      </c>
      <c r="D140" s="954">
        <v>110</v>
      </c>
      <c r="E140" s="287">
        <f t="shared" ref="E140:E142" si="127">G140+O140+W140+AE140+AM140+AU140+BC140+BK140+BS140+CA140+CI140+CQ140</f>
        <v>0</v>
      </c>
      <c r="F140" s="740">
        <f>$D$140*E140</f>
        <v>0</v>
      </c>
      <c r="G140" s="399"/>
      <c r="H140" s="40"/>
      <c r="I140" s="780">
        <v>0</v>
      </c>
      <c r="J140" s="41"/>
      <c r="K140" s="33">
        <v>0</v>
      </c>
      <c r="L140" s="41">
        <v>0</v>
      </c>
      <c r="M140" s="41"/>
      <c r="N140" s="392"/>
      <c r="O140" s="399"/>
      <c r="P140" s="40"/>
      <c r="Q140" s="780">
        <v>0</v>
      </c>
      <c r="S140" s="33"/>
      <c r="T140" s="41"/>
      <c r="U140" s="41"/>
      <c r="V140" s="60"/>
      <c r="W140" s="60"/>
      <c r="X140" s="288">
        <f>$D$140*W140</f>
        <v>0</v>
      </c>
      <c r="Y140" s="784"/>
      <c r="AA140" s="33"/>
      <c r="AB140" s="41"/>
      <c r="AC140" s="41"/>
      <c r="AD140" s="60"/>
      <c r="AE140" s="60"/>
      <c r="AF140" s="288">
        <f>$D$140*AE140</f>
        <v>0</v>
      </c>
      <c r="AG140" s="784"/>
      <c r="AI140" s="33"/>
      <c r="AJ140" s="41"/>
      <c r="AK140" s="41"/>
      <c r="AL140" s="60"/>
      <c r="AM140" s="685"/>
      <c r="AN140" s="288">
        <f>$D$140*AM140</f>
        <v>0</v>
      </c>
      <c r="AO140" s="685"/>
      <c r="AQ140" s="33"/>
      <c r="AR140" s="41"/>
      <c r="AS140" s="41"/>
      <c r="AT140" s="685"/>
      <c r="AU140" s="686"/>
      <c r="AV140" s="288">
        <f>$D$140*AU140</f>
        <v>0</v>
      </c>
      <c r="AW140" s="928"/>
      <c r="AY140" s="33"/>
      <c r="AZ140" s="41"/>
      <c r="BA140" s="392"/>
      <c r="BB140" s="686"/>
      <c r="BC140" s="337"/>
      <c r="BD140" s="288">
        <f>$D$140*BC140</f>
        <v>0</v>
      </c>
      <c r="BE140" s="784"/>
      <c r="BG140" s="33"/>
      <c r="BH140" s="41"/>
      <c r="BI140" s="41"/>
      <c r="BJ140" s="337"/>
      <c r="BK140" s="60"/>
      <c r="BL140" s="288">
        <f>$D$140*BK140</f>
        <v>0</v>
      </c>
      <c r="BM140" s="779"/>
      <c r="BN140" s="60"/>
      <c r="BO140" s="33"/>
      <c r="BP140" s="41"/>
      <c r="BQ140" s="41"/>
      <c r="BR140" s="60"/>
      <c r="BS140" s="337"/>
      <c r="BT140" s="288">
        <f>$D$140*BS140</f>
        <v>0</v>
      </c>
      <c r="BU140" s="784"/>
      <c r="BW140" s="33"/>
      <c r="BX140" s="41"/>
      <c r="BY140" s="41"/>
      <c r="BZ140" s="337"/>
      <c r="CA140" s="60"/>
      <c r="CB140" s="288">
        <f>$D$140*CA140</f>
        <v>0</v>
      </c>
      <c r="CC140" s="779"/>
      <c r="CE140" s="33"/>
      <c r="CF140" s="41"/>
      <c r="CG140" s="41"/>
      <c r="CH140" s="60"/>
      <c r="CI140" s="399"/>
      <c r="CJ140" s="288"/>
      <c r="CK140" s="932"/>
      <c r="CM140" s="33"/>
      <c r="CN140" s="41"/>
      <c r="CO140" s="41"/>
      <c r="CP140" s="399"/>
      <c r="CQ140" s="41"/>
      <c r="CR140" s="288"/>
      <c r="CS140" s="780"/>
      <c r="CU140" s="33"/>
      <c r="CV140" s="41"/>
      <c r="CW140" s="41"/>
      <c r="CX140" s="41"/>
      <c r="CZ140" s="650"/>
      <c r="DE140" s="362">
        <f t="shared" si="123"/>
        <v>0</v>
      </c>
      <c r="DF140" s="362">
        <f t="shared" si="124"/>
        <v>0</v>
      </c>
      <c r="DG140" s="362">
        <f t="shared" si="125"/>
        <v>0</v>
      </c>
    </row>
    <row r="141" spans="1:111" ht="15" hidden="1" customHeight="1" x14ac:dyDescent="0.25">
      <c r="A141" s="62" t="s">
        <v>650</v>
      </c>
      <c r="B141" s="697" t="s">
        <v>653</v>
      </c>
      <c r="C141" s="202" t="s">
        <v>388</v>
      </c>
      <c r="D141" s="954">
        <v>154</v>
      </c>
      <c r="E141" s="287">
        <f t="shared" si="127"/>
        <v>0</v>
      </c>
      <c r="F141" s="740">
        <f>$D$141*E141</f>
        <v>0</v>
      </c>
      <c r="G141" s="399"/>
      <c r="H141" s="40"/>
      <c r="I141" s="780">
        <v>0</v>
      </c>
      <c r="J141" s="41"/>
      <c r="K141" s="33">
        <v>0</v>
      </c>
      <c r="L141" s="41">
        <v>0</v>
      </c>
      <c r="M141" s="41"/>
      <c r="N141" s="392"/>
      <c r="O141" s="399"/>
      <c r="P141" s="40"/>
      <c r="Q141" s="780">
        <v>0</v>
      </c>
      <c r="S141" s="33"/>
      <c r="T141" s="41"/>
      <c r="U141" s="41"/>
      <c r="V141" s="60"/>
      <c r="W141" s="60"/>
      <c r="X141" s="288">
        <f>$D$141*W141</f>
        <v>0</v>
      </c>
      <c r="Y141" s="784"/>
      <c r="AA141" s="33"/>
      <c r="AB141" s="41"/>
      <c r="AC141" s="41"/>
      <c r="AD141" s="60"/>
      <c r="AE141" s="60"/>
      <c r="AF141" s="288">
        <f>$D$141*AE141</f>
        <v>0</v>
      </c>
      <c r="AG141" s="784"/>
      <c r="AI141" s="33"/>
      <c r="AJ141" s="41"/>
      <c r="AK141" s="41"/>
      <c r="AL141" s="60"/>
      <c r="AM141" s="685"/>
      <c r="AN141" s="288">
        <f>$D$141*AM141</f>
        <v>0</v>
      </c>
      <c r="AO141" s="685"/>
      <c r="AQ141" s="33"/>
      <c r="AR141" s="41"/>
      <c r="AS141" s="41"/>
      <c r="AT141" s="685"/>
      <c r="AU141" s="686"/>
      <c r="AV141" s="288">
        <f>$D$141*AU141</f>
        <v>0</v>
      </c>
      <c r="AW141" s="928"/>
      <c r="AY141" s="33"/>
      <c r="AZ141" s="41"/>
      <c r="BA141" s="392"/>
      <c r="BB141" s="686"/>
      <c r="BC141" s="337"/>
      <c r="BD141" s="288">
        <f>$D$141*BC141</f>
        <v>0</v>
      </c>
      <c r="BE141" s="784"/>
      <c r="BG141" s="33"/>
      <c r="BH141" s="41"/>
      <c r="BI141" s="41"/>
      <c r="BJ141" s="337"/>
      <c r="BK141" s="60"/>
      <c r="BL141" s="288">
        <f>$D$141*BK141</f>
        <v>0</v>
      </c>
      <c r="BM141" s="779"/>
      <c r="BN141" s="60"/>
      <c r="BO141" s="33"/>
      <c r="BP141" s="41"/>
      <c r="BQ141" s="41"/>
      <c r="BR141" s="60"/>
      <c r="BS141" s="337"/>
      <c r="BT141" s="288">
        <f>$D$141*BS141</f>
        <v>0</v>
      </c>
      <c r="BU141" s="784"/>
      <c r="BW141" s="33"/>
      <c r="BX141" s="41"/>
      <c r="BY141" s="41"/>
      <c r="BZ141" s="337"/>
      <c r="CA141" s="60"/>
      <c r="CB141" s="288">
        <f>$D$141*CA141</f>
        <v>0</v>
      </c>
      <c r="CC141" s="779"/>
      <c r="CE141" s="33"/>
      <c r="CF141" s="41"/>
      <c r="CG141" s="41"/>
      <c r="CH141" s="60"/>
      <c r="CI141" s="399"/>
      <c r="CJ141" s="288"/>
      <c r="CK141" s="932"/>
      <c r="CM141" s="33"/>
      <c r="CN141" s="41"/>
      <c r="CO141" s="41"/>
      <c r="CP141" s="399"/>
      <c r="CQ141" s="41"/>
      <c r="CR141" s="288"/>
      <c r="CS141" s="780"/>
      <c r="CU141" s="33"/>
      <c r="CV141" s="41"/>
      <c r="CW141" s="41"/>
      <c r="CX141" s="41"/>
      <c r="CZ141" s="650"/>
      <c r="DE141" s="362">
        <f t="shared" si="123"/>
        <v>0</v>
      </c>
      <c r="DF141" s="362">
        <f t="shared" si="124"/>
        <v>0</v>
      </c>
      <c r="DG141" s="362">
        <f t="shared" si="125"/>
        <v>0</v>
      </c>
    </row>
    <row r="142" spans="1:111" x14ac:dyDescent="0.25">
      <c r="A142" s="62" t="s">
        <v>651</v>
      </c>
      <c r="B142" s="697" t="s">
        <v>654</v>
      </c>
      <c r="C142" s="202" t="s">
        <v>388</v>
      </c>
      <c r="D142" s="954">
        <v>239</v>
      </c>
      <c r="E142" s="287">
        <f t="shared" si="127"/>
        <v>0</v>
      </c>
      <c r="F142" s="740">
        <f>$D$142*E142</f>
        <v>0</v>
      </c>
      <c r="G142" s="399"/>
      <c r="H142" s="40"/>
      <c r="I142" s="780">
        <v>250</v>
      </c>
      <c r="J142" s="41"/>
      <c r="K142" s="33">
        <v>500</v>
      </c>
      <c r="L142" s="41">
        <v>119500</v>
      </c>
      <c r="M142" s="41"/>
      <c r="N142" s="392"/>
      <c r="O142" s="399"/>
      <c r="P142" s="40"/>
      <c r="Q142" s="780">
        <v>250</v>
      </c>
      <c r="S142" s="33"/>
      <c r="T142" s="41"/>
      <c r="U142" s="41"/>
      <c r="V142" s="60"/>
      <c r="W142" s="60"/>
      <c r="X142" s="288">
        <f>$D$142*W142</f>
        <v>0</v>
      </c>
      <c r="Y142" s="784"/>
      <c r="AA142" s="33"/>
      <c r="AB142" s="41"/>
      <c r="AC142" s="41"/>
      <c r="AD142" s="60"/>
      <c r="AE142" s="60"/>
      <c r="AF142" s="288">
        <f>$D$142*AE142</f>
        <v>0</v>
      </c>
      <c r="AG142" s="784"/>
      <c r="AI142" s="33"/>
      <c r="AJ142" s="41"/>
      <c r="AK142" s="41"/>
      <c r="AL142" s="60"/>
      <c r="AM142" s="685"/>
      <c r="AN142" s="288">
        <f>$D$142*AM142</f>
        <v>0</v>
      </c>
      <c r="AO142" s="685"/>
      <c r="AQ142" s="33"/>
      <c r="AR142" s="41"/>
      <c r="AS142" s="41"/>
      <c r="AT142" s="685"/>
      <c r="AU142" s="686"/>
      <c r="AV142" s="288">
        <f>$D$142*AU142</f>
        <v>0</v>
      </c>
      <c r="AW142" s="928"/>
      <c r="AY142" s="33"/>
      <c r="AZ142" s="41"/>
      <c r="BA142" s="392"/>
      <c r="BB142" s="686"/>
      <c r="BC142" s="337"/>
      <c r="BD142" s="288">
        <f>$D$142*BC142</f>
        <v>0</v>
      </c>
      <c r="BE142" s="784"/>
      <c r="BG142" s="33"/>
      <c r="BH142" s="41"/>
      <c r="BI142" s="41"/>
      <c r="BJ142" s="337"/>
      <c r="BK142" s="60"/>
      <c r="BL142" s="288">
        <f>$D$142*BK142</f>
        <v>0</v>
      </c>
      <c r="BM142" s="779"/>
      <c r="BN142" s="60"/>
      <c r="BO142" s="33"/>
      <c r="BP142" s="41"/>
      <c r="BQ142" s="41"/>
      <c r="BR142" s="60"/>
      <c r="BS142" s="337"/>
      <c r="BT142" s="288">
        <f>$D$142*BS142</f>
        <v>0</v>
      </c>
      <c r="BU142" s="784"/>
      <c r="BW142" s="33"/>
      <c r="BX142" s="41"/>
      <c r="BY142" s="41"/>
      <c r="BZ142" s="337"/>
      <c r="CA142" s="60"/>
      <c r="CB142" s="288">
        <f>$D$142*CA142</f>
        <v>0</v>
      </c>
      <c r="CC142" s="779"/>
      <c r="CE142" s="33"/>
      <c r="CF142" s="41"/>
      <c r="CG142" s="41"/>
      <c r="CH142" s="60"/>
      <c r="CI142" s="399"/>
      <c r="CJ142" s="288"/>
      <c r="CK142" s="932"/>
      <c r="CM142" s="33"/>
      <c r="CN142" s="41"/>
      <c r="CO142" s="41"/>
      <c r="CP142" s="399"/>
      <c r="CQ142" s="41"/>
      <c r="CR142" s="288"/>
      <c r="CS142" s="780"/>
      <c r="CU142" s="33"/>
      <c r="CV142" s="41"/>
      <c r="CW142" s="41"/>
      <c r="CX142" s="41"/>
      <c r="CZ142" s="650"/>
      <c r="DE142" s="362">
        <f t="shared" si="123"/>
        <v>0</v>
      </c>
      <c r="DF142" s="362">
        <f t="shared" si="124"/>
        <v>0</v>
      </c>
      <c r="DG142" s="362">
        <f t="shared" si="125"/>
        <v>0</v>
      </c>
    </row>
    <row r="143" spans="1:111" x14ac:dyDescent="0.25">
      <c r="A143" s="62"/>
      <c r="B143" s="697"/>
      <c r="C143" s="202"/>
      <c r="D143" s="954"/>
      <c r="E143" s="287"/>
      <c r="F143" s="740"/>
      <c r="G143" s="41"/>
      <c r="H143" s="40"/>
      <c r="I143" s="917">
        <v>0</v>
      </c>
      <c r="J143" s="104"/>
      <c r="K143" s="33"/>
      <c r="L143" s="41"/>
      <c r="M143" s="41">
        <f t="shared" si="92"/>
        <v>0</v>
      </c>
      <c r="N143" s="392">
        <v>0</v>
      </c>
      <c r="O143" s="41"/>
      <c r="P143" s="40"/>
      <c r="Q143" s="917">
        <v>0</v>
      </c>
      <c r="R143">
        <v>0</v>
      </c>
      <c r="S143" s="33"/>
      <c r="T143" s="41">
        <f t="shared" si="93"/>
        <v>0</v>
      </c>
      <c r="U143" s="41">
        <f t="shared" si="94"/>
        <v>0</v>
      </c>
      <c r="V143" s="337">
        <v>0</v>
      </c>
      <c r="W143" s="104"/>
      <c r="X143" s="288"/>
      <c r="Y143" s="779"/>
      <c r="Z143" s="255"/>
      <c r="AA143" s="33"/>
      <c r="AB143" s="41">
        <f t="shared" si="95"/>
        <v>0</v>
      </c>
      <c r="AC143" s="41">
        <f t="shared" si="96"/>
        <v>0</v>
      </c>
      <c r="AD143" s="337">
        <v>0</v>
      </c>
      <c r="AE143" s="104"/>
      <c r="AF143" s="40"/>
      <c r="AG143" s="779"/>
      <c r="AH143" s="255"/>
      <c r="AI143" s="33"/>
      <c r="AJ143" s="41">
        <f t="shared" si="97"/>
        <v>0</v>
      </c>
      <c r="AK143" s="41">
        <f t="shared" si="98"/>
        <v>0</v>
      </c>
      <c r="AL143" s="337">
        <v>0</v>
      </c>
      <c r="AM143" s="104"/>
      <c r="AN143" s="288"/>
      <c r="AO143" s="104"/>
      <c r="AQ143" s="33"/>
      <c r="AR143" s="41">
        <f t="shared" si="99"/>
        <v>0</v>
      </c>
      <c r="AS143" s="41">
        <f t="shared" si="100"/>
        <v>0</v>
      </c>
      <c r="AT143" s="337">
        <v>0</v>
      </c>
      <c r="AU143" s="104"/>
      <c r="AV143" s="288"/>
      <c r="AW143" s="917"/>
      <c r="AY143" s="33"/>
      <c r="AZ143" s="41">
        <f t="shared" si="101"/>
        <v>0</v>
      </c>
      <c r="BA143" s="41">
        <f t="shared" si="102"/>
        <v>0</v>
      </c>
      <c r="BB143" s="337">
        <v>0</v>
      </c>
      <c r="BC143" s="104"/>
      <c r="BD143" s="288"/>
      <c r="BE143" s="917"/>
      <c r="BG143" s="33"/>
      <c r="BH143" s="41">
        <f t="shared" si="103"/>
        <v>0</v>
      </c>
      <c r="BI143" s="41">
        <f t="shared" si="104"/>
        <v>0</v>
      </c>
      <c r="BJ143" s="337">
        <v>0</v>
      </c>
      <c r="BK143" s="104"/>
      <c r="BL143" s="288"/>
      <c r="BM143" s="917"/>
      <c r="BN143" s="104"/>
      <c r="BO143" s="33"/>
      <c r="BP143" s="41">
        <f t="shared" si="105"/>
        <v>0</v>
      </c>
      <c r="BQ143" s="41">
        <f t="shared" si="106"/>
        <v>0</v>
      </c>
      <c r="BR143" s="337">
        <v>0</v>
      </c>
      <c r="BS143" s="104"/>
      <c r="BT143" s="288"/>
      <c r="BU143" s="917"/>
      <c r="BV143" s="227"/>
      <c r="BW143" s="33"/>
      <c r="BX143" s="41">
        <f t="shared" si="107"/>
        <v>0</v>
      </c>
      <c r="BY143" s="41">
        <f t="shared" si="108"/>
        <v>0</v>
      </c>
      <c r="BZ143" s="337">
        <v>0</v>
      </c>
      <c r="CA143" s="104"/>
      <c r="CB143" s="288"/>
      <c r="CC143" s="917"/>
      <c r="CD143" s="227"/>
      <c r="CE143" s="33"/>
      <c r="CF143" s="41">
        <f t="shared" si="109"/>
        <v>0</v>
      </c>
      <c r="CG143" s="41">
        <f t="shared" si="110"/>
        <v>0</v>
      </c>
      <c r="CH143" s="337">
        <v>0</v>
      </c>
      <c r="CI143" s="104"/>
      <c r="CJ143" s="288"/>
      <c r="CK143" s="917"/>
      <c r="CL143" s="227"/>
      <c r="CM143" s="33"/>
      <c r="CN143" s="41">
        <f t="shared" si="111"/>
        <v>0</v>
      </c>
      <c r="CO143" s="41">
        <f t="shared" si="112"/>
        <v>0</v>
      </c>
      <c r="CP143" s="399">
        <v>0</v>
      </c>
      <c r="CQ143" s="104"/>
      <c r="CR143" s="288"/>
      <c r="CS143" s="917"/>
      <c r="CT143" s="227"/>
      <c r="CU143" s="33"/>
      <c r="CV143" s="41">
        <f t="shared" ref="CV143:CV145" si="128">CQ143*CU143</f>
        <v>0</v>
      </c>
      <c r="CW143" s="41">
        <f t="shared" ref="CW143:CW145" si="129">ROUNDUP(CV143,0)</f>
        <v>0</v>
      </c>
      <c r="CX143" s="51">
        <v>0</v>
      </c>
      <c r="DE143" s="362">
        <f t="shared" si="123"/>
        <v>0</v>
      </c>
      <c r="DF143" s="362">
        <f t="shared" si="124"/>
        <v>0</v>
      </c>
      <c r="DG143" s="362">
        <f t="shared" si="125"/>
        <v>0</v>
      </c>
    </row>
    <row r="144" spans="1:111" x14ac:dyDescent="0.25">
      <c r="A144" s="62"/>
      <c r="B144" s="697" t="s">
        <v>393</v>
      </c>
      <c r="C144" s="202" t="s">
        <v>120</v>
      </c>
      <c r="D144" s="954">
        <v>501</v>
      </c>
      <c r="E144" s="287">
        <f>G144+O144+W144+AE144+AM144+AU144+BC144+BK144+BS144+CA144+CI144+CQ144</f>
        <v>0</v>
      </c>
      <c r="F144" s="740">
        <f>$D$144*E144</f>
        <v>0</v>
      </c>
      <c r="G144" s="399">
        <v>0</v>
      </c>
      <c r="H144" s="40">
        <f>$D$144*G144</f>
        <v>0</v>
      </c>
      <c r="I144" s="780">
        <v>0</v>
      </c>
      <c r="J144" s="41">
        <v>2</v>
      </c>
      <c r="K144" s="33">
        <v>0</v>
      </c>
      <c r="L144" s="41">
        <v>0</v>
      </c>
      <c r="M144" s="41">
        <f t="shared" si="92"/>
        <v>0</v>
      </c>
      <c r="N144" s="392">
        <v>3</v>
      </c>
      <c r="O144" s="399">
        <v>0</v>
      </c>
      <c r="P144" s="40">
        <f>$D$144*O144</f>
        <v>0</v>
      </c>
      <c r="Q144" s="780">
        <v>0</v>
      </c>
      <c r="R144">
        <v>2</v>
      </c>
      <c r="S144" s="33"/>
      <c r="T144" s="41">
        <f t="shared" si="93"/>
        <v>0</v>
      </c>
      <c r="U144" s="41">
        <f t="shared" si="94"/>
        <v>0</v>
      </c>
      <c r="V144" s="60">
        <v>3</v>
      </c>
      <c r="W144" s="60">
        <v>0</v>
      </c>
      <c r="X144" s="288">
        <f>$D$144*W144</f>
        <v>0</v>
      </c>
      <c r="Y144" s="779">
        <v>0</v>
      </c>
      <c r="Z144" s="255">
        <v>0</v>
      </c>
      <c r="AA144" s="33"/>
      <c r="AB144" s="41">
        <f t="shared" si="95"/>
        <v>0</v>
      </c>
      <c r="AC144" s="41">
        <f t="shared" si="96"/>
        <v>0</v>
      </c>
      <c r="AD144" s="60">
        <v>0</v>
      </c>
      <c r="AE144" s="60">
        <v>0</v>
      </c>
      <c r="AF144" s="40">
        <f>$D$144*AE144</f>
        <v>0</v>
      </c>
      <c r="AG144" s="779">
        <v>0</v>
      </c>
      <c r="AH144" s="255">
        <v>0</v>
      </c>
      <c r="AI144" s="33"/>
      <c r="AJ144" s="41">
        <f t="shared" si="97"/>
        <v>0</v>
      </c>
      <c r="AK144" s="41">
        <f t="shared" si="98"/>
        <v>0</v>
      </c>
      <c r="AL144" s="60">
        <v>0</v>
      </c>
      <c r="AM144" s="337">
        <v>0</v>
      </c>
      <c r="AN144" s="288">
        <f>$D$144*AM144</f>
        <v>0</v>
      </c>
      <c r="AO144" s="337">
        <v>0</v>
      </c>
      <c r="AP144">
        <v>0</v>
      </c>
      <c r="AQ144" s="33"/>
      <c r="AR144" s="41">
        <f t="shared" si="99"/>
        <v>0</v>
      </c>
      <c r="AS144" s="41">
        <f t="shared" si="100"/>
        <v>0</v>
      </c>
      <c r="AT144" s="337">
        <v>0</v>
      </c>
      <c r="AU144" s="104">
        <v>0</v>
      </c>
      <c r="AV144" s="288">
        <f>$D$144*AU144</f>
        <v>0</v>
      </c>
      <c r="AW144" s="917">
        <v>0</v>
      </c>
      <c r="AX144">
        <v>0</v>
      </c>
      <c r="AY144" s="33"/>
      <c r="AZ144" s="41">
        <f t="shared" si="101"/>
        <v>0</v>
      </c>
      <c r="BA144" s="41">
        <f t="shared" si="102"/>
        <v>0</v>
      </c>
      <c r="BB144" s="337">
        <v>0</v>
      </c>
      <c r="BC144" s="104">
        <v>0</v>
      </c>
      <c r="BD144" s="288">
        <f>$D$144*BC144</f>
        <v>0</v>
      </c>
      <c r="BE144" s="917">
        <v>0</v>
      </c>
      <c r="BF144">
        <v>0</v>
      </c>
      <c r="BG144" s="33"/>
      <c r="BH144" s="41">
        <f t="shared" si="103"/>
        <v>0</v>
      </c>
      <c r="BI144" s="41">
        <f t="shared" si="104"/>
        <v>0</v>
      </c>
      <c r="BJ144" s="337">
        <v>0</v>
      </c>
      <c r="BK144" s="60">
        <v>0</v>
      </c>
      <c r="BL144" s="288">
        <f>$D$144*BK144</f>
        <v>0</v>
      </c>
      <c r="BM144" s="784">
        <v>0</v>
      </c>
      <c r="BN144" s="337">
        <v>0</v>
      </c>
      <c r="BO144" s="33"/>
      <c r="BP144" s="41">
        <f t="shared" si="105"/>
        <v>0</v>
      </c>
      <c r="BQ144" s="41">
        <f t="shared" si="106"/>
        <v>0</v>
      </c>
      <c r="BR144" s="337">
        <v>0</v>
      </c>
      <c r="BS144" s="60">
        <v>0</v>
      </c>
      <c r="BT144" s="288">
        <f>$D$144*BS144</f>
        <v>0</v>
      </c>
      <c r="BU144" s="784">
        <v>0</v>
      </c>
      <c r="BV144" s="227">
        <v>0</v>
      </c>
      <c r="BW144" s="33"/>
      <c r="BX144" s="41">
        <f t="shared" si="107"/>
        <v>0</v>
      </c>
      <c r="BY144" s="41">
        <f t="shared" si="108"/>
        <v>0</v>
      </c>
      <c r="BZ144" s="337">
        <v>0</v>
      </c>
      <c r="CA144" s="337">
        <v>0</v>
      </c>
      <c r="CB144" s="288">
        <f>$D$144*CA144</f>
        <v>0</v>
      </c>
      <c r="CC144" s="779">
        <v>0</v>
      </c>
      <c r="CD144" s="227">
        <v>0</v>
      </c>
      <c r="CE144" s="33"/>
      <c r="CF144" s="41">
        <f t="shared" si="109"/>
        <v>0</v>
      </c>
      <c r="CG144" s="41">
        <f t="shared" si="110"/>
        <v>0</v>
      </c>
      <c r="CH144" s="337">
        <v>0</v>
      </c>
      <c r="CI144" s="399">
        <v>0</v>
      </c>
      <c r="CJ144" s="288">
        <f>$D$144*CI144</f>
        <v>0</v>
      </c>
      <c r="CK144" s="932">
        <v>0</v>
      </c>
      <c r="CL144" s="227">
        <v>0</v>
      </c>
      <c r="CM144" s="33"/>
      <c r="CN144" s="41">
        <f t="shared" si="111"/>
        <v>0</v>
      </c>
      <c r="CO144" s="41">
        <f t="shared" si="112"/>
        <v>0</v>
      </c>
      <c r="CP144" s="399">
        <v>0</v>
      </c>
      <c r="CQ144" s="51">
        <v>0</v>
      </c>
      <c r="CR144" s="288">
        <f>$D$144*CQ144</f>
        <v>0</v>
      </c>
      <c r="CS144" s="917">
        <v>0</v>
      </c>
      <c r="CT144" s="227">
        <v>0</v>
      </c>
      <c r="CU144" s="33"/>
      <c r="CV144" s="41">
        <f t="shared" si="128"/>
        <v>0</v>
      </c>
      <c r="CW144" s="41">
        <f t="shared" si="129"/>
        <v>0</v>
      </c>
      <c r="CX144" s="51">
        <v>0</v>
      </c>
      <c r="DE144" s="362">
        <f t="shared" si="123"/>
        <v>0</v>
      </c>
      <c r="DF144" s="362">
        <f t="shared" si="124"/>
        <v>0</v>
      </c>
      <c r="DG144" s="362">
        <f t="shared" si="125"/>
        <v>0</v>
      </c>
    </row>
    <row r="145" spans="1:111" x14ac:dyDescent="0.25">
      <c r="A145" s="62"/>
      <c r="B145" s="703" t="s">
        <v>593</v>
      </c>
      <c r="C145" s="202"/>
      <c r="D145" s="954"/>
      <c r="E145" s="312">
        <f>F145</f>
        <v>0</v>
      </c>
      <c r="F145" s="723">
        <f>F120+F126+F128+F129+F131+F132+F133+F134+F136+F137+F138+F140+F141+F142+F144</f>
        <v>0</v>
      </c>
      <c r="G145" s="97">
        <f>H145</f>
        <v>0</v>
      </c>
      <c r="H145" s="748">
        <f>H120+H126+H128+H129+H131+H132+H133+H134+H136+H137+H138+H140+H141+H142+H144</f>
        <v>0</v>
      </c>
      <c r="I145" s="312">
        <v>809441</v>
      </c>
      <c r="J145" s="312">
        <v>351228.75</v>
      </c>
      <c r="K145" s="33">
        <v>1466882</v>
      </c>
      <c r="L145" s="41">
        <v>1466882</v>
      </c>
      <c r="M145" s="41">
        <f t="shared" si="92"/>
        <v>1466882</v>
      </c>
      <c r="N145" s="41">
        <v>0</v>
      </c>
      <c r="O145" s="97">
        <f>P145</f>
        <v>0</v>
      </c>
      <c r="P145" s="748">
        <f>P120+P126+P128+P129+P131+P132+P133+P134+P136+P137+P138+P140+P141+P142+P144</f>
        <v>0</v>
      </c>
      <c r="Q145" s="312">
        <v>945441</v>
      </c>
      <c r="R145">
        <v>351228.75</v>
      </c>
      <c r="S145" s="33"/>
      <c r="T145" s="41">
        <f t="shared" si="93"/>
        <v>0</v>
      </c>
      <c r="U145" s="41">
        <f t="shared" si="94"/>
        <v>0</v>
      </c>
      <c r="V145" s="337">
        <v>0</v>
      </c>
      <c r="W145" s="312">
        <f>X145</f>
        <v>0</v>
      </c>
      <c r="X145" s="723">
        <f>X120+X126+X128+X129+X131+X132+X133+X134+X136+X137+X138+X140+X141+X142+X144</f>
        <v>0</v>
      </c>
      <c r="Y145" s="312">
        <v>0</v>
      </c>
      <c r="Z145" s="255">
        <v>0</v>
      </c>
      <c r="AA145" s="33"/>
      <c r="AB145" s="41">
        <f t="shared" si="95"/>
        <v>0</v>
      </c>
      <c r="AC145" s="41">
        <f t="shared" si="96"/>
        <v>0</v>
      </c>
      <c r="AD145" s="337">
        <v>0</v>
      </c>
      <c r="AE145" s="312">
        <f>AF145</f>
        <v>0</v>
      </c>
      <c r="AF145" s="723">
        <f>AF120+AF126+AF128+AF129+AF131+AF132+AF133+AF134+AF136+AF137+AF138+AF140+AF141+AF142+AF144</f>
        <v>0</v>
      </c>
      <c r="AG145" s="312">
        <v>0</v>
      </c>
      <c r="AH145" s="255">
        <v>0</v>
      </c>
      <c r="AI145" s="33"/>
      <c r="AJ145" s="41">
        <f t="shared" si="97"/>
        <v>0</v>
      </c>
      <c r="AK145" s="41">
        <f t="shared" si="98"/>
        <v>0</v>
      </c>
      <c r="AL145" s="337">
        <v>0</v>
      </c>
      <c r="AM145" s="312">
        <f>AN145</f>
        <v>0</v>
      </c>
      <c r="AN145" s="723">
        <f>AN120+AN126+AN128+AN129+AN131+AN132+AN133+AN134+AN136+AN137+AN138+AN140+AN141+AN142+AN144</f>
        <v>0</v>
      </c>
      <c r="AO145" s="312">
        <v>0</v>
      </c>
      <c r="AP145">
        <v>0</v>
      </c>
      <c r="AQ145" s="33"/>
      <c r="AR145" s="41">
        <f t="shared" si="99"/>
        <v>0</v>
      </c>
      <c r="AS145" s="41">
        <f t="shared" si="100"/>
        <v>0</v>
      </c>
      <c r="AT145" s="337">
        <v>0</v>
      </c>
      <c r="AU145" s="312">
        <f>AV145</f>
        <v>0</v>
      </c>
      <c r="AV145" s="723">
        <f>AV120+AV126+AV128+AV129+AV131+AV132+AV133+AV134+AV136+AV137+AV138+AV140+AV141+AV142+AV144</f>
        <v>0</v>
      </c>
      <c r="AW145" s="312">
        <v>0</v>
      </c>
      <c r="AX145">
        <v>0</v>
      </c>
      <c r="AY145" s="33"/>
      <c r="AZ145" s="41">
        <f t="shared" si="101"/>
        <v>0</v>
      </c>
      <c r="BA145" s="41">
        <f t="shared" si="102"/>
        <v>0</v>
      </c>
      <c r="BB145" s="337">
        <v>0</v>
      </c>
      <c r="BC145" s="312">
        <f>BD145</f>
        <v>0</v>
      </c>
      <c r="BD145" s="723">
        <f>BD120+BD126+BD128+BD129+BD131+BD132+BD133+BD134+BD136+BD137+BD138+BD140+BD141+BD142+BD144</f>
        <v>0</v>
      </c>
      <c r="BE145" s="312">
        <v>0</v>
      </c>
      <c r="BF145">
        <v>0</v>
      </c>
      <c r="BG145" s="33"/>
      <c r="BH145" s="41">
        <f t="shared" si="103"/>
        <v>0</v>
      </c>
      <c r="BI145" s="41">
        <f t="shared" si="104"/>
        <v>0</v>
      </c>
      <c r="BJ145" s="337">
        <v>0</v>
      </c>
      <c r="BK145" s="312">
        <f>BL145</f>
        <v>0</v>
      </c>
      <c r="BL145" s="723">
        <f>BL120+BL126+BL128+BL129+BL131+BL132+BL133+BL134+BL136+BL137+BL138+BL140+BL141+BL142+BL144</f>
        <v>0</v>
      </c>
      <c r="BM145" s="312">
        <v>0</v>
      </c>
      <c r="BN145" s="312">
        <v>0</v>
      </c>
      <c r="BO145" s="33"/>
      <c r="BP145" s="41">
        <f t="shared" si="105"/>
        <v>0</v>
      </c>
      <c r="BQ145" s="41">
        <f t="shared" si="106"/>
        <v>0</v>
      </c>
      <c r="BR145" s="337">
        <v>0</v>
      </c>
      <c r="BS145" s="312">
        <f>BT145</f>
        <v>0</v>
      </c>
      <c r="BT145" s="723">
        <f>BT120+BT126+BT128+BT129+BT131+BT132+BT133+BT134+BT136+BT137+BT138+BT140+BT141+BT142+BT144</f>
        <v>0</v>
      </c>
      <c r="BU145" s="312">
        <v>0</v>
      </c>
      <c r="BV145" s="227">
        <v>0</v>
      </c>
      <c r="BW145" s="33"/>
      <c r="BX145" s="41">
        <f t="shared" si="107"/>
        <v>0</v>
      </c>
      <c r="BY145" s="41">
        <f t="shared" si="108"/>
        <v>0</v>
      </c>
      <c r="BZ145" s="337">
        <v>0</v>
      </c>
      <c r="CA145" s="312">
        <f>CB145</f>
        <v>0</v>
      </c>
      <c r="CB145" s="723">
        <f>CB120+CB126+CB128+CB129+CB131+CB132+CB133+CB134+CB136+CB137+CB138+CB140+CB141+CB142+CB144</f>
        <v>0</v>
      </c>
      <c r="CC145" s="312">
        <v>0</v>
      </c>
      <c r="CD145" s="227">
        <v>0</v>
      </c>
      <c r="CE145" s="33"/>
      <c r="CF145" s="41">
        <f t="shared" si="109"/>
        <v>0</v>
      </c>
      <c r="CG145" s="41">
        <f t="shared" si="110"/>
        <v>0</v>
      </c>
      <c r="CH145" s="337">
        <v>0</v>
      </c>
      <c r="CI145" s="312">
        <f>CJ145</f>
        <v>0</v>
      </c>
      <c r="CJ145" s="723">
        <f>CJ120+CJ126+CJ128+CJ129+CJ131+CJ132+CJ133+CJ134+CJ136+CJ137+CJ138+CJ140+CJ141+CJ142+CJ144</f>
        <v>0</v>
      </c>
      <c r="CK145" s="312">
        <v>0</v>
      </c>
      <c r="CL145" s="227">
        <v>0</v>
      </c>
      <c r="CM145" s="33"/>
      <c r="CN145" s="41">
        <f t="shared" si="111"/>
        <v>0</v>
      </c>
      <c r="CO145" s="41">
        <f t="shared" si="112"/>
        <v>0</v>
      </c>
      <c r="CP145" s="399">
        <v>0</v>
      </c>
      <c r="CQ145" s="312">
        <f>CR145</f>
        <v>0</v>
      </c>
      <c r="CR145" s="721">
        <f>CR120+CR126+CR128+CR131+CR132+CR133+CR134+CR136+CR137+CR138+CR140+CR141+CR142+CR144</f>
        <v>0</v>
      </c>
      <c r="CS145" s="312">
        <v>0</v>
      </c>
      <c r="CT145" s="227">
        <v>0</v>
      </c>
      <c r="CU145" s="33"/>
      <c r="CV145" s="41">
        <f t="shared" si="128"/>
        <v>0</v>
      </c>
      <c r="CW145" s="41">
        <f t="shared" si="129"/>
        <v>0</v>
      </c>
      <c r="CX145" s="51">
        <v>0</v>
      </c>
      <c r="DE145" s="362">
        <f t="shared" si="123"/>
        <v>0</v>
      </c>
      <c r="DF145" s="362">
        <f t="shared" si="124"/>
        <v>0</v>
      </c>
      <c r="DG145" s="362">
        <f t="shared" si="125"/>
        <v>0</v>
      </c>
    </row>
    <row r="146" spans="1:111" x14ac:dyDescent="0.25">
      <c r="A146" s="62"/>
      <c r="B146" s="697"/>
      <c r="C146" s="202"/>
      <c r="D146" s="954"/>
      <c r="E146" s="287"/>
      <c r="F146" s="717"/>
      <c r="G146" s="87"/>
      <c r="H146" s="40"/>
      <c r="I146" s="782"/>
      <c r="J146" s="87"/>
      <c r="K146" s="33"/>
      <c r="L146" s="41"/>
      <c r="M146" s="41">
        <f t="shared" si="92"/>
        <v>0</v>
      </c>
      <c r="N146" s="60">
        <v>0</v>
      </c>
      <c r="O146" s="87"/>
      <c r="P146" s="40"/>
      <c r="Q146" s="782">
        <v>0</v>
      </c>
      <c r="R146">
        <v>0</v>
      </c>
      <c r="S146" s="33"/>
      <c r="T146" s="41">
        <f t="shared" si="93"/>
        <v>0</v>
      </c>
      <c r="U146" s="41">
        <f t="shared" si="94"/>
        <v>0</v>
      </c>
      <c r="V146" s="60">
        <v>0</v>
      </c>
      <c r="W146" s="87"/>
      <c r="X146" s="288"/>
      <c r="Y146" s="779"/>
      <c r="Z146" s="255"/>
      <c r="AA146" s="33"/>
      <c r="AB146" s="41">
        <f t="shared" si="95"/>
        <v>0</v>
      </c>
      <c r="AC146" s="41">
        <f t="shared" si="96"/>
        <v>0</v>
      </c>
      <c r="AD146" s="60">
        <v>0</v>
      </c>
      <c r="AE146" s="87"/>
      <c r="AF146" s="40"/>
      <c r="AG146" s="779"/>
      <c r="AH146" s="255"/>
      <c r="AI146" s="33"/>
      <c r="AJ146" s="41">
        <f t="shared" si="97"/>
        <v>0</v>
      </c>
      <c r="AK146" s="41">
        <f t="shared" si="98"/>
        <v>0</v>
      </c>
      <c r="AL146" s="60">
        <v>0</v>
      </c>
      <c r="AM146" s="87"/>
      <c r="AN146" s="288"/>
      <c r="AO146" s="87"/>
      <c r="AQ146" s="33"/>
      <c r="AR146" s="41">
        <f t="shared" si="99"/>
        <v>0</v>
      </c>
      <c r="AS146" s="41">
        <f t="shared" si="100"/>
        <v>0</v>
      </c>
      <c r="AT146" s="60">
        <v>0</v>
      </c>
      <c r="AU146" s="87"/>
      <c r="AV146" s="288"/>
      <c r="AW146" s="782"/>
      <c r="AY146" s="33"/>
      <c r="AZ146" s="41">
        <f t="shared" si="101"/>
        <v>0</v>
      </c>
      <c r="BA146" s="41">
        <f t="shared" si="102"/>
        <v>0</v>
      </c>
      <c r="BB146" s="60">
        <v>0</v>
      </c>
      <c r="BC146" s="87"/>
      <c r="BD146" s="288"/>
      <c r="BE146" s="782"/>
      <c r="BG146" s="33"/>
      <c r="BH146" s="41">
        <f t="shared" si="103"/>
        <v>0</v>
      </c>
      <c r="BI146" s="41">
        <f t="shared" si="104"/>
        <v>0</v>
      </c>
      <c r="BJ146" s="60">
        <v>0</v>
      </c>
      <c r="BK146" s="86"/>
      <c r="BL146" s="288"/>
      <c r="BM146" s="916"/>
      <c r="BN146" s="86"/>
      <c r="BO146" s="33"/>
      <c r="BP146" s="41">
        <f t="shared" si="105"/>
        <v>0</v>
      </c>
      <c r="BQ146" s="41">
        <f t="shared" si="106"/>
        <v>0</v>
      </c>
      <c r="BR146" s="60">
        <v>0</v>
      </c>
      <c r="BS146" s="86"/>
      <c r="BT146" s="288"/>
      <c r="BU146" s="916"/>
      <c r="BV146" s="19"/>
      <c r="BW146" s="33"/>
      <c r="BX146" s="41">
        <f t="shared" si="107"/>
        <v>0</v>
      </c>
      <c r="BY146" s="41">
        <f t="shared" si="108"/>
        <v>0</v>
      </c>
      <c r="BZ146" s="60">
        <v>0</v>
      </c>
      <c r="CA146" s="60">
        <v>0</v>
      </c>
      <c r="CB146" s="288"/>
      <c r="CC146" s="779">
        <v>0</v>
      </c>
      <c r="CD146" s="19">
        <v>0</v>
      </c>
      <c r="CE146" s="33"/>
      <c r="CF146" s="41">
        <f t="shared" si="109"/>
        <v>0</v>
      </c>
      <c r="CG146" s="41">
        <f t="shared" si="110"/>
        <v>0</v>
      </c>
      <c r="CH146" s="60">
        <v>0</v>
      </c>
      <c r="CI146" s="86"/>
      <c r="CJ146" s="288"/>
      <c r="CK146" s="916"/>
      <c r="CL146" s="19"/>
      <c r="CM146" s="33"/>
      <c r="CN146" s="41">
        <f t="shared" si="111"/>
        <v>0</v>
      </c>
      <c r="CO146" s="41">
        <f t="shared" si="112"/>
        <v>0</v>
      </c>
      <c r="CP146" s="60">
        <v>0</v>
      </c>
      <c r="CQ146" s="180"/>
      <c r="CR146" s="288"/>
      <c r="CS146" s="181"/>
      <c r="CT146" s="274"/>
      <c r="CU146" s="33"/>
      <c r="CV146" s="41">
        <f t="shared" ref="CV146:CV206" si="130">CQ146*CU146</f>
        <v>0</v>
      </c>
      <c r="CW146" s="41">
        <f t="shared" ref="CW146:CW206" si="131">ROUNDUP(CV146,0)</f>
        <v>0</v>
      </c>
      <c r="CX146" s="41">
        <v>0</v>
      </c>
      <c r="DE146" s="362">
        <f t="shared" ref="DE146:DE197" si="132">G146+O146+W146+AE146+AM146+AU146+BC146+BK146+BS146+CA146+CI146+CQ146+CY146</f>
        <v>0</v>
      </c>
      <c r="DF146" s="362">
        <f t="shared" ref="DF146:DF197" si="133">E146</f>
        <v>0</v>
      </c>
      <c r="DG146" s="362">
        <f t="shared" ref="DG146:DG197" si="134">DE146-DF146</f>
        <v>0</v>
      </c>
    </row>
    <row r="147" spans="1:111" x14ac:dyDescent="0.25">
      <c r="A147" s="62" t="s">
        <v>394</v>
      </c>
      <c r="B147" s="695" t="s">
        <v>395</v>
      </c>
      <c r="C147" s="64" t="s">
        <v>396</v>
      </c>
      <c r="D147" s="955">
        <v>86</v>
      </c>
      <c r="E147" s="287">
        <f>G147+O147+W147+AE147+AM147+AU147+BC147+BK147+BS147+CA147+CI147+CQ147</f>
        <v>0</v>
      </c>
      <c r="F147" s="40">
        <f>$D$147*E147</f>
        <v>0</v>
      </c>
      <c r="G147" s="60">
        <v>0</v>
      </c>
      <c r="H147" s="40">
        <f>$D$147*G147</f>
        <v>0</v>
      </c>
      <c r="I147" s="779"/>
      <c r="J147" s="60"/>
      <c r="K147" s="33">
        <v>8</v>
      </c>
      <c r="L147" s="41">
        <v>0</v>
      </c>
      <c r="M147" s="41">
        <f t="shared" si="92"/>
        <v>0</v>
      </c>
      <c r="N147" s="60">
        <v>0</v>
      </c>
      <c r="O147" s="60">
        <v>0</v>
      </c>
      <c r="P147" s="40">
        <f>$D$147*O147</f>
        <v>0</v>
      </c>
      <c r="Q147" s="779">
        <v>10</v>
      </c>
      <c r="R147">
        <v>4</v>
      </c>
      <c r="S147" s="33"/>
      <c r="T147" s="41">
        <f t="shared" si="93"/>
        <v>0</v>
      </c>
      <c r="U147" s="41">
        <f t="shared" si="94"/>
        <v>0</v>
      </c>
      <c r="V147" s="60">
        <v>6</v>
      </c>
      <c r="W147" s="60">
        <v>0</v>
      </c>
      <c r="X147" s="288">
        <f>$D$147*W147</f>
        <v>0</v>
      </c>
      <c r="Y147" s="779">
        <v>0</v>
      </c>
      <c r="Z147" s="255">
        <v>0</v>
      </c>
      <c r="AA147" s="33"/>
      <c r="AB147" s="41">
        <f t="shared" si="95"/>
        <v>0</v>
      </c>
      <c r="AC147" s="41">
        <f t="shared" si="96"/>
        <v>0</v>
      </c>
      <c r="AD147" s="60">
        <v>0</v>
      </c>
      <c r="AE147" s="60">
        <v>0</v>
      </c>
      <c r="AF147" s="40">
        <f>$D$147*AE147</f>
        <v>0</v>
      </c>
      <c r="AG147" s="779">
        <v>0</v>
      </c>
      <c r="AH147" s="255">
        <v>0</v>
      </c>
      <c r="AI147" s="33"/>
      <c r="AJ147" s="41">
        <f t="shared" si="97"/>
        <v>0</v>
      </c>
      <c r="AK147" s="41">
        <f t="shared" si="98"/>
        <v>0</v>
      </c>
      <c r="AL147" s="60">
        <v>0</v>
      </c>
      <c r="AM147" s="60">
        <v>0</v>
      </c>
      <c r="AN147" s="288">
        <f>$D$147*AM147</f>
        <v>0</v>
      </c>
      <c r="AO147" s="60">
        <v>0</v>
      </c>
      <c r="AP147">
        <v>0</v>
      </c>
      <c r="AQ147" s="33"/>
      <c r="AR147" s="41">
        <f t="shared" si="99"/>
        <v>0</v>
      </c>
      <c r="AS147" s="41">
        <f t="shared" si="100"/>
        <v>0</v>
      </c>
      <c r="AT147" s="60">
        <v>0</v>
      </c>
      <c r="AU147" s="60">
        <v>0</v>
      </c>
      <c r="AV147" s="288">
        <f>$D$147*AU147</f>
        <v>0</v>
      </c>
      <c r="AW147" s="779">
        <v>0</v>
      </c>
      <c r="AX147">
        <v>0</v>
      </c>
      <c r="AY147" s="33"/>
      <c r="AZ147" s="41">
        <f t="shared" si="101"/>
        <v>0</v>
      </c>
      <c r="BA147" s="41">
        <f t="shared" si="102"/>
        <v>0</v>
      </c>
      <c r="BB147" s="60">
        <v>0</v>
      </c>
      <c r="BC147" s="60">
        <v>0</v>
      </c>
      <c r="BD147" s="288">
        <f>$D$147*BC147</f>
        <v>0</v>
      </c>
      <c r="BE147" s="779">
        <v>0</v>
      </c>
      <c r="BF147">
        <v>0</v>
      </c>
      <c r="BG147" s="33"/>
      <c r="BH147" s="41">
        <f t="shared" si="103"/>
        <v>0</v>
      </c>
      <c r="BI147" s="41">
        <f t="shared" si="104"/>
        <v>0</v>
      </c>
      <c r="BJ147" s="60">
        <v>0</v>
      </c>
      <c r="BK147" s="60">
        <v>0</v>
      </c>
      <c r="BL147" s="288">
        <f>$D$147*BK147</f>
        <v>0</v>
      </c>
      <c r="BM147" s="779">
        <v>0</v>
      </c>
      <c r="BN147" s="60">
        <v>0</v>
      </c>
      <c r="BO147" s="33"/>
      <c r="BP147" s="41">
        <f t="shared" si="105"/>
        <v>0</v>
      </c>
      <c r="BQ147" s="41">
        <f t="shared" si="106"/>
        <v>0</v>
      </c>
      <c r="BR147" s="60">
        <v>0</v>
      </c>
      <c r="BS147" s="60">
        <v>0</v>
      </c>
      <c r="BT147" s="288">
        <f>$D$147*BS147</f>
        <v>0</v>
      </c>
      <c r="BU147" s="779">
        <v>0</v>
      </c>
      <c r="BV147" s="56">
        <v>0</v>
      </c>
      <c r="BW147" s="33"/>
      <c r="BX147" s="41">
        <f t="shared" si="107"/>
        <v>0</v>
      </c>
      <c r="BY147" s="41">
        <f t="shared" si="108"/>
        <v>0</v>
      </c>
      <c r="BZ147" s="60">
        <v>0</v>
      </c>
      <c r="CA147" s="60">
        <v>0</v>
      </c>
      <c r="CB147" s="288">
        <f>$D$147*CA147</f>
        <v>0</v>
      </c>
      <c r="CC147" s="779">
        <v>0</v>
      </c>
      <c r="CD147" s="56">
        <v>0</v>
      </c>
      <c r="CE147" s="33"/>
      <c r="CF147" s="41">
        <f t="shared" si="109"/>
        <v>0</v>
      </c>
      <c r="CG147" s="41">
        <f t="shared" si="110"/>
        <v>0</v>
      </c>
      <c r="CH147" s="60">
        <v>0</v>
      </c>
      <c r="CI147" s="60">
        <v>0</v>
      </c>
      <c r="CJ147" s="288">
        <f>$D$147*CI147</f>
        <v>0</v>
      </c>
      <c r="CK147" s="779">
        <v>0</v>
      </c>
      <c r="CL147" s="56">
        <v>0</v>
      </c>
      <c r="CM147" s="33"/>
      <c r="CN147" s="41">
        <f t="shared" si="111"/>
        <v>0</v>
      </c>
      <c r="CO147" s="41">
        <f t="shared" si="112"/>
        <v>0</v>
      </c>
      <c r="CP147" s="60">
        <v>0</v>
      </c>
      <c r="CQ147" s="41">
        <v>0</v>
      </c>
      <c r="CR147" s="288">
        <f>$D$147*CQ147</f>
        <v>0</v>
      </c>
      <c r="CS147" s="780">
        <v>0</v>
      </c>
      <c r="CT147" s="57">
        <v>0</v>
      </c>
      <c r="CU147" s="33"/>
      <c r="CV147" s="41">
        <f t="shared" si="130"/>
        <v>0</v>
      </c>
      <c r="CW147" s="41">
        <f t="shared" si="131"/>
        <v>0</v>
      </c>
      <c r="CX147" s="41">
        <v>0</v>
      </c>
      <c r="DE147" s="362">
        <f t="shared" si="132"/>
        <v>0</v>
      </c>
      <c r="DF147" s="362">
        <f t="shared" si="133"/>
        <v>0</v>
      </c>
      <c r="DG147" s="362">
        <f t="shared" si="134"/>
        <v>0</v>
      </c>
    </row>
    <row r="148" spans="1:111" x14ac:dyDescent="0.25">
      <c r="A148" s="62" t="s">
        <v>397</v>
      </c>
      <c r="B148" s="695" t="s">
        <v>398</v>
      </c>
      <c r="C148" s="64" t="s">
        <v>396</v>
      </c>
      <c r="D148" s="955">
        <v>122</v>
      </c>
      <c r="E148" s="287">
        <f t="shared" ref="E148:E149" si="135">G148+O148+W148+AE148+AM148+AU148+BC148+BK148+BS148+CA148+CI148+CQ148</f>
        <v>0</v>
      </c>
      <c r="F148" s="40">
        <f>$D$148*E148</f>
        <v>0</v>
      </c>
      <c r="G148" s="60">
        <v>0</v>
      </c>
      <c r="H148" s="40">
        <f>$D$148*G148</f>
        <v>0</v>
      </c>
      <c r="I148" s="779"/>
      <c r="J148" s="60"/>
      <c r="K148" s="33">
        <v>8</v>
      </c>
      <c r="L148" s="41">
        <v>0</v>
      </c>
      <c r="M148" s="41">
        <f t="shared" si="92"/>
        <v>0</v>
      </c>
      <c r="N148" s="60">
        <v>0</v>
      </c>
      <c r="O148" s="60">
        <v>0</v>
      </c>
      <c r="P148" s="40">
        <f>$D$148*O148</f>
        <v>0</v>
      </c>
      <c r="Q148" s="779">
        <v>6</v>
      </c>
      <c r="R148">
        <v>8</v>
      </c>
      <c r="S148" s="33"/>
      <c r="T148" s="41">
        <f t="shared" si="93"/>
        <v>0</v>
      </c>
      <c r="U148" s="41">
        <f t="shared" si="94"/>
        <v>0</v>
      </c>
      <c r="V148" s="60">
        <v>6</v>
      </c>
      <c r="W148" s="60">
        <v>0</v>
      </c>
      <c r="X148" s="288">
        <f>$D$148*W148</f>
        <v>0</v>
      </c>
      <c r="Y148" s="779">
        <v>0</v>
      </c>
      <c r="Z148" s="255">
        <v>0</v>
      </c>
      <c r="AA148" s="33"/>
      <c r="AB148" s="41">
        <f t="shared" si="95"/>
        <v>0</v>
      </c>
      <c r="AC148" s="41">
        <f t="shared" si="96"/>
        <v>0</v>
      </c>
      <c r="AD148" s="60">
        <v>0</v>
      </c>
      <c r="AE148" s="60">
        <v>0</v>
      </c>
      <c r="AF148" s="40">
        <f>$D$148*AE148</f>
        <v>0</v>
      </c>
      <c r="AG148" s="779">
        <v>0</v>
      </c>
      <c r="AH148" s="255">
        <v>0</v>
      </c>
      <c r="AI148" s="33"/>
      <c r="AJ148" s="41">
        <f t="shared" si="97"/>
        <v>0</v>
      </c>
      <c r="AK148" s="41">
        <f t="shared" si="98"/>
        <v>0</v>
      </c>
      <c r="AL148" s="60">
        <v>0</v>
      </c>
      <c r="AM148" s="60">
        <v>0</v>
      </c>
      <c r="AN148" s="288">
        <f>$D$148*AM148</f>
        <v>0</v>
      </c>
      <c r="AO148" s="60">
        <v>0</v>
      </c>
      <c r="AP148">
        <v>0</v>
      </c>
      <c r="AQ148" s="33"/>
      <c r="AR148" s="41">
        <f t="shared" si="99"/>
        <v>0</v>
      </c>
      <c r="AS148" s="41">
        <f t="shared" si="100"/>
        <v>0</v>
      </c>
      <c r="AT148" s="60">
        <v>0</v>
      </c>
      <c r="AU148" s="60">
        <v>0</v>
      </c>
      <c r="AV148" s="288">
        <f>$D$148*AU148</f>
        <v>0</v>
      </c>
      <c r="AW148" s="779">
        <v>0</v>
      </c>
      <c r="AX148">
        <v>0</v>
      </c>
      <c r="AY148" s="33"/>
      <c r="AZ148" s="41">
        <f t="shared" si="101"/>
        <v>0</v>
      </c>
      <c r="BA148" s="41">
        <f t="shared" si="102"/>
        <v>0</v>
      </c>
      <c r="BB148" s="60">
        <v>0</v>
      </c>
      <c r="BC148" s="60">
        <v>0</v>
      </c>
      <c r="BD148" s="288">
        <f>$D$148*BC148</f>
        <v>0</v>
      </c>
      <c r="BE148" s="779">
        <v>0</v>
      </c>
      <c r="BF148">
        <v>0</v>
      </c>
      <c r="BG148" s="33"/>
      <c r="BH148" s="41">
        <f t="shared" si="103"/>
        <v>0</v>
      </c>
      <c r="BI148" s="41">
        <f t="shared" si="104"/>
        <v>0</v>
      </c>
      <c r="BJ148" s="60">
        <v>0</v>
      </c>
      <c r="BK148" s="60">
        <v>0</v>
      </c>
      <c r="BL148" s="288">
        <f>$D$148*BK148</f>
        <v>0</v>
      </c>
      <c r="BM148" s="779">
        <v>0</v>
      </c>
      <c r="BN148" s="60">
        <v>0</v>
      </c>
      <c r="BO148" s="33"/>
      <c r="BP148" s="41">
        <f t="shared" si="105"/>
        <v>0</v>
      </c>
      <c r="BQ148" s="41">
        <f t="shared" si="106"/>
        <v>0</v>
      </c>
      <c r="BR148" s="60">
        <v>0</v>
      </c>
      <c r="BS148" s="60">
        <v>0</v>
      </c>
      <c r="BT148" s="288">
        <f>$D$148*BS148</f>
        <v>0</v>
      </c>
      <c r="BU148" s="779">
        <v>0</v>
      </c>
      <c r="BV148" s="56">
        <v>0</v>
      </c>
      <c r="BW148" s="33"/>
      <c r="BX148" s="41">
        <f t="shared" si="107"/>
        <v>0</v>
      </c>
      <c r="BY148" s="41">
        <f t="shared" si="108"/>
        <v>0</v>
      </c>
      <c r="BZ148" s="60">
        <v>0</v>
      </c>
      <c r="CA148" s="60">
        <v>0</v>
      </c>
      <c r="CB148" s="288">
        <f>$D$148*CA148</f>
        <v>0</v>
      </c>
      <c r="CC148" s="779">
        <v>0</v>
      </c>
      <c r="CD148" s="56">
        <v>0</v>
      </c>
      <c r="CE148" s="33"/>
      <c r="CF148" s="41">
        <f t="shared" si="109"/>
        <v>0</v>
      </c>
      <c r="CG148" s="41">
        <f t="shared" si="110"/>
        <v>0</v>
      </c>
      <c r="CH148" s="60">
        <v>0</v>
      </c>
      <c r="CI148" s="60">
        <v>0</v>
      </c>
      <c r="CJ148" s="288">
        <f>$D$148*CI148</f>
        <v>0</v>
      </c>
      <c r="CK148" s="779">
        <v>0</v>
      </c>
      <c r="CL148" s="56">
        <v>0</v>
      </c>
      <c r="CM148" s="33"/>
      <c r="CN148" s="41">
        <f t="shared" si="111"/>
        <v>0</v>
      </c>
      <c r="CO148" s="41">
        <f t="shared" si="112"/>
        <v>0</v>
      </c>
      <c r="CP148" s="60">
        <v>0</v>
      </c>
      <c r="CQ148" s="41">
        <v>0</v>
      </c>
      <c r="CR148" s="288">
        <f>$D$148*CQ148</f>
        <v>0</v>
      </c>
      <c r="CS148" s="780">
        <v>0</v>
      </c>
      <c r="CT148" s="57">
        <v>0</v>
      </c>
      <c r="CU148" s="33"/>
      <c r="CV148" s="41">
        <f t="shared" si="130"/>
        <v>0</v>
      </c>
      <c r="CW148" s="41">
        <f t="shared" si="131"/>
        <v>0</v>
      </c>
      <c r="CX148" s="41">
        <v>0</v>
      </c>
      <c r="DE148" s="362">
        <f t="shared" si="132"/>
        <v>0</v>
      </c>
      <c r="DF148" s="362">
        <f t="shared" si="133"/>
        <v>0</v>
      </c>
      <c r="DG148" s="362">
        <f t="shared" si="134"/>
        <v>0</v>
      </c>
    </row>
    <row r="149" spans="1:111" x14ac:dyDescent="0.25">
      <c r="A149" s="62" t="s">
        <v>399</v>
      </c>
      <c r="B149" s="695" t="s">
        <v>400</v>
      </c>
      <c r="C149" s="64" t="s">
        <v>396</v>
      </c>
      <c r="D149" s="955">
        <v>156</v>
      </c>
      <c r="E149" s="287">
        <f t="shared" si="135"/>
        <v>0</v>
      </c>
      <c r="F149" s="40">
        <f>$D$149*E149</f>
        <v>0</v>
      </c>
      <c r="G149" s="60">
        <v>0</v>
      </c>
      <c r="H149" s="40">
        <f>$D$149*G149</f>
        <v>0</v>
      </c>
      <c r="I149" s="779"/>
      <c r="J149" s="60"/>
      <c r="K149" s="33">
        <v>8</v>
      </c>
      <c r="L149" s="41">
        <v>0</v>
      </c>
      <c r="M149" s="41">
        <f t="shared" si="92"/>
        <v>0</v>
      </c>
      <c r="N149" s="60">
        <v>0</v>
      </c>
      <c r="O149" s="60">
        <v>0</v>
      </c>
      <c r="P149" s="40">
        <f>$D$149*O149</f>
        <v>0</v>
      </c>
      <c r="Q149" s="779">
        <v>4</v>
      </c>
      <c r="R149">
        <v>3</v>
      </c>
      <c r="S149" s="33"/>
      <c r="T149" s="41">
        <f t="shared" si="93"/>
        <v>0</v>
      </c>
      <c r="U149" s="41">
        <f t="shared" si="94"/>
        <v>0</v>
      </c>
      <c r="V149" s="60">
        <v>2</v>
      </c>
      <c r="W149" s="60">
        <v>0</v>
      </c>
      <c r="X149" s="288">
        <f>$D$149*W149</f>
        <v>0</v>
      </c>
      <c r="Y149" s="779">
        <v>0</v>
      </c>
      <c r="Z149" s="255">
        <v>0</v>
      </c>
      <c r="AA149" s="33"/>
      <c r="AB149" s="41">
        <f t="shared" si="95"/>
        <v>0</v>
      </c>
      <c r="AC149" s="41">
        <f t="shared" si="96"/>
        <v>0</v>
      </c>
      <c r="AD149" s="60">
        <v>0</v>
      </c>
      <c r="AE149" s="60">
        <v>0</v>
      </c>
      <c r="AF149" s="40">
        <f>$D$149*AE149</f>
        <v>0</v>
      </c>
      <c r="AG149" s="779">
        <v>0</v>
      </c>
      <c r="AH149" s="255">
        <v>0</v>
      </c>
      <c r="AI149" s="33"/>
      <c r="AJ149" s="41">
        <f t="shared" si="97"/>
        <v>0</v>
      </c>
      <c r="AK149" s="41">
        <f t="shared" si="98"/>
        <v>0</v>
      </c>
      <c r="AL149" s="60">
        <v>0</v>
      </c>
      <c r="AM149" s="60">
        <v>0</v>
      </c>
      <c r="AN149" s="288">
        <f>$D$149*AM149</f>
        <v>0</v>
      </c>
      <c r="AO149" s="60">
        <v>0</v>
      </c>
      <c r="AP149">
        <v>0</v>
      </c>
      <c r="AQ149" s="33"/>
      <c r="AR149" s="41">
        <f t="shared" si="99"/>
        <v>0</v>
      </c>
      <c r="AS149" s="41">
        <f t="shared" si="100"/>
        <v>0</v>
      </c>
      <c r="AT149" s="60">
        <v>0</v>
      </c>
      <c r="AU149" s="646">
        <v>0</v>
      </c>
      <c r="AV149" s="288">
        <f>$D$149*AU149</f>
        <v>0</v>
      </c>
      <c r="AW149" s="779">
        <v>0</v>
      </c>
      <c r="AX149">
        <v>0</v>
      </c>
      <c r="AY149" s="33"/>
      <c r="AZ149" s="41">
        <f t="shared" si="101"/>
        <v>0</v>
      </c>
      <c r="BA149" s="41">
        <f t="shared" si="102"/>
        <v>0</v>
      </c>
      <c r="BB149" s="60">
        <v>0</v>
      </c>
      <c r="BC149" s="60">
        <v>0</v>
      </c>
      <c r="BD149" s="288">
        <f>$D$149*BC149</f>
        <v>0</v>
      </c>
      <c r="BE149" s="779">
        <v>0</v>
      </c>
      <c r="BF149">
        <v>0</v>
      </c>
      <c r="BG149" s="33"/>
      <c r="BH149" s="41">
        <f t="shared" si="103"/>
        <v>0</v>
      </c>
      <c r="BI149" s="41">
        <f t="shared" si="104"/>
        <v>0</v>
      </c>
      <c r="BJ149" s="60">
        <v>0</v>
      </c>
      <c r="BK149" s="60">
        <v>0</v>
      </c>
      <c r="BL149" s="288">
        <f>$D$149*BK149</f>
        <v>0</v>
      </c>
      <c r="BM149" s="779">
        <v>0</v>
      </c>
      <c r="BN149" s="60">
        <v>0</v>
      </c>
      <c r="BO149" s="33"/>
      <c r="BP149" s="41">
        <f t="shared" si="105"/>
        <v>0</v>
      </c>
      <c r="BQ149" s="41">
        <f t="shared" si="106"/>
        <v>0</v>
      </c>
      <c r="BR149" s="60">
        <v>0</v>
      </c>
      <c r="BS149" s="60">
        <v>0</v>
      </c>
      <c r="BT149" s="288">
        <f>$D$149*BS149</f>
        <v>0</v>
      </c>
      <c r="BU149" s="779">
        <v>0</v>
      </c>
      <c r="BV149" s="56">
        <v>0</v>
      </c>
      <c r="BW149" s="33"/>
      <c r="BX149" s="41">
        <f t="shared" si="107"/>
        <v>0</v>
      </c>
      <c r="BY149" s="41">
        <f t="shared" si="108"/>
        <v>0</v>
      </c>
      <c r="BZ149" s="60">
        <v>0</v>
      </c>
      <c r="CA149" s="60">
        <v>0</v>
      </c>
      <c r="CB149" s="288">
        <f>$D$149*CA149</f>
        <v>0</v>
      </c>
      <c r="CC149" s="779">
        <v>0</v>
      </c>
      <c r="CD149" s="56">
        <v>0</v>
      </c>
      <c r="CE149" s="33"/>
      <c r="CF149" s="41">
        <f t="shared" si="109"/>
        <v>0</v>
      </c>
      <c r="CG149" s="41">
        <f t="shared" si="110"/>
        <v>0</v>
      </c>
      <c r="CH149" s="60">
        <v>0</v>
      </c>
      <c r="CI149" s="60">
        <v>0</v>
      </c>
      <c r="CJ149" s="288">
        <f>$D$149*CI149</f>
        <v>0</v>
      </c>
      <c r="CK149" s="779">
        <v>0</v>
      </c>
      <c r="CL149" s="56">
        <v>0</v>
      </c>
      <c r="CM149" s="33"/>
      <c r="CN149" s="41">
        <f t="shared" si="111"/>
        <v>0</v>
      </c>
      <c r="CO149" s="41">
        <f t="shared" si="112"/>
        <v>0</v>
      </c>
      <c r="CP149" s="60">
        <v>0</v>
      </c>
      <c r="CQ149" s="41">
        <v>0</v>
      </c>
      <c r="CR149" s="288">
        <f>$D$149*CQ149</f>
        <v>0</v>
      </c>
      <c r="CS149" s="780">
        <v>0</v>
      </c>
      <c r="CT149" s="57">
        <v>0</v>
      </c>
      <c r="CU149" s="33"/>
      <c r="CV149" s="41">
        <f t="shared" si="130"/>
        <v>0</v>
      </c>
      <c r="CW149" s="41">
        <f t="shared" si="131"/>
        <v>0</v>
      </c>
      <c r="CX149" s="41">
        <v>0</v>
      </c>
      <c r="DE149" s="362">
        <f t="shared" si="132"/>
        <v>0</v>
      </c>
      <c r="DF149" s="362">
        <f t="shared" si="133"/>
        <v>0</v>
      </c>
      <c r="DG149" s="362">
        <f t="shared" si="134"/>
        <v>0</v>
      </c>
    </row>
    <row r="150" spans="1:111" x14ac:dyDescent="0.25">
      <c r="A150" s="62"/>
      <c r="B150" s="694" t="s">
        <v>401</v>
      </c>
      <c r="C150" s="64" t="s">
        <v>396</v>
      </c>
      <c r="D150" s="955"/>
      <c r="E150" s="299">
        <f>SUM(E147:E149)</f>
        <v>0</v>
      </c>
      <c r="F150" s="721">
        <f>SUM(F147:F149)</f>
        <v>0</v>
      </c>
      <c r="G150" s="983">
        <f>SUM(G147:G149)</f>
        <v>0</v>
      </c>
      <c r="H150" s="721">
        <f>SUM(H147:H149)</f>
        <v>0</v>
      </c>
      <c r="I150" s="917">
        <v>20</v>
      </c>
      <c r="J150" s="104">
        <v>15</v>
      </c>
      <c r="K150" s="33">
        <v>40</v>
      </c>
      <c r="L150" s="41">
        <v>4432</v>
      </c>
      <c r="M150" s="41">
        <f t="shared" si="92"/>
        <v>4432</v>
      </c>
      <c r="N150" s="60">
        <v>13</v>
      </c>
      <c r="O150" s="983">
        <f>SUM(O147:O149)</f>
        <v>0</v>
      </c>
      <c r="P150" s="721">
        <f>SUM(P147:P149)</f>
        <v>0</v>
      </c>
      <c r="Q150" s="917">
        <v>20</v>
      </c>
      <c r="R150">
        <v>15</v>
      </c>
      <c r="S150" s="33"/>
      <c r="T150" s="41">
        <f t="shared" si="93"/>
        <v>0</v>
      </c>
      <c r="U150" s="41">
        <f t="shared" si="94"/>
        <v>0</v>
      </c>
      <c r="V150" s="60">
        <v>13</v>
      </c>
      <c r="W150" s="984">
        <f>SUM(W147:W149)</f>
        <v>0</v>
      </c>
      <c r="X150" s="297">
        <f>SUM(X147:X149)</f>
        <v>0</v>
      </c>
      <c r="Y150" s="917">
        <v>0</v>
      </c>
      <c r="Z150" s="255">
        <v>0</v>
      </c>
      <c r="AA150" s="33"/>
      <c r="AB150" s="41">
        <f t="shared" si="95"/>
        <v>0</v>
      </c>
      <c r="AC150" s="41">
        <f t="shared" si="96"/>
        <v>0</v>
      </c>
      <c r="AD150" s="60">
        <v>0</v>
      </c>
      <c r="AE150" s="984">
        <f>SUM(AE147:AE149)</f>
        <v>0</v>
      </c>
      <c r="AF150" s="721">
        <f>SUM(AF147:AF149)</f>
        <v>0</v>
      </c>
      <c r="AG150" s="917">
        <v>0</v>
      </c>
      <c r="AH150" s="255">
        <v>0</v>
      </c>
      <c r="AI150" s="33"/>
      <c r="AJ150" s="41">
        <f t="shared" si="97"/>
        <v>0</v>
      </c>
      <c r="AK150" s="41">
        <f t="shared" si="98"/>
        <v>0</v>
      </c>
      <c r="AL150" s="60">
        <v>0</v>
      </c>
      <c r="AM150" s="984">
        <f>SUM(AM147:AM149)</f>
        <v>0</v>
      </c>
      <c r="AN150" s="297">
        <f>SUM(AN147:AN149)</f>
        <v>0</v>
      </c>
      <c r="AO150" s="104">
        <v>0</v>
      </c>
      <c r="AP150">
        <v>0</v>
      </c>
      <c r="AQ150" s="33"/>
      <c r="AR150" s="41">
        <f t="shared" si="99"/>
        <v>0</v>
      </c>
      <c r="AS150" s="41">
        <f t="shared" si="100"/>
        <v>0</v>
      </c>
      <c r="AT150" s="60">
        <v>0</v>
      </c>
      <c r="AU150" s="984">
        <f>SUM(AU147:AU149)</f>
        <v>0</v>
      </c>
      <c r="AV150" s="297">
        <f>SUM(AV147:AV149)</f>
        <v>0</v>
      </c>
      <c r="AW150" s="917">
        <v>0</v>
      </c>
      <c r="AX150">
        <v>0</v>
      </c>
      <c r="AY150" s="33"/>
      <c r="AZ150" s="41">
        <f t="shared" si="101"/>
        <v>0</v>
      </c>
      <c r="BA150" s="41">
        <f t="shared" si="102"/>
        <v>0</v>
      </c>
      <c r="BB150" s="60">
        <v>0</v>
      </c>
      <c r="BC150" s="984">
        <f>SUM(BC147:BC149)</f>
        <v>0</v>
      </c>
      <c r="BD150" s="297">
        <f>SUM(BD147:BD149)</f>
        <v>0</v>
      </c>
      <c r="BE150" s="917">
        <v>0</v>
      </c>
      <c r="BF150">
        <v>0</v>
      </c>
      <c r="BG150" s="33"/>
      <c r="BH150" s="41">
        <f t="shared" si="103"/>
        <v>0</v>
      </c>
      <c r="BI150" s="41">
        <f t="shared" si="104"/>
        <v>0</v>
      </c>
      <c r="BJ150" s="60">
        <v>0</v>
      </c>
      <c r="BK150" s="984">
        <f>SUM(BK147:BK149)</f>
        <v>0</v>
      </c>
      <c r="BL150" s="297">
        <f>SUM(BL147:BL149)</f>
        <v>0</v>
      </c>
      <c r="BM150" s="917">
        <v>0</v>
      </c>
      <c r="BN150" s="104">
        <v>0</v>
      </c>
      <c r="BO150" s="33"/>
      <c r="BP150" s="41">
        <f t="shared" si="105"/>
        <v>0</v>
      </c>
      <c r="BQ150" s="41">
        <f t="shared" si="106"/>
        <v>0</v>
      </c>
      <c r="BR150" s="60">
        <v>0</v>
      </c>
      <c r="BS150" s="984">
        <f>SUM(BS147:BS149)</f>
        <v>0</v>
      </c>
      <c r="BT150" s="297">
        <f>SUM(BT147:BT149)</f>
        <v>0</v>
      </c>
      <c r="BU150" s="917">
        <v>0</v>
      </c>
      <c r="BV150" s="227">
        <v>0</v>
      </c>
      <c r="BW150" s="33"/>
      <c r="BX150" s="41">
        <f t="shared" si="107"/>
        <v>0</v>
      </c>
      <c r="BY150" s="41">
        <f t="shared" si="108"/>
        <v>0</v>
      </c>
      <c r="BZ150" s="60">
        <v>0</v>
      </c>
      <c r="CA150" s="984">
        <f>SUM(CA147:CA149)</f>
        <v>0</v>
      </c>
      <c r="CB150" s="297">
        <f>SUM(CB147:CB149)</f>
        <v>0</v>
      </c>
      <c r="CC150" s="917">
        <v>0</v>
      </c>
      <c r="CD150" s="227">
        <v>0</v>
      </c>
      <c r="CE150" s="33"/>
      <c r="CF150" s="41">
        <f t="shared" si="109"/>
        <v>0</v>
      </c>
      <c r="CG150" s="41">
        <f t="shared" si="110"/>
        <v>0</v>
      </c>
      <c r="CH150" s="60">
        <v>0</v>
      </c>
      <c r="CI150" s="984">
        <f>SUM(CI147:CI149)</f>
        <v>0</v>
      </c>
      <c r="CJ150" s="297">
        <f>SUM(CJ147:CJ149)</f>
        <v>0</v>
      </c>
      <c r="CK150" s="917">
        <v>0</v>
      </c>
      <c r="CL150" s="227">
        <v>0</v>
      </c>
      <c r="CM150" s="33"/>
      <c r="CN150" s="41">
        <f t="shared" si="111"/>
        <v>0</v>
      </c>
      <c r="CO150" s="41">
        <f t="shared" si="112"/>
        <v>0</v>
      </c>
      <c r="CP150" s="60">
        <v>0</v>
      </c>
      <c r="CQ150" s="984">
        <f>SUM(CQ147:CQ149)</f>
        <v>0</v>
      </c>
      <c r="CR150" s="297">
        <f>SUM(CR147:CR149)</f>
        <v>0</v>
      </c>
      <c r="CS150" s="917">
        <v>0</v>
      </c>
      <c r="CT150" s="227">
        <v>0</v>
      </c>
      <c r="CU150" s="33"/>
      <c r="CV150" s="41">
        <f t="shared" si="130"/>
        <v>0</v>
      </c>
      <c r="CW150" s="41">
        <f t="shared" si="131"/>
        <v>0</v>
      </c>
      <c r="CX150" s="41">
        <v>0</v>
      </c>
      <c r="DE150" s="362">
        <f t="shared" si="132"/>
        <v>0</v>
      </c>
      <c r="DF150" s="362">
        <f t="shared" si="133"/>
        <v>0</v>
      </c>
      <c r="DG150" s="362">
        <f t="shared" si="134"/>
        <v>0</v>
      </c>
    </row>
    <row r="151" spans="1:111" x14ac:dyDescent="0.25">
      <c r="A151" s="62"/>
      <c r="B151" s="697"/>
      <c r="C151" s="202"/>
      <c r="D151" s="954"/>
      <c r="E151" s="287"/>
      <c r="F151" s="717"/>
      <c r="G151" s="60"/>
      <c r="H151" s="40"/>
      <c r="I151" s="779"/>
      <c r="J151" s="60"/>
      <c r="K151" s="33"/>
      <c r="L151" s="41"/>
      <c r="M151" s="41">
        <f t="shared" si="92"/>
        <v>0</v>
      </c>
      <c r="N151" s="60">
        <v>0</v>
      </c>
      <c r="O151" s="60"/>
      <c r="P151" s="40"/>
      <c r="Q151" s="779"/>
      <c r="S151" s="33"/>
      <c r="T151" s="41">
        <f t="shared" si="93"/>
        <v>0</v>
      </c>
      <c r="U151" s="41">
        <f t="shared" si="94"/>
        <v>0</v>
      </c>
      <c r="V151" s="60">
        <v>0</v>
      </c>
      <c r="W151" s="60"/>
      <c r="X151" s="288"/>
      <c r="Y151" s="779"/>
      <c r="Z151" s="255"/>
      <c r="AA151" s="33"/>
      <c r="AB151" s="41">
        <f t="shared" si="95"/>
        <v>0</v>
      </c>
      <c r="AC151" s="41">
        <f t="shared" si="96"/>
        <v>0</v>
      </c>
      <c r="AD151" s="60">
        <v>0</v>
      </c>
      <c r="AE151" s="60"/>
      <c r="AF151" s="40"/>
      <c r="AG151" s="779"/>
      <c r="AH151" s="255"/>
      <c r="AI151" s="33"/>
      <c r="AJ151" s="41">
        <f t="shared" si="97"/>
        <v>0</v>
      </c>
      <c r="AK151" s="41">
        <f t="shared" si="98"/>
        <v>0</v>
      </c>
      <c r="AL151" s="60">
        <v>0</v>
      </c>
      <c r="AM151" s="60"/>
      <c r="AN151" s="288"/>
      <c r="AO151" s="60"/>
      <c r="AQ151" s="33"/>
      <c r="AR151" s="41">
        <f t="shared" si="99"/>
        <v>0</v>
      </c>
      <c r="AS151" s="41">
        <f t="shared" si="100"/>
        <v>0</v>
      </c>
      <c r="AT151" s="60">
        <v>0</v>
      </c>
      <c r="AU151" s="60"/>
      <c r="AV151" s="288"/>
      <c r="AW151" s="779"/>
      <c r="AY151" s="33"/>
      <c r="AZ151" s="41">
        <f t="shared" si="101"/>
        <v>0</v>
      </c>
      <c r="BA151" s="41">
        <f t="shared" si="102"/>
        <v>0</v>
      </c>
      <c r="BB151" s="60">
        <v>0</v>
      </c>
      <c r="BC151" s="60"/>
      <c r="BD151" s="288"/>
      <c r="BE151" s="779"/>
      <c r="BG151" s="33"/>
      <c r="BH151" s="41">
        <f t="shared" si="103"/>
        <v>0</v>
      </c>
      <c r="BI151" s="41">
        <f t="shared" si="104"/>
        <v>0</v>
      </c>
      <c r="BJ151" s="60">
        <v>0</v>
      </c>
      <c r="BK151" s="60"/>
      <c r="BL151" s="288"/>
      <c r="BM151" s="779"/>
      <c r="BN151" s="60"/>
      <c r="BO151" s="33"/>
      <c r="BP151" s="41">
        <f t="shared" si="105"/>
        <v>0</v>
      </c>
      <c r="BQ151" s="41">
        <f t="shared" si="106"/>
        <v>0</v>
      </c>
      <c r="BR151" s="60">
        <v>0</v>
      </c>
      <c r="BS151" s="60"/>
      <c r="BT151" s="288"/>
      <c r="BU151" s="779"/>
      <c r="BV151" s="56"/>
      <c r="BW151" s="33"/>
      <c r="BX151" s="41">
        <f t="shared" si="107"/>
        <v>0</v>
      </c>
      <c r="BY151" s="41">
        <f t="shared" si="108"/>
        <v>0</v>
      </c>
      <c r="BZ151" s="60">
        <v>0</v>
      </c>
      <c r="CA151" s="60"/>
      <c r="CB151" s="288"/>
      <c r="CC151" s="779"/>
      <c r="CD151" s="56"/>
      <c r="CE151" s="33"/>
      <c r="CF151" s="41">
        <f t="shared" si="109"/>
        <v>0</v>
      </c>
      <c r="CG151" s="41">
        <f t="shared" si="110"/>
        <v>0</v>
      </c>
      <c r="CH151" s="60">
        <v>0</v>
      </c>
      <c r="CI151" s="60"/>
      <c r="CJ151" s="288"/>
      <c r="CK151" s="779"/>
      <c r="CL151" s="56"/>
      <c r="CM151" s="33"/>
      <c r="CN151" s="41">
        <f t="shared" si="111"/>
        <v>0</v>
      </c>
      <c r="CO151" s="41">
        <f t="shared" si="112"/>
        <v>0</v>
      </c>
      <c r="CP151" s="60">
        <v>0</v>
      </c>
      <c r="CQ151" s="41"/>
      <c r="CR151" s="288"/>
      <c r="CS151" s="780"/>
      <c r="CT151" s="57"/>
      <c r="CU151" s="33"/>
      <c r="CV151" s="41">
        <f t="shared" si="130"/>
        <v>0</v>
      </c>
      <c r="CW151" s="41">
        <f t="shared" si="131"/>
        <v>0</v>
      </c>
      <c r="CX151" s="41">
        <v>0</v>
      </c>
      <c r="DE151" s="362">
        <f t="shared" si="132"/>
        <v>0</v>
      </c>
      <c r="DF151" s="362">
        <f t="shared" si="133"/>
        <v>0</v>
      </c>
      <c r="DG151" s="362">
        <f t="shared" si="134"/>
        <v>0</v>
      </c>
    </row>
    <row r="152" spans="1:111" s="194" customFormat="1" x14ac:dyDescent="0.25">
      <c r="A152" s="833" t="s">
        <v>402</v>
      </c>
      <c r="B152" s="874" t="s">
        <v>403</v>
      </c>
      <c r="C152" s="834" t="s">
        <v>18</v>
      </c>
      <c r="D152" s="956">
        <v>116</v>
      </c>
      <c r="E152" s="883">
        <f>G152+O152+W152+AE152+AM152+AU152+BC152+BK152+BS152+CA152+CI152+CQ152</f>
        <v>0</v>
      </c>
      <c r="F152" s="836">
        <f>$D$152*E152</f>
        <v>0</v>
      </c>
      <c r="G152" s="838">
        <v>0</v>
      </c>
      <c r="H152" s="837">
        <f>$D$152*G152</f>
        <v>0</v>
      </c>
      <c r="I152" s="838">
        <v>30</v>
      </c>
      <c r="J152" s="838">
        <v>12</v>
      </c>
      <c r="K152" s="839">
        <v>60</v>
      </c>
      <c r="L152" s="840">
        <v>6960</v>
      </c>
      <c r="M152" s="840">
        <f t="shared" si="92"/>
        <v>6960</v>
      </c>
      <c r="N152" s="838">
        <v>26</v>
      </c>
      <c r="O152" s="838">
        <v>0</v>
      </c>
      <c r="P152" s="837">
        <f>$D$152*O152</f>
        <v>0</v>
      </c>
      <c r="Q152" s="838">
        <v>30</v>
      </c>
      <c r="R152" s="194">
        <v>12</v>
      </c>
      <c r="S152" s="839">
        <v>1.2</v>
      </c>
      <c r="T152" s="840">
        <f t="shared" si="93"/>
        <v>0</v>
      </c>
      <c r="U152" s="840">
        <f t="shared" si="94"/>
        <v>0</v>
      </c>
      <c r="V152" s="838">
        <v>26</v>
      </c>
      <c r="W152" s="838">
        <v>0</v>
      </c>
      <c r="X152" s="884">
        <f>$D$152*W152</f>
        <v>0</v>
      </c>
      <c r="Y152" s="838">
        <v>0</v>
      </c>
      <c r="Z152" s="879">
        <v>0</v>
      </c>
      <c r="AA152" s="839">
        <v>1.2</v>
      </c>
      <c r="AB152" s="840">
        <f t="shared" si="95"/>
        <v>0</v>
      </c>
      <c r="AC152" s="840">
        <f t="shared" si="96"/>
        <v>0</v>
      </c>
      <c r="AD152" s="838">
        <v>0</v>
      </c>
      <c r="AE152" s="838">
        <v>0</v>
      </c>
      <c r="AF152" s="837">
        <f>$D$152*AE152</f>
        <v>0</v>
      </c>
      <c r="AG152" s="838">
        <v>0</v>
      </c>
      <c r="AH152" s="879">
        <v>0</v>
      </c>
      <c r="AI152" s="839">
        <v>1.2</v>
      </c>
      <c r="AJ152" s="840">
        <f t="shared" si="97"/>
        <v>0</v>
      </c>
      <c r="AK152" s="840">
        <f t="shared" si="98"/>
        <v>0</v>
      </c>
      <c r="AL152" s="838">
        <v>0</v>
      </c>
      <c r="AM152" s="838">
        <v>0</v>
      </c>
      <c r="AN152" s="884">
        <f>$D$152*AM152</f>
        <v>0</v>
      </c>
      <c r="AO152" s="838">
        <v>0</v>
      </c>
      <c r="AP152" s="194">
        <v>0</v>
      </c>
      <c r="AQ152" s="839">
        <v>1.2</v>
      </c>
      <c r="AR152" s="840">
        <f t="shared" si="99"/>
        <v>0</v>
      </c>
      <c r="AS152" s="840">
        <f t="shared" si="100"/>
        <v>0</v>
      </c>
      <c r="AT152" s="838">
        <v>0</v>
      </c>
      <c r="AU152" s="840">
        <v>0</v>
      </c>
      <c r="AV152" s="884">
        <f>$D$152*AU152</f>
        <v>0</v>
      </c>
      <c r="AW152" s="840">
        <v>0</v>
      </c>
      <c r="AX152" s="194">
        <v>0</v>
      </c>
      <c r="AY152" s="839">
        <v>1.2</v>
      </c>
      <c r="AZ152" s="840">
        <f t="shared" si="101"/>
        <v>0</v>
      </c>
      <c r="BA152" s="840">
        <f t="shared" si="102"/>
        <v>0</v>
      </c>
      <c r="BB152" s="840">
        <v>0</v>
      </c>
      <c r="BC152" s="838">
        <v>0</v>
      </c>
      <c r="BD152" s="884">
        <f>$D$152*BC152</f>
        <v>0</v>
      </c>
      <c r="BE152" s="838">
        <v>0</v>
      </c>
      <c r="BF152" s="194">
        <v>0</v>
      </c>
      <c r="BG152" s="839">
        <v>1.2</v>
      </c>
      <c r="BH152" s="840">
        <f t="shared" si="103"/>
        <v>0</v>
      </c>
      <c r="BI152" s="840">
        <f t="shared" si="104"/>
        <v>0</v>
      </c>
      <c r="BJ152" s="838">
        <v>0</v>
      </c>
      <c r="BK152" s="838">
        <v>0</v>
      </c>
      <c r="BL152" s="884">
        <f>$D$152*BK152</f>
        <v>0</v>
      </c>
      <c r="BM152" s="838">
        <v>0</v>
      </c>
      <c r="BN152" s="838">
        <v>0</v>
      </c>
      <c r="BO152" s="839">
        <v>1.2</v>
      </c>
      <c r="BP152" s="840">
        <f t="shared" si="105"/>
        <v>0</v>
      </c>
      <c r="BQ152" s="840">
        <f t="shared" si="106"/>
        <v>0</v>
      </c>
      <c r="BR152" s="838">
        <v>0</v>
      </c>
      <c r="BS152" s="838">
        <v>0</v>
      </c>
      <c r="BT152" s="884">
        <f>$D$152*BS152</f>
        <v>0</v>
      </c>
      <c r="BU152" s="838">
        <v>0</v>
      </c>
      <c r="BV152" s="841">
        <v>0</v>
      </c>
      <c r="BW152" s="839">
        <v>1.2</v>
      </c>
      <c r="BX152" s="840">
        <f t="shared" si="107"/>
        <v>0</v>
      </c>
      <c r="BY152" s="840">
        <f t="shared" si="108"/>
        <v>0</v>
      </c>
      <c r="BZ152" s="838">
        <v>0</v>
      </c>
      <c r="CA152" s="838">
        <v>0</v>
      </c>
      <c r="CB152" s="884">
        <f>$D$152*CA152</f>
        <v>0</v>
      </c>
      <c r="CC152" s="838">
        <v>0</v>
      </c>
      <c r="CD152" s="841">
        <v>0</v>
      </c>
      <c r="CE152" s="839">
        <v>1.2</v>
      </c>
      <c r="CF152" s="840">
        <f t="shared" si="109"/>
        <v>0</v>
      </c>
      <c r="CG152" s="840">
        <f t="shared" si="110"/>
        <v>0</v>
      </c>
      <c r="CH152" s="838">
        <v>0</v>
      </c>
      <c r="CI152" s="838">
        <v>0</v>
      </c>
      <c r="CJ152" s="884">
        <f>$D$152*CI152</f>
        <v>0</v>
      </c>
      <c r="CK152" s="838">
        <v>0</v>
      </c>
      <c r="CL152" s="841">
        <v>0</v>
      </c>
      <c r="CM152" s="839">
        <v>1.2</v>
      </c>
      <c r="CN152" s="840">
        <f t="shared" si="111"/>
        <v>0</v>
      </c>
      <c r="CO152" s="840">
        <f t="shared" si="112"/>
        <v>0</v>
      </c>
      <c r="CP152" s="838">
        <v>0</v>
      </c>
      <c r="CQ152" s="840">
        <v>0</v>
      </c>
      <c r="CR152" s="884">
        <f>$D$152*CQ152</f>
        <v>0</v>
      </c>
      <c r="CS152" s="840">
        <v>0</v>
      </c>
      <c r="CT152" s="225">
        <v>0</v>
      </c>
      <c r="CU152" s="839">
        <v>1.2</v>
      </c>
      <c r="CV152" s="840">
        <f t="shared" si="130"/>
        <v>0</v>
      </c>
      <c r="CW152" s="840">
        <f t="shared" si="131"/>
        <v>0</v>
      </c>
      <c r="CX152" s="840">
        <v>0</v>
      </c>
      <c r="DE152" s="842">
        <f t="shared" si="132"/>
        <v>0</v>
      </c>
      <c r="DF152" s="842">
        <f t="shared" si="133"/>
        <v>0</v>
      </c>
      <c r="DG152" s="842">
        <f t="shared" si="134"/>
        <v>0</v>
      </c>
    </row>
    <row r="153" spans="1:111" x14ac:dyDescent="0.25">
      <c r="A153" s="62"/>
      <c r="B153" s="697"/>
      <c r="C153" s="202"/>
      <c r="D153" s="954"/>
      <c r="E153" s="287">
        <f>G153+O153+W153+AE153+AM153+AU153+BC153+BK153+BS153+CA153+CI153+CQ153</f>
        <v>0</v>
      </c>
      <c r="F153" s="717"/>
      <c r="G153" s="60"/>
      <c r="H153" s="40"/>
      <c r="I153" s="779"/>
      <c r="J153" s="60"/>
      <c r="K153" s="33">
        <v>0</v>
      </c>
      <c r="L153" s="41"/>
      <c r="M153" s="41">
        <f t="shared" si="92"/>
        <v>0</v>
      </c>
      <c r="N153" s="60">
        <v>0</v>
      </c>
      <c r="O153" s="60"/>
      <c r="P153" s="40"/>
      <c r="Q153" s="779"/>
      <c r="S153" s="33"/>
      <c r="T153" s="41">
        <f t="shared" si="93"/>
        <v>0</v>
      </c>
      <c r="U153" s="41">
        <f t="shared" si="94"/>
        <v>0</v>
      </c>
      <c r="V153" s="60">
        <v>0</v>
      </c>
      <c r="W153" s="60"/>
      <c r="X153" s="288"/>
      <c r="Y153" s="779"/>
      <c r="Z153" s="255"/>
      <c r="AA153" s="33"/>
      <c r="AB153" s="41">
        <f t="shared" si="95"/>
        <v>0</v>
      </c>
      <c r="AC153" s="41">
        <f t="shared" si="96"/>
        <v>0</v>
      </c>
      <c r="AD153" s="60">
        <v>0</v>
      </c>
      <c r="AE153" s="60"/>
      <c r="AF153" s="40"/>
      <c r="AG153" s="779"/>
      <c r="AH153" s="255"/>
      <c r="AI153" s="33"/>
      <c r="AJ153" s="41">
        <f t="shared" si="97"/>
        <v>0</v>
      </c>
      <c r="AK153" s="41">
        <f t="shared" si="98"/>
        <v>0</v>
      </c>
      <c r="AL153" s="60">
        <v>0</v>
      </c>
      <c r="AM153" s="60"/>
      <c r="AN153" s="288"/>
      <c r="AO153" s="60"/>
      <c r="AQ153" s="33"/>
      <c r="AR153" s="41">
        <f t="shared" si="99"/>
        <v>0</v>
      </c>
      <c r="AS153" s="41">
        <f t="shared" si="100"/>
        <v>0</v>
      </c>
      <c r="AT153" s="60">
        <v>0</v>
      </c>
      <c r="AU153" s="60"/>
      <c r="AV153" s="288"/>
      <c r="AW153" s="779"/>
      <c r="AY153" s="33"/>
      <c r="AZ153" s="41">
        <f t="shared" si="101"/>
        <v>0</v>
      </c>
      <c r="BA153" s="41">
        <f t="shared" si="102"/>
        <v>0</v>
      </c>
      <c r="BB153" s="60">
        <v>0</v>
      </c>
      <c r="BC153" s="60"/>
      <c r="BD153" s="288"/>
      <c r="BE153" s="779"/>
      <c r="BG153" s="33"/>
      <c r="BH153" s="41">
        <f t="shared" si="103"/>
        <v>0</v>
      </c>
      <c r="BI153" s="41">
        <f t="shared" si="104"/>
        <v>0</v>
      </c>
      <c r="BJ153" s="60">
        <v>0</v>
      </c>
      <c r="BK153" s="60"/>
      <c r="BL153" s="288"/>
      <c r="BM153" s="779"/>
      <c r="BN153" s="60"/>
      <c r="BO153" s="33"/>
      <c r="BP153" s="41">
        <f t="shared" si="105"/>
        <v>0</v>
      </c>
      <c r="BQ153" s="41">
        <f t="shared" si="106"/>
        <v>0</v>
      </c>
      <c r="BR153" s="60">
        <v>0</v>
      </c>
      <c r="BS153" s="60"/>
      <c r="BT153" s="288"/>
      <c r="BU153" s="779"/>
      <c r="BV153" s="56"/>
      <c r="BW153" s="33"/>
      <c r="BX153" s="41">
        <f t="shared" si="107"/>
        <v>0</v>
      </c>
      <c r="BY153" s="41">
        <f t="shared" si="108"/>
        <v>0</v>
      </c>
      <c r="BZ153" s="60">
        <v>0</v>
      </c>
      <c r="CA153" s="60">
        <v>0</v>
      </c>
      <c r="CB153" s="288"/>
      <c r="CC153" s="779">
        <v>0</v>
      </c>
      <c r="CD153" s="56">
        <v>0</v>
      </c>
      <c r="CE153" s="33"/>
      <c r="CF153" s="41">
        <f t="shared" si="109"/>
        <v>0</v>
      </c>
      <c r="CG153" s="41">
        <f t="shared" si="110"/>
        <v>0</v>
      </c>
      <c r="CH153" s="60">
        <v>0</v>
      </c>
      <c r="CI153" s="60"/>
      <c r="CJ153" s="288"/>
      <c r="CK153" s="779"/>
      <c r="CL153" s="56"/>
      <c r="CM153" s="33"/>
      <c r="CN153" s="41">
        <f t="shared" si="111"/>
        <v>0</v>
      </c>
      <c r="CO153" s="41">
        <f t="shared" si="112"/>
        <v>0</v>
      </c>
      <c r="CP153" s="60">
        <v>0</v>
      </c>
      <c r="CQ153" s="41"/>
      <c r="CR153" s="288"/>
      <c r="CS153" s="780"/>
      <c r="CT153" s="57"/>
      <c r="CU153" s="33"/>
      <c r="CV153" s="41">
        <f t="shared" si="130"/>
        <v>0</v>
      </c>
      <c r="CW153" s="41">
        <f t="shared" si="131"/>
        <v>0</v>
      </c>
      <c r="CX153" s="41">
        <v>0</v>
      </c>
      <c r="DE153" s="362">
        <f t="shared" si="132"/>
        <v>0</v>
      </c>
      <c r="DF153" s="362">
        <f t="shared" si="133"/>
        <v>0</v>
      </c>
      <c r="DG153" s="362">
        <f t="shared" si="134"/>
        <v>0</v>
      </c>
    </row>
    <row r="154" spans="1:111" x14ac:dyDescent="0.25">
      <c r="A154" s="62" t="s">
        <v>404</v>
      </c>
      <c r="B154" s="695" t="s">
        <v>790</v>
      </c>
      <c r="C154" s="88" t="s">
        <v>120</v>
      </c>
      <c r="D154" s="955">
        <v>624</v>
      </c>
      <c r="E154" s="287">
        <f>G154+O154+W154+AE154+AM154+AU154+BC154+BK154+BS154+CA154+CI154+CQ154</f>
        <v>0</v>
      </c>
      <c r="F154" s="40">
        <f>$D$154*E154</f>
        <v>0</v>
      </c>
      <c r="G154" s="60">
        <v>0</v>
      </c>
      <c r="H154" s="40">
        <f>$D$154*G154</f>
        <v>0</v>
      </c>
      <c r="I154" s="779"/>
      <c r="J154" s="60"/>
      <c r="K154" s="33">
        <v>8</v>
      </c>
      <c r="L154" s="41">
        <v>0</v>
      </c>
      <c r="M154" s="41">
        <f t="shared" ref="M154:M229" si="136">ROUNDUP(L154,0)</f>
        <v>0</v>
      </c>
      <c r="N154" s="60">
        <v>0</v>
      </c>
      <c r="O154" s="60">
        <v>0</v>
      </c>
      <c r="P154" s="40">
        <f>$D$154*O154</f>
        <v>0</v>
      </c>
      <c r="Q154" s="779">
        <v>24</v>
      </c>
      <c r="R154">
        <v>3</v>
      </c>
      <c r="S154" s="33"/>
      <c r="T154" s="41">
        <f t="shared" ref="T154:T228" si="137">O154*S154</f>
        <v>0</v>
      </c>
      <c r="U154" s="41">
        <f t="shared" ref="U154:U228" si="138">ROUNDUP(T154,0)</f>
        <v>0</v>
      </c>
      <c r="V154" s="60">
        <v>3</v>
      </c>
      <c r="W154" s="60">
        <v>0</v>
      </c>
      <c r="X154" s="288">
        <f>$D$154*W154</f>
        <v>0</v>
      </c>
      <c r="Y154" s="779">
        <v>0</v>
      </c>
      <c r="Z154" s="255">
        <v>0</v>
      </c>
      <c r="AA154" s="33"/>
      <c r="AB154" s="41">
        <f t="shared" ref="AB154:AB233" si="139">W154*AA154</f>
        <v>0</v>
      </c>
      <c r="AC154" s="41">
        <f t="shared" ref="AC154:AC233" si="140">ROUNDUP(AB154,0)</f>
        <v>0</v>
      </c>
      <c r="AD154" s="60">
        <v>0</v>
      </c>
      <c r="AE154" s="60">
        <v>0</v>
      </c>
      <c r="AF154" s="40">
        <f>$D$154*AE154</f>
        <v>0</v>
      </c>
      <c r="AG154" s="779">
        <v>0</v>
      </c>
      <c r="AH154" s="255">
        <v>0</v>
      </c>
      <c r="AI154" s="33"/>
      <c r="AJ154" s="41">
        <f t="shared" ref="AJ154:AJ233" si="141">AE154*AI154</f>
        <v>0</v>
      </c>
      <c r="AK154" s="41">
        <f t="shared" ref="AK154:AK233" si="142">ROUNDUP(AJ154,0)</f>
        <v>0</v>
      </c>
      <c r="AL154" s="60">
        <v>0</v>
      </c>
      <c r="AM154" s="60">
        <v>0</v>
      </c>
      <c r="AN154" s="288">
        <f>$D$154*AM154</f>
        <v>0</v>
      </c>
      <c r="AO154" s="60">
        <v>0</v>
      </c>
      <c r="AP154">
        <v>0</v>
      </c>
      <c r="AQ154" s="33"/>
      <c r="AR154" s="41">
        <f t="shared" ref="AR154:AR228" si="143">AM154*AQ154</f>
        <v>0</v>
      </c>
      <c r="AS154" s="41">
        <f t="shared" ref="AS154:AS228" si="144">ROUNDUP(AR154,0)</f>
        <v>0</v>
      </c>
      <c r="AT154" s="60">
        <v>0</v>
      </c>
      <c r="AU154" s="60">
        <v>0</v>
      </c>
      <c r="AV154" s="288">
        <f>$D$154*AU154</f>
        <v>0</v>
      </c>
      <c r="AW154" s="779">
        <v>0</v>
      </c>
      <c r="AX154">
        <v>0</v>
      </c>
      <c r="AY154" s="33"/>
      <c r="AZ154" s="41">
        <f t="shared" ref="AZ154:AZ228" si="145">AU154*AY154</f>
        <v>0</v>
      </c>
      <c r="BA154" s="41">
        <f t="shared" ref="BA154:BA228" si="146">ROUNDUP(AZ154,0)</f>
        <v>0</v>
      </c>
      <c r="BB154" s="60">
        <v>0</v>
      </c>
      <c r="BC154" s="60">
        <v>0</v>
      </c>
      <c r="BD154" s="288">
        <f>$D$154*BC154</f>
        <v>0</v>
      </c>
      <c r="BE154" s="779">
        <v>0</v>
      </c>
      <c r="BF154">
        <v>0</v>
      </c>
      <c r="BG154" s="33"/>
      <c r="BH154" s="41">
        <f t="shared" ref="BH154:BH228" si="147">BC154*BG154</f>
        <v>0</v>
      </c>
      <c r="BI154" s="41">
        <f t="shared" ref="BI154:BI228" si="148">ROUNDUP(BH154,0)</f>
        <v>0</v>
      </c>
      <c r="BJ154" s="60">
        <v>0</v>
      </c>
      <c r="BK154" s="60">
        <v>0</v>
      </c>
      <c r="BL154" s="288">
        <f>$D$154*BK154</f>
        <v>0</v>
      </c>
      <c r="BM154" s="779">
        <v>0</v>
      </c>
      <c r="BN154" s="60">
        <v>0</v>
      </c>
      <c r="BO154" s="33"/>
      <c r="BP154" s="41">
        <f t="shared" ref="BP154:BP228" si="149">BK154*BO154</f>
        <v>0</v>
      </c>
      <c r="BQ154" s="41">
        <f t="shared" ref="BQ154:BQ228" si="150">ROUNDUP(BP154,0)</f>
        <v>0</v>
      </c>
      <c r="BR154" s="60">
        <v>0</v>
      </c>
      <c r="BS154" s="60">
        <v>0</v>
      </c>
      <c r="BT154" s="288">
        <f>$D$154*BS154</f>
        <v>0</v>
      </c>
      <c r="BU154" s="779">
        <v>0</v>
      </c>
      <c r="BV154" s="56">
        <v>0</v>
      </c>
      <c r="BW154" s="33"/>
      <c r="BX154" s="41">
        <f t="shared" ref="BX154:BX228" si="151">BS154*BW154</f>
        <v>0</v>
      </c>
      <c r="BY154" s="41">
        <f t="shared" ref="BY154:BY228" si="152">ROUNDUP(BX154,0)</f>
        <v>0</v>
      </c>
      <c r="BZ154" s="60">
        <v>0</v>
      </c>
      <c r="CA154" s="60">
        <v>0</v>
      </c>
      <c r="CB154" s="288">
        <f>$D$154*CA154</f>
        <v>0</v>
      </c>
      <c r="CC154" s="779">
        <v>0</v>
      </c>
      <c r="CD154" s="56">
        <v>0</v>
      </c>
      <c r="CE154" s="33"/>
      <c r="CF154" s="41">
        <f t="shared" ref="CF154:CF228" si="153">CA154*CE154</f>
        <v>0</v>
      </c>
      <c r="CG154" s="41">
        <f t="shared" ref="CG154:CG228" si="154">ROUNDUP(CF154,0)</f>
        <v>0</v>
      </c>
      <c r="CH154" s="60">
        <v>0</v>
      </c>
      <c r="CI154" s="60">
        <v>0</v>
      </c>
      <c r="CJ154" s="288">
        <f>$D$154*CI154</f>
        <v>0</v>
      </c>
      <c r="CK154" s="779">
        <v>0</v>
      </c>
      <c r="CL154" s="56">
        <v>0</v>
      </c>
      <c r="CM154" s="33"/>
      <c r="CN154" s="41">
        <f t="shared" ref="CN154:CN228" si="155">CI154*CM154</f>
        <v>0</v>
      </c>
      <c r="CO154" s="41">
        <f t="shared" ref="CO154:CO228" si="156">ROUNDUP(CN154,0)</f>
        <v>0</v>
      </c>
      <c r="CP154" s="60">
        <v>0</v>
      </c>
      <c r="CQ154" s="41">
        <v>0</v>
      </c>
      <c r="CR154" s="288">
        <f>$D$154*CQ154</f>
        <v>0</v>
      </c>
      <c r="CS154" s="780">
        <v>0</v>
      </c>
      <c r="CT154" s="57">
        <v>0</v>
      </c>
      <c r="CU154" s="33"/>
      <c r="CV154" s="41">
        <f t="shared" si="130"/>
        <v>0</v>
      </c>
      <c r="CW154" s="41">
        <f t="shared" si="131"/>
        <v>0</v>
      </c>
      <c r="CX154" s="41">
        <v>0</v>
      </c>
      <c r="DE154" s="362">
        <f t="shared" si="132"/>
        <v>0</v>
      </c>
      <c r="DF154" s="362">
        <f t="shared" si="133"/>
        <v>0</v>
      </c>
      <c r="DG154" s="362">
        <f t="shared" si="134"/>
        <v>0</v>
      </c>
    </row>
    <row r="155" spans="1:111" ht="15" hidden="1" customHeight="1" x14ac:dyDescent="0.25">
      <c r="A155" s="62" t="s">
        <v>406</v>
      </c>
      <c r="B155" s="695"/>
      <c r="C155" s="88"/>
      <c r="D155" s="955"/>
      <c r="E155" s="287">
        <f>G155+O155+W155+AE155+AM155+AU155+BC155+BK155+BS155+CA155+CI155+CQ155</f>
        <v>0</v>
      </c>
      <c r="F155" s="40">
        <f>$D$155*E155</f>
        <v>0</v>
      </c>
      <c r="G155" s="60"/>
      <c r="H155" s="40">
        <f>$D$155*G155</f>
        <v>0</v>
      </c>
      <c r="I155" s="779">
        <v>24</v>
      </c>
      <c r="J155" s="60">
        <v>13</v>
      </c>
      <c r="K155" s="33">
        <v>60</v>
      </c>
      <c r="L155" s="41">
        <v>37440</v>
      </c>
      <c r="M155" s="41">
        <f t="shared" si="136"/>
        <v>37440</v>
      </c>
      <c r="N155" s="60">
        <v>20</v>
      </c>
      <c r="O155" s="60"/>
      <c r="P155" s="40">
        <f>$D$155*O155</f>
        <v>0</v>
      </c>
      <c r="Q155" s="779">
        <v>36</v>
      </c>
      <c r="R155">
        <v>13</v>
      </c>
      <c r="S155" s="33">
        <v>1.17</v>
      </c>
      <c r="T155" s="41">
        <f t="shared" si="137"/>
        <v>0</v>
      </c>
      <c r="U155" s="41">
        <f t="shared" si="138"/>
        <v>0</v>
      </c>
      <c r="V155" s="60">
        <v>20</v>
      </c>
      <c r="W155" s="60"/>
      <c r="X155" s="288">
        <f>$D$155*W155</f>
        <v>0</v>
      </c>
      <c r="Y155" s="779">
        <v>0</v>
      </c>
      <c r="Z155" s="255">
        <v>0</v>
      </c>
      <c r="AA155" s="33">
        <v>1.17</v>
      </c>
      <c r="AB155" s="41">
        <f t="shared" si="139"/>
        <v>0</v>
      </c>
      <c r="AC155" s="41">
        <f t="shared" si="140"/>
        <v>0</v>
      </c>
      <c r="AD155" s="60">
        <v>0</v>
      </c>
      <c r="AE155" s="60"/>
      <c r="AF155" s="40">
        <f>$D$155*AE155</f>
        <v>0</v>
      </c>
      <c r="AG155" s="779">
        <v>0</v>
      </c>
      <c r="AH155" s="255">
        <v>0</v>
      </c>
      <c r="AI155" s="33">
        <v>1.17</v>
      </c>
      <c r="AJ155" s="41">
        <f t="shared" si="141"/>
        <v>0</v>
      </c>
      <c r="AK155" s="41">
        <f t="shared" si="142"/>
        <v>0</v>
      </c>
      <c r="AL155" s="60">
        <v>0</v>
      </c>
      <c r="AM155" s="60"/>
      <c r="AN155" s="288">
        <f>$D$155*AM155</f>
        <v>0</v>
      </c>
      <c r="AO155" s="60">
        <v>0</v>
      </c>
      <c r="AP155">
        <v>0</v>
      </c>
      <c r="AQ155" s="33">
        <v>1.17</v>
      </c>
      <c r="AR155" s="41">
        <f t="shared" si="143"/>
        <v>0</v>
      </c>
      <c r="AS155" s="41">
        <f t="shared" si="144"/>
        <v>0</v>
      </c>
      <c r="AT155" s="60">
        <v>0</v>
      </c>
      <c r="AU155" s="60"/>
      <c r="AV155" s="288">
        <f>$D$155*AU155</f>
        <v>0</v>
      </c>
      <c r="AW155" s="779">
        <v>0</v>
      </c>
      <c r="AX155">
        <v>0</v>
      </c>
      <c r="AY155" s="33">
        <v>1.17</v>
      </c>
      <c r="AZ155" s="41">
        <f t="shared" si="145"/>
        <v>0</v>
      </c>
      <c r="BA155" s="41">
        <f t="shared" si="146"/>
        <v>0</v>
      </c>
      <c r="BB155" s="60">
        <v>0</v>
      </c>
      <c r="BC155" s="60"/>
      <c r="BD155" s="288">
        <f>$D$155*BC155</f>
        <v>0</v>
      </c>
      <c r="BE155" s="779">
        <v>0</v>
      </c>
      <c r="BF155">
        <v>0</v>
      </c>
      <c r="BG155" s="33">
        <v>1.17</v>
      </c>
      <c r="BH155" s="41">
        <f t="shared" si="147"/>
        <v>0</v>
      </c>
      <c r="BI155" s="41">
        <f t="shared" si="148"/>
        <v>0</v>
      </c>
      <c r="BJ155" s="60">
        <v>0</v>
      </c>
      <c r="BK155" s="60"/>
      <c r="BL155" s="288">
        <f>$D$155*BK155</f>
        <v>0</v>
      </c>
      <c r="BM155" s="779">
        <v>0</v>
      </c>
      <c r="BN155" s="60">
        <v>0</v>
      </c>
      <c r="BO155" s="33">
        <v>1.17</v>
      </c>
      <c r="BP155" s="41">
        <f t="shared" si="149"/>
        <v>0</v>
      </c>
      <c r="BQ155" s="41">
        <f t="shared" si="150"/>
        <v>0</v>
      </c>
      <c r="BR155" s="60">
        <v>0</v>
      </c>
      <c r="BS155" s="60"/>
      <c r="BT155" s="288">
        <f>$D$155*BS155</f>
        <v>0</v>
      </c>
      <c r="BU155" s="779">
        <v>0</v>
      </c>
      <c r="BV155" s="56">
        <v>0</v>
      </c>
      <c r="BW155" s="33">
        <v>1.17</v>
      </c>
      <c r="BX155" s="41">
        <f t="shared" si="151"/>
        <v>0</v>
      </c>
      <c r="BY155" s="41">
        <f t="shared" si="152"/>
        <v>0</v>
      </c>
      <c r="BZ155" s="60">
        <v>0</v>
      </c>
      <c r="CA155" s="60"/>
      <c r="CB155" s="288">
        <f>$D$155*CA155</f>
        <v>0</v>
      </c>
      <c r="CC155" s="779">
        <v>0</v>
      </c>
      <c r="CD155" s="56">
        <v>0</v>
      </c>
      <c r="CE155" s="33">
        <v>1.17</v>
      </c>
      <c r="CF155" s="41">
        <f t="shared" si="153"/>
        <v>0</v>
      </c>
      <c r="CG155" s="41">
        <f t="shared" si="154"/>
        <v>0</v>
      </c>
      <c r="CH155" s="60">
        <v>0</v>
      </c>
      <c r="CI155" s="60"/>
      <c r="CJ155" s="288">
        <f>$D$155*CI155</f>
        <v>0</v>
      </c>
      <c r="CK155" s="779">
        <v>0</v>
      </c>
      <c r="CL155" s="56">
        <v>0</v>
      </c>
      <c r="CM155" s="33">
        <v>1.17</v>
      </c>
      <c r="CN155" s="41">
        <f t="shared" si="155"/>
        <v>0</v>
      </c>
      <c r="CO155" s="41">
        <f t="shared" si="156"/>
        <v>0</v>
      </c>
      <c r="CP155" s="60">
        <v>0</v>
      </c>
      <c r="CQ155" s="41"/>
      <c r="CR155" s="288">
        <f>$D$155*CQ155</f>
        <v>0</v>
      </c>
      <c r="CS155" s="780">
        <v>0</v>
      </c>
      <c r="CT155" s="57">
        <v>0</v>
      </c>
      <c r="CU155" s="33">
        <v>1.17</v>
      </c>
      <c r="CV155" s="41">
        <f t="shared" si="130"/>
        <v>0</v>
      </c>
      <c r="CW155" s="41">
        <f t="shared" si="131"/>
        <v>0</v>
      </c>
      <c r="CX155" s="41">
        <v>0</v>
      </c>
      <c r="DE155" s="362">
        <f t="shared" si="132"/>
        <v>0</v>
      </c>
      <c r="DF155" s="362">
        <f t="shared" si="133"/>
        <v>0</v>
      </c>
      <c r="DG155" s="362">
        <f t="shared" si="134"/>
        <v>0</v>
      </c>
    </row>
    <row r="156" spans="1:111" x14ac:dyDescent="0.25">
      <c r="A156" s="62"/>
      <c r="B156" s="694" t="s">
        <v>408</v>
      </c>
      <c r="C156" s="64" t="s">
        <v>120</v>
      </c>
      <c r="D156" s="955"/>
      <c r="E156" s="299">
        <f>SUM(E154:E155)</f>
        <v>0</v>
      </c>
      <c r="F156" s="721">
        <f>SUM(F154:F155)</f>
        <v>0</v>
      </c>
      <c r="G156" s="41">
        <v>0</v>
      </c>
      <c r="H156" s="721">
        <f>SUM(H154:H155)</f>
        <v>0</v>
      </c>
      <c r="I156" s="917">
        <v>36</v>
      </c>
      <c r="J156" s="104">
        <v>16</v>
      </c>
      <c r="K156" s="33">
        <v>96</v>
      </c>
      <c r="L156" s="41">
        <v>59904</v>
      </c>
      <c r="M156" s="41">
        <f t="shared" si="136"/>
        <v>59904</v>
      </c>
      <c r="N156" s="60">
        <v>0</v>
      </c>
      <c r="O156" s="41">
        <v>0</v>
      </c>
      <c r="P156" s="721">
        <f>SUM(P154:P155)</f>
        <v>0</v>
      </c>
      <c r="Q156" s="917">
        <v>60</v>
      </c>
      <c r="R156">
        <v>16</v>
      </c>
      <c r="S156" s="33"/>
      <c r="T156" s="41">
        <f t="shared" si="137"/>
        <v>0</v>
      </c>
      <c r="U156" s="41">
        <f t="shared" si="138"/>
        <v>0</v>
      </c>
      <c r="V156" s="60">
        <v>0</v>
      </c>
      <c r="W156" s="780">
        <f>SUM(W154:W155)</f>
        <v>0</v>
      </c>
      <c r="X156" s="297">
        <f>SUM(X154:X155)</f>
        <v>0</v>
      </c>
      <c r="Y156" s="917">
        <v>0</v>
      </c>
      <c r="Z156" s="255">
        <v>0</v>
      </c>
      <c r="AA156" s="33"/>
      <c r="AB156" s="41">
        <f t="shared" si="139"/>
        <v>0</v>
      </c>
      <c r="AC156" s="41">
        <f t="shared" si="140"/>
        <v>0</v>
      </c>
      <c r="AD156" s="60">
        <v>0</v>
      </c>
      <c r="AE156" s="780">
        <f>SUM(AE154:AE155)</f>
        <v>0</v>
      </c>
      <c r="AF156" s="721">
        <f>SUM(AF154:AF155)</f>
        <v>0</v>
      </c>
      <c r="AG156" s="917">
        <v>0</v>
      </c>
      <c r="AH156" s="255">
        <v>0</v>
      </c>
      <c r="AI156" s="33"/>
      <c r="AJ156" s="41">
        <f t="shared" si="141"/>
        <v>0</v>
      </c>
      <c r="AK156" s="41">
        <f t="shared" si="142"/>
        <v>0</v>
      </c>
      <c r="AL156" s="60">
        <v>0</v>
      </c>
      <c r="AM156" s="780">
        <f>SUM(AM154:AM155)</f>
        <v>0</v>
      </c>
      <c r="AN156" s="297">
        <f>SUM(AN154:AN155)</f>
        <v>0</v>
      </c>
      <c r="AO156" s="104">
        <v>0</v>
      </c>
      <c r="AP156">
        <v>0</v>
      </c>
      <c r="AQ156" s="33"/>
      <c r="AR156" s="41">
        <f t="shared" si="143"/>
        <v>0</v>
      </c>
      <c r="AS156" s="41">
        <f t="shared" si="144"/>
        <v>0</v>
      </c>
      <c r="AT156" s="60">
        <v>0</v>
      </c>
      <c r="AU156" s="780">
        <f>SUM(AU154:AU155)</f>
        <v>0</v>
      </c>
      <c r="AV156" s="297">
        <f>SUM(AV154:AV155)</f>
        <v>0</v>
      </c>
      <c r="AW156" s="917">
        <v>0</v>
      </c>
      <c r="AX156">
        <v>0</v>
      </c>
      <c r="AY156" s="33"/>
      <c r="AZ156" s="41">
        <f t="shared" si="145"/>
        <v>0</v>
      </c>
      <c r="BA156" s="41">
        <f t="shared" si="146"/>
        <v>0</v>
      </c>
      <c r="BB156" s="60">
        <v>0</v>
      </c>
      <c r="BC156" s="780">
        <f>SUM(BC154:BC155)</f>
        <v>0</v>
      </c>
      <c r="BD156" s="297">
        <f>SUM(BD154:BD155)</f>
        <v>0</v>
      </c>
      <c r="BE156" s="917">
        <v>0</v>
      </c>
      <c r="BF156">
        <v>0</v>
      </c>
      <c r="BG156" s="33"/>
      <c r="BH156" s="41">
        <f t="shared" si="147"/>
        <v>0</v>
      </c>
      <c r="BI156" s="41">
        <f t="shared" si="148"/>
        <v>0</v>
      </c>
      <c r="BJ156" s="60">
        <v>0</v>
      </c>
      <c r="BK156" s="780">
        <f>SUM(BK154:BK155)</f>
        <v>0</v>
      </c>
      <c r="BL156" s="297">
        <f>SUM(BL154:BL155)</f>
        <v>0</v>
      </c>
      <c r="BM156" s="917">
        <v>0</v>
      </c>
      <c r="BN156" s="104">
        <v>0</v>
      </c>
      <c r="BO156" s="33"/>
      <c r="BP156" s="41">
        <f t="shared" si="149"/>
        <v>0</v>
      </c>
      <c r="BQ156" s="41">
        <f t="shared" si="150"/>
        <v>0</v>
      </c>
      <c r="BR156" s="60">
        <v>0</v>
      </c>
      <c r="BS156" s="104">
        <v>0</v>
      </c>
      <c r="BT156" s="297">
        <f>SUM(BT154:BT155)</f>
        <v>0</v>
      </c>
      <c r="BU156" s="917">
        <v>0</v>
      </c>
      <c r="BV156" s="227">
        <v>0</v>
      </c>
      <c r="BW156" s="33"/>
      <c r="BX156" s="41">
        <f t="shared" si="151"/>
        <v>0</v>
      </c>
      <c r="BY156" s="41">
        <f t="shared" si="152"/>
        <v>0</v>
      </c>
      <c r="BZ156" s="60">
        <v>0</v>
      </c>
      <c r="CA156" s="104">
        <v>0</v>
      </c>
      <c r="CB156" s="297">
        <f>SUM(CB154:CB155)</f>
        <v>0</v>
      </c>
      <c r="CC156" s="917">
        <v>0</v>
      </c>
      <c r="CD156" s="227">
        <v>0</v>
      </c>
      <c r="CE156" s="33"/>
      <c r="CF156" s="41">
        <f t="shared" si="153"/>
        <v>0</v>
      </c>
      <c r="CG156" s="41">
        <f t="shared" si="154"/>
        <v>0</v>
      </c>
      <c r="CH156" s="60">
        <v>0</v>
      </c>
      <c r="CI156" s="104">
        <v>0</v>
      </c>
      <c r="CJ156" s="297">
        <f>SUM(CJ154:CJ155)</f>
        <v>0</v>
      </c>
      <c r="CK156" s="917">
        <v>0</v>
      </c>
      <c r="CL156" s="227">
        <v>0</v>
      </c>
      <c r="CM156" s="33"/>
      <c r="CN156" s="41">
        <f t="shared" si="155"/>
        <v>0</v>
      </c>
      <c r="CO156" s="41">
        <f t="shared" si="156"/>
        <v>0</v>
      </c>
      <c r="CP156" s="60">
        <v>0</v>
      </c>
      <c r="CQ156" s="104">
        <v>0</v>
      </c>
      <c r="CR156" s="297">
        <f>SUM(CR154:CR155)</f>
        <v>0</v>
      </c>
      <c r="CS156" s="917">
        <v>0</v>
      </c>
      <c r="CT156" s="227">
        <v>0</v>
      </c>
      <c r="CU156" s="33"/>
      <c r="CV156" s="41">
        <f t="shared" si="130"/>
        <v>0</v>
      </c>
      <c r="CW156" s="41">
        <f t="shared" si="131"/>
        <v>0</v>
      </c>
      <c r="CX156" s="41">
        <v>0</v>
      </c>
      <c r="DE156" s="362">
        <f t="shared" si="132"/>
        <v>0</v>
      </c>
      <c r="DF156" s="362">
        <f t="shared" si="133"/>
        <v>0</v>
      </c>
      <c r="DG156" s="362">
        <f t="shared" si="134"/>
        <v>0</v>
      </c>
    </row>
    <row r="157" spans="1:111" x14ac:dyDescent="0.25">
      <c r="A157" s="62"/>
      <c r="B157" s="695"/>
      <c r="C157" s="88"/>
      <c r="D157" s="955"/>
      <c r="E157" s="287">
        <f t="shared" ref="E157:E166" si="157">G157+O157+W157+AE157+AM157+AU157+BC157+BK157+BS157+CA157+CI157+CQ157</f>
        <v>0</v>
      </c>
      <c r="F157" s="717"/>
      <c r="G157" s="60"/>
      <c r="H157" s="40"/>
      <c r="I157" s="779"/>
      <c r="J157" s="60"/>
      <c r="K157" s="33">
        <v>0</v>
      </c>
      <c r="L157" s="41"/>
      <c r="M157" s="41">
        <f t="shared" si="136"/>
        <v>0</v>
      </c>
      <c r="N157" s="60">
        <v>0</v>
      </c>
      <c r="O157" s="60"/>
      <c r="P157" s="40"/>
      <c r="Q157" s="779"/>
      <c r="S157" s="33"/>
      <c r="T157" s="41">
        <f t="shared" si="137"/>
        <v>0</v>
      </c>
      <c r="U157" s="41">
        <f t="shared" si="138"/>
        <v>0</v>
      </c>
      <c r="V157" s="60">
        <v>0</v>
      </c>
      <c r="W157" s="60"/>
      <c r="X157" s="288"/>
      <c r="Y157" s="779"/>
      <c r="Z157" s="255"/>
      <c r="AA157" s="33"/>
      <c r="AB157" s="41">
        <f t="shared" si="139"/>
        <v>0</v>
      </c>
      <c r="AC157" s="41">
        <f t="shared" si="140"/>
        <v>0</v>
      </c>
      <c r="AD157" s="60">
        <v>0</v>
      </c>
      <c r="AE157" s="60"/>
      <c r="AF157" s="40"/>
      <c r="AG157" s="779"/>
      <c r="AH157" s="255"/>
      <c r="AI157" s="33"/>
      <c r="AJ157" s="41">
        <f t="shared" si="141"/>
        <v>0</v>
      </c>
      <c r="AK157" s="41">
        <f t="shared" si="142"/>
        <v>0</v>
      </c>
      <c r="AL157" s="60">
        <v>0</v>
      </c>
      <c r="AM157" s="60"/>
      <c r="AN157" s="288"/>
      <c r="AO157" s="60"/>
      <c r="AQ157" s="33"/>
      <c r="AR157" s="41">
        <f t="shared" si="143"/>
        <v>0</v>
      </c>
      <c r="AS157" s="41">
        <f t="shared" si="144"/>
        <v>0</v>
      </c>
      <c r="AT157" s="60">
        <v>0</v>
      </c>
      <c r="AU157" s="60"/>
      <c r="AV157" s="288"/>
      <c r="AW157" s="779"/>
      <c r="AY157" s="33"/>
      <c r="AZ157" s="41">
        <f t="shared" si="145"/>
        <v>0</v>
      </c>
      <c r="BA157" s="41">
        <f t="shared" si="146"/>
        <v>0</v>
      </c>
      <c r="BB157" s="60">
        <v>0</v>
      </c>
      <c r="BC157" s="60"/>
      <c r="BD157" s="288"/>
      <c r="BE157" s="779"/>
      <c r="BG157" s="33"/>
      <c r="BH157" s="41">
        <f t="shared" si="147"/>
        <v>0</v>
      </c>
      <c r="BI157" s="41">
        <f t="shared" si="148"/>
        <v>0</v>
      </c>
      <c r="BJ157" s="60">
        <v>0</v>
      </c>
      <c r="BK157" s="60"/>
      <c r="BL157" s="288"/>
      <c r="BM157" s="779"/>
      <c r="BN157" s="60"/>
      <c r="BO157" s="33"/>
      <c r="BP157" s="41">
        <f t="shared" si="149"/>
        <v>0</v>
      </c>
      <c r="BQ157" s="41">
        <f t="shared" si="150"/>
        <v>0</v>
      </c>
      <c r="BR157" s="60">
        <v>0</v>
      </c>
      <c r="BS157" s="60"/>
      <c r="BT157" s="288"/>
      <c r="BU157" s="779"/>
      <c r="BV157" s="56"/>
      <c r="BW157" s="33"/>
      <c r="BX157" s="41">
        <f t="shared" si="151"/>
        <v>0</v>
      </c>
      <c r="BY157" s="41">
        <f t="shared" si="152"/>
        <v>0</v>
      </c>
      <c r="BZ157" s="60">
        <v>0</v>
      </c>
      <c r="CA157" s="60"/>
      <c r="CB157" s="288"/>
      <c r="CC157" s="779"/>
      <c r="CD157" s="56"/>
      <c r="CE157" s="33"/>
      <c r="CF157" s="41">
        <f t="shared" si="153"/>
        <v>0</v>
      </c>
      <c r="CG157" s="41">
        <f t="shared" si="154"/>
        <v>0</v>
      </c>
      <c r="CH157" s="60">
        <v>0</v>
      </c>
      <c r="CI157" s="60"/>
      <c r="CJ157" s="288"/>
      <c r="CK157" s="779"/>
      <c r="CL157" s="56"/>
      <c r="CM157" s="33"/>
      <c r="CN157" s="41">
        <f t="shared" si="155"/>
        <v>0</v>
      </c>
      <c r="CO157" s="41">
        <f t="shared" si="156"/>
        <v>0</v>
      </c>
      <c r="CP157" s="60">
        <v>0</v>
      </c>
      <c r="CQ157" s="41"/>
      <c r="CR157" s="288"/>
      <c r="CS157" s="780"/>
      <c r="CT157" s="57"/>
      <c r="CU157" s="33"/>
      <c r="CV157" s="41">
        <f t="shared" si="130"/>
        <v>0</v>
      </c>
      <c r="CW157" s="41">
        <f t="shared" si="131"/>
        <v>0</v>
      </c>
      <c r="CX157" s="41">
        <v>0</v>
      </c>
      <c r="DE157" s="362">
        <f t="shared" si="132"/>
        <v>0</v>
      </c>
      <c r="DF157" s="362">
        <f t="shared" si="133"/>
        <v>0</v>
      </c>
      <c r="DG157" s="362">
        <f t="shared" si="134"/>
        <v>0</v>
      </c>
    </row>
    <row r="158" spans="1:111" s="194" customFormat="1" x14ac:dyDescent="0.25">
      <c r="A158" s="973" t="s">
        <v>409</v>
      </c>
      <c r="B158" s="974" t="s">
        <v>613</v>
      </c>
      <c r="C158" s="975" t="s">
        <v>287</v>
      </c>
      <c r="D158" s="962">
        <v>313</v>
      </c>
      <c r="E158" s="883">
        <f t="shared" si="157"/>
        <v>0</v>
      </c>
      <c r="F158" s="836">
        <f>$D$158*E158</f>
        <v>0</v>
      </c>
      <c r="G158" s="838"/>
      <c r="H158" s="837">
        <f>$D$158*G158</f>
        <v>0</v>
      </c>
      <c r="I158" s="838">
        <v>70</v>
      </c>
      <c r="J158" s="838">
        <v>10</v>
      </c>
      <c r="K158" s="839">
        <v>150</v>
      </c>
      <c r="L158" s="840">
        <v>46950</v>
      </c>
      <c r="M158" s="840"/>
      <c r="N158" s="838"/>
      <c r="O158" s="838"/>
      <c r="P158" s="837">
        <f>$D$158*O158</f>
        <v>0</v>
      </c>
      <c r="Q158" s="838">
        <v>80</v>
      </c>
      <c r="R158" s="194">
        <v>10</v>
      </c>
      <c r="S158" s="839"/>
      <c r="T158" s="840"/>
      <c r="U158" s="840"/>
      <c r="V158" s="838"/>
      <c r="W158" s="838"/>
      <c r="X158" s="837">
        <f>$D$158*W158</f>
        <v>0</v>
      </c>
      <c r="Y158" s="838"/>
      <c r="Z158" s="879"/>
      <c r="AA158" s="839"/>
      <c r="AB158" s="840"/>
      <c r="AC158" s="840"/>
      <c r="AD158" s="838"/>
      <c r="AE158" s="838"/>
      <c r="AF158" s="837">
        <f>$D$158*AE158</f>
        <v>0</v>
      </c>
      <c r="AG158" s="838"/>
      <c r="AH158" s="879"/>
      <c r="AI158" s="839"/>
      <c r="AJ158" s="840"/>
      <c r="AK158" s="840"/>
      <c r="AL158" s="838"/>
      <c r="AM158" s="838"/>
      <c r="AN158" s="837">
        <f>$D$158*AM158</f>
        <v>0</v>
      </c>
      <c r="AO158" s="838"/>
      <c r="AQ158" s="839"/>
      <c r="AR158" s="840"/>
      <c r="AS158" s="840"/>
      <c r="AT158" s="838"/>
      <c r="AU158" s="838"/>
      <c r="AV158" s="837">
        <f>$D$158*AU158</f>
        <v>0</v>
      </c>
      <c r="AW158" s="838"/>
      <c r="AY158" s="839"/>
      <c r="AZ158" s="840"/>
      <c r="BA158" s="840"/>
      <c r="BB158" s="838"/>
      <c r="BC158" s="838"/>
      <c r="BD158" s="837">
        <f>$D$158*BC158</f>
        <v>0</v>
      </c>
      <c r="BE158" s="838"/>
      <c r="BG158" s="839"/>
      <c r="BH158" s="840"/>
      <c r="BI158" s="840"/>
      <c r="BJ158" s="838"/>
      <c r="BK158" s="838"/>
      <c r="BL158" s="837">
        <f>$D$158*BK158</f>
        <v>0</v>
      </c>
      <c r="BM158" s="838"/>
      <c r="BN158" s="838"/>
      <c r="BO158" s="839"/>
      <c r="BP158" s="840"/>
      <c r="BQ158" s="840"/>
      <c r="BR158" s="838"/>
      <c r="BS158" s="838"/>
      <c r="BT158" s="837">
        <f>$D$158*BS158</f>
        <v>0</v>
      </c>
      <c r="BU158" s="838"/>
      <c r="BV158" s="841"/>
      <c r="BW158" s="839"/>
      <c r="BX158" s="840"/>
      <c r="BY158" s="840"/>
      <c r="BZ158" s="838"/>
      <c r="CA158" s="838"/>
      <c r="CB158" s="837">
        <f>$D$158*CA158</f>
        <v>0</v>
      </c>
      <c r="CC158" s="838"/>
      <c r="CD158" s="841"/>
      <c r="CE158" s="839"/>
      <c r="CF158" s="840"/>
      <c r="CG158" s="840"/>
      <c r="CH158" s="838"/>
      <c r="CI158" s="838"/>
      <c r="CJ158" s="837">
        <f>$D$158*CI158</f>
        <v>0</v>
      </c>
      <c r="CK158" s="838"/>
      <c r="CL158" s="841"/>
      <c r="CM158" s="839"/>
      <c r="CN158" s="840"/>
      <c r="CO158" s="840"/>
      <c r="CP158" s="838"/>
      <c r="CQ158" s="840"/>
      <c r="CR158" s="837">
        <f>$D$158*CQ158</f>
        <v>0</v>
      </c>
      <c r="CS158" s="840"/>
      <c r="CT158" s="225"/>
      <c r="CU158" s="839"/>
      <c r="CV158" s="840"/>
      <c r="CW158" s="840"/>
      <c r="CX158" s="840"/>
      <c r="DE158" s="842">
        <f t="shared" si="132"/>
        <v>0</v>
      </c>
      <c r="DF158" s="842">
        <f t="shared" si="133"/>
        <v>0</v>
      </c>
      <c r="DG158" s="842">
        <f t="shared" si="134"/>
        <v>0</v>
      </c>
    </row>
    <row r="159" spans="1:111" s="194" customFormat="1" x14ac:dyDescent="0.25">
      <c r="A159" s="973" t="s">
        <v>614</v>
      </c>
      <c r="B159" s="974" t="s">
        <v>615</v>
      </c>
      <c r="C159" s="975" t="s">
        <v>287</v>
      </c>
      <c r="D159" s="962">
        <v>476</v>
      </c>
      <c r="E159" s="883">
        <f t="shared" si="157"/>
        <v>0</v>
      </c>
      <c r="F159" s="836">
        <f>$D$159*E159</f>
        <v>0</v>
      </c>
      <c r="G159" s="838">
        <v>0</v>
      </c>
      <c r="H159" s="837">
        <f>$D$159*G159</f>
        <v>0</v>
      </c>
      <c r="I159" s="838">
        <v>12</v>
      </c>
      <c r="J159" s="838">
        <v>10</v>
      </c>
      <c r="K159" s="839">
        <v>24</v>
      </c>
      <c r="L159" s="840">
        <v>11424</v>
      </c>
      <c r="M159" s="840">
        <f t="shared" si="136"/>
        <v>11424</v>
      </c>
      <c r="N159" s="838">
        <v>10</v>
      </c>
      <c r="O159" s="838">
        <v>0</v>
      </c>
      <c r="P159" s="837">
        <f>$D$159*O159</f>
        <v>0</v>
      </c>
      <c r="Q159" s="838">
        <v>12</v>
      </c>
      <c r="R159" s="194">
        <v>10</v>
      </c>
      <c r="S159" s="839"/>
      <c r="T159" s="840">
        <f t="shared" si="137"/>
        <v>0</v>
      </c>
      <c r="U159" s="840">
        <f t="shared" si="138"/>
        <v>0</v>
      </c>
      <c r="V159" s="838">
        <v>10</v>
      </c>
      <c r="W159" s="838">
        <v>0</v>
      </c>
      <c r="X159" s="837">
        <f>$D$159*W159</f>
        <v>0</v>
      </c>
      <c r="Y159" s="838">
        <v>0</v>
      </c>
      <c r="Z159" s="879">
        <v>0</v>
      </c>
      <c r="AA159" s="839"/>
      <c r="AB159" s="840">
        <f t="shared" si="139"/>
        <v>0</v>
      </c>
      <c r="AC159" s="840">
        <f t="shared" si="140"/>
        <v>0</v>
      </c>
      <c r="AD159" s="838">
        <v>0</v>
      </c>
      <c r="AE159" s="838">
        <v>0</v>
      </c>
      <c r="AF159" s="837">
        <f>$D$159*AE159</f>
        <v>0</v>
      </c>
      <c r="AG159" s="838">
        <v>0</v>
      </c>
      <c r="AH159" s="879">
        <v>0</v>
      </c>
      <c r="AI159" s="839"/>
      <c r="AJ159" s="840">
        <f t="shared" si="141"/>
        <v>0</v>
      </c>
      <c r="AK159" s="840">
        <f t="shared" si="142"/>
        <v>0</v>
      </c>
      <c r="AL159" s="838">
        <v>0</v>
      </c>
      <c r="AM159" s="838">
        <v>0</v>
      </c>
      <c r="AN159" s="837">
        <f>$D$159*AM159</f>
        <v>0</v>
      </c>
      <c r="AO159" s="838">
        <v>0</v>
      </c>
      <c r="AP159" s="194">
        <v>0</v>
      </c>
      <c r="AQ159" s="839"/>
      <c r="AR159" s="840">
        <f t="shared" si="143"/>
        <v>0</v>
      </c>
      <c r="AS159" s="840">
        <f t="shared" si="144"/>
        <v>0</v>
      </c>
      <c r="AT159" s="838">
        <v>0</v>
      </c>
      <c r="AU159" s="838">
        <v>0</v>
      </c>
      <c r="AV159" s="837">
        <f>$D$159*AU159</f>
        <v>0</v>
      </c>
      <c r="AW159" s="838">
        <v>0</v>
      </c>
      <c r="AX159" s="194">
        <v>0</v>
      </c>
      <c r="AY159" s="839"/>
      <c r="AZ159" s="840">
        <f t="shared" si="145"/>
        <v>0</v>
      </c>
      <c r="BA159" s="840">
        <f t="shared" si="146"/>
        <v>0</v>
      </c>
      <c r="BB159" s="838">
        <v>0</v>
      </c>
      <c r="BC159" s="838">
        <v>0</v>
      </c>
      <c r="BD159" s="837">
        <f>$D$159*BC159</f>
        <v>0</v>
      </c>
      <c r="BE159" s="838">
        <v>0</v>
      </c>
      <c r="BF159" s="194">
        <v>0</v>
      </c>
      <c r="BG159" s="839"/>
      <c r="BH159" s="840">
        <f t="shared" si="147"/>
        <v>0</v>
      </c>
      <c r="BI159" s="840">
        <f t="shared" si="148"/>
        <v>0</v>
      </c>
      <c r="BJ159" s="838">
        <v>0</v>
      </c>
      <c r="BK159" s="838">
        <v>0</v>
      </c>
      <c r="BL159" s="837">
        <f>$D$159*BK159</f>
        <v>0</v>
      </c>
      <c r="BM159" s="838">
        <v>0</v>
      </c>
      <c r="BN159" s="838">
        <v>0</v>
      </c>
      <c r="BO159" s="839"/>
      <c r="BP159" s="840">
        <f t="shared" si="149"/>
        <v>0</v>
      </c>
      <c r="BQ159" s="840">
        <f t="shared" si="150"/>
        <v>0</v>
      </c>
      <c r="BR159" s="838">
        <v>0</v>
      </c>
      <c r="BS159" s="838">
        <v>0</v>
      </c>
      <c r="BT159" s="837">
        <f>$D$159*BS159</f>
        <v>0</v>
      </c>
      <c r="BU159" s="838">
        <v>0</v>
      </c>
      <c r="BV159" s="841">
        <v>0</v>
      </c>
      <c r="BW159" s="839"/>
      <c r="BX159" s="840">
        <f t="shared" si="151"/>
        <v>0</v>
      </c>
      <c r="BY159" s="840">
        <f t="shared" si="152"/>
        <v>0</v>
      </c>
      <c r="BZ159" s="838">
        <v>0</v>
      </c>
      <c r="CA159" s="838">
        <v>0</v>
      </c>
      <c r="CB159" s="837">
        <f>$D$159*CA159</f>
        <v>0</v>
      </c>
      <c r="CC159" s="838">
        <v>0</v>
      </c>
      <c r="CD159" s="841">
        <v>0</v>
      </c>
      <c r="CE159" s="839"/>
      <c r="CF159" s="840">
        <f t="shared" si="153"/>
        <v>0</v>
      </c>
      <c r="CG159" s="840">
        <f t="shared" si="154"/>
        <v>0</v>
      </c>
      <c r="CH159" s="838">
        <v>0</v>
      </c>
      <c r="CI159" s="838">
        <v>0</v>
      </c>
      <c r="CJ159" s="837">
        <f>$D$159*CI159</f>
        <v>0</v>
      </c>
      <c r="CK159" s="838">
        <v>0</v>
      </c>
      <c r="CL159" s="841">
        <v>0</v>
      </c>
      <c r="CM159" s="839"/>
      <c r="CN159" s="840">
        <f t="shared" si="155"/>
        <v>0</v>
      </c>
      <c r="CO159" s="840">
        <f t="shared" si="156"/>
        <v>0</v>
      </c>
      <c r="CP159" s="838">
        <v>0</v>
      </c>
      <c r="CQ159" s="840">
        <v>0</v>
      </c>
      <c r="CR159" s="837">
        <f>$D$159*CQ159</f>
        <v>0</v>
      </c>
      <c r="CS159" s="840">
        <v>0</v>
      </c>
      <c r="CT159" s="225">
        <v>0</v>
      </c>
      <c r="CU159" s="839"/>
      <c r="CV159" s="840">
        <f t="shared" si="130"/>
        <v>0</v>
      </c>
      <c r="CW159" s="840">
        <f t="shared" si="131"/>
        <v>0</v>
      </c>
      <c r="CX159" s="840">
        <v>0</v>
      </c>
      <c r="DE159" s="842">
        <f t="shared" si="132"/>
        <v>0</v>
      </c>
      <c r="DF159" s="842">
        <f t="shared" si="133"/>
        <v>0</v>
      </c>
      <c r="DG159" s="842">
        <f t="shared" si="134"/>
        <v>0</v>
      </c>
    </row>
    <row r="160" spans="1:111" x14ac:dyDescent="0.25">
      <c r="A160" s="62"/>
      <c r="B160" s="697"/>
      <c r="C160" s="202"/>
      <c r="D160" s="954"/>
      <c r="E160" s="287">
        <f t="shared" si="157"/>
        <v>0</v>
      </c>
      <c r="F160" s="717"/>
      <c r="G160" s="60"/>
      <c r="H160" s="40"/>
      <c r="I160" s="779"/>
      <c r="J160" s="60"/>
      <c r="K160" s="33">
        <v>0</v>
      </c>
      <c r="L160" s="41"/>
      <c r="M160" s="41">
        <f t="shared" si="136"/>
        <v>0</v>
      </c>
      <c r="N160" s="60">
        <v>0</v>
      </c>
      <c r="O160" s="60"/>
      <c r="P160" s="40"/>
      <c r="Q160" s="779">
        <v>0</v>
      </c>
      <c r="R160">
        <v>0</v>
      </c>
      <c r="S160" s="33"/>
      <c r="T160" s="41">
        <f t="shared" si="137"/>
        <v>0</v>
      </c>
      <c r="U160" s="41">
        <f t="shared" si="138"/>
        <v>0</v>
      </c>
      <c r="V160" s="60">
        <v>0</v>
      </c>
      <c r="W160" s="60"/>
      <c r="X160" s="288"/>
      <c r="Y160" s="779"/>
      <c r="Z160" s="255"/>
      <c r="AA160" s="33"/>
      <c r="AB160" s="41">
        <f t="shared" si="139"/>
        <v>0</v>
      </c>
      <c r="AC160" s="41">
        <f t="shared" si="140"/>
        <v>0</v>
      </c>
      <c r="AD160" s="60">
        <v>0</v>
      </c>
      <c r="AE160" s="60"/>
      <c r="AF160" s="288"/>
      <c r="AG160" s="779"/>
      <c r="AH160" s="255"/>
      <c r="AI160" s="33"/>
      <c r="AJ160" s="41">
        <f t="shared" si="141"/>
        <v>0</v>
      </c>
      <c r="AK160" s="41">
        <f t="shared" si="142"/>
        <v>0</v>
      </c>
      <c r="AL160" s="60">
        <v>0</v>
      </c>
      <c r="AM160" s="60"/>
      <c r="AN160" s="288"/>
      <c r="AO160" s="60"/>
      <c r="AQ160" s="33"/>
      <c r="AR160" s="41">
        <f t="shared" si="143"/>
        <v>0</v>
      </c>
      <c r="AS160" s="41">
        <f t="shared" si="144"/>
        <v>0</v>
      </c>
      <c r="AT160" s="60">
        <v>0</v>
      </c>
      <c r="AU160" s="60"/>
      <c r="AV160" s="288"/>
      <c r="AW160" s="779"/>
      <c r="AY160" s="33"/>
      <c r="AZ160" s="41">
        <f t="shared" si="145"/>
        <v>0</v>
      </c>
      <c r="BA160" s="41">
        <f t="shared" si="146"/>
        <v>0</v>
      </c>
      <c r="BB160" s="60">
        <v>0</v>
      </c>
      <c r="BC160" s="60"/>
      <c r="BD160" s="288"/>
      <c r="BE160" s="779"/>
      <c r="BG160" s="33"/>
      <c r="BH160" s="41">
        <f t="shared" si="147"/>
        <v>0</v>
      </c>
      <c r="BI160" s="41">
        <f t="shared" si="148"/>
        <v>0</v>
      </c>
      <c r="BJ160" s="60">
        <v>0</v>
      </c>
      <c r="BK160" s="60"/>
      <c r="BL160" s="288"/>
      <c r="BM160" s="779"/>
      <c r="BN160" s="60"/>
      <c r="BO160" s="33"/>
      <c r="BP160" s="41">
        <f t="shared" si="149"/>
        <v>0</v>
      </c>
      <c r="BQ160" s="41">
        <f t="shared" si="150"/>
        <v>0</v>
      </c>
      <c r="BR160" s="60">
        <v>0</v>
      </c>
      <c r="BS160" s="60"/>
      <c r="BT160" s="288"/>
      <c r="BU160" s="779"/>
      <c r="BV160" s="56"/>
      <c r="BW160" s="33"/>
      <c r="BX160" s="41">
        <f t="shared" si="151"/>
        <v>0</v>
      </c>
      <c r="BY160" s="41">
        <f t="shared" si="152"/>
        <v>0</v>
      </c>
      <c r="BZ160" s="60">
        <v>0</v>
      </c>
      <c r="CA160" s="60">
        <v>0</v>
      </c>
      <c r="CB160" s="288"/>
      <c r="CC160" s="779">
        <v>0</v>
      </c>
      <c r="CD160" s="56">
        <v>0</v>
      </c>
      <c r="CE160" s="33"/>
      <c r="CF160" s="41">
        <f t="shared" si="153"/>
        <v>0</v>
      </c>
      <c r="CG160" s="41">
        <f t="shared" si="154"/>
        <v>0</v>
      </c>
      <c r="CH160" s="60">
        <v>0</v>
      </c>
      <c r="CI160" s="60"/>
      <c r="CJ160" s="288"/>
      <c r="CK160" s="779"/>
      <c r="CL160" s="56"/>
      <c r="CM160" s="33"/>
      <c r="CN160" s="41">
        <f t="shared" si="155"/>
        <v>0</v>
      </c>
      <c r="CO160" s="41">
        <f t="shared" si="156"/>
        <v>0</v>
      </c>
      <c r="CP160" s="60">
        <v>0</v>
      </c>
      <c r="CQ160" s="41"/>
      <c r="CR160" s="288"/>
      <c r="CS160" s="780"/>
      <c r="CT160" s="57"/>
      <c r="CU160" s="33"/>
      <c r="CV160" s="41">
        <f t="shared" si="130"/>
        <v>0</v>
      </c>
      <c r="CW160" s="41">
        <f t="shared" si="131"/>
        <v>0</v>
      </c>
      <c r="CX160" s="41">
        <v>0</v>
      </c>
      <c r="DE160" s="362">
        <f t="shared" si="132"/>
        <v>0</v>
      </c>
      <c r="DF160" s="362">
        <f t="shared" si="133"/>
        <v>0</v>
      </c>
      <c r="DG160" s="362">
        <f t="shared" si="134"/>
        <v>0</v>
      </c>
    </row>
    <row r="161" spans="1:111" s="194" customFormat="1" x14ac:dyDescent="0.25">
      <c r="A161" s="833" t="s">
        <v>410</v>
      </c>
      <c r="B161" s="976" t="s">
        <v>793</v>
      </c>
      <c r="C161" s="834" t="s">
        <v>120</v>
      </c>
      <c r="D161" s="956">
        <v>401</v>
      </c>
      <c r="E161" s="883">
        <f t="shared" si="157"/>
        <v>0</v>
      </c>
      <c r="F161" s="836">
        <f>$D$161*E161</f>
        <v>0</v>
      </c>
      <c r="G161" s="838">
        <v>0</v>
      </c>
      <c r="H161" s="837">
        <f>$D$161*G161</f>
        <v>0</v>
      </c>
      <c r="I161" s="838">
        <v>4</v>
      </c>
      <c r="J161" s="838">
        <v>4</v>
      </c>
      <c r="K161" s="839">
        <v>8</v>
      </c>
      <c r="L161" s="840">
        <v>3208</v>
      </c>
      <c r="M161" s="840">
        <f t="shared" si="136"/>
        <v>3208</v>
      </c>
      <c r="N161" s="838">
        <v>4</v>
      </c>
      <c r="O161" s="838">
        <v>0</v>
      </c>
      <c r="P161" s="837">
        <f>$D$161*O161</f>
        <v>0</v>
      </c>
      <c r="Q161" s="838">
        <v>4</v>
      </c>
      <c r="R161" s="194">
        <v>4</v>
      </c>
      <c r="S161" s="839"/>
      <c r="T161" s="840">
        <f t="shared" si="137"/>
        <v>0</v>
      </c>
      <c r="U161" s="840">
        <f t="shared" si="138"/>
        <v>0</v>
      </c>
      <c r="V161" s="838">
        <v>4</v>
      </c>
      <c r="W161" s="838">
        <v>0</v>
      </c>
      <c r="X161" s="884">
        <f>$D$161*W161</f>
        <v>0</v>
      </c>
      <c r="Y161" s="838">
        <v>0</v>
      </c>
      <c r="Z161" s="879">
        <v>0</v>
      </c>
      <c r="AA161" s="839"/>
      <c r="AB161" s="840">
        <f t="shared" si="139"/>
        <v>0</v>
      </c>
      <c r="AC161" s="840">
        <f t="shared" si="140"/>
        <v>0</v>
      </c>
      <c r="AD161" s="838">
        <v>0</v>
      </c>
      <c r="AE161" s="838">
        <v>0</v>
      </c>
      <c r="AF161" s="884">
        <f>$D$161*AE161</f>
        <v>0</v>
      </c>
      <c r="AG161" s="838">
        <v>0</v>
      </c>
      <c r="AH161" s="879">
        <v>0</v>
      </c>
      <c r="AI161" s="839"/>
      <c r="AJ161" s="840">
        <f t="shared" si="141"/>
        <v>0</v>
      </c>
      <c r="AK161" s="840">
        <f t="shared" si="142"/>
        <v>0</v>
      </c>
      <c r="AL161" s="838">
        <v>0</v>
      </c>
      <c r="AM161" s="838">
        <v>0</v>
      </c>
      <c r="AN161" s="884">
        <f>$D$161*AM161</f>
        <v>0</v>
      </c>
      <c r="AO161" s="838">
        <v>0</v>
      </c>
      <c r="AP161" s="194">
        <v>0</v>
      </c>
      <c r="AQ161" s="839"/>
      <c r="AR161" s="840">
        <f t="shared" si="143"/>
        <v>0</v>
      </c>
      <c r="AS161" s="840">
        <f t="shared" si="144"/>
        <v>0</v>
      </c>
      <c r="AT161" s="838">
        <v>0</v>
      </c>
      <c r="AU161" s="838">
        <v>0</v>
      </c>
      <c r="AV161" s="884">
        <f>$D$161*AU161</f>
        <v>0</v>
      </c>
      <c r="AW161" s="838">
        <v>0</v>
      </c>
      <c r="AX161" s="194">
        <v>0</v>
      </c>
      <c r="AY161" s="839"/>
      <c r="AZ161" s="840">
        <f t="shared" si="145"/>
        <v>0</v>
      </c>
      <c r="BA161" s="840">
        <f t="shared" si="146"/>
        <v>0</v>
      </c>
      <c r="BB161" s="838">
        <v>0</v>
      </c>
      <c r="BC161" s="838">
        <v>0</v>
      </c>
      <c r="BD161" s="884">
        <f>$D$161*BC161</f>
        <v>0</v>
      </c>
      <c r="BE161" s="838">
        <v>0</v>
      </c>
      <c r="BF161" s="194">
        <v>0</v>
      </c>
      <c r="BG161" s="839"/>
      <c r="BH161" s="840">
        <f t="shared" si="147"/>
        <v>0</v>
      </c>
      <c r="BI161" s="840">
        <f t="shared" si="148"/>
        <v>0</v>
      </c>
      <c r="BJ161" s="838">
        <v>0</v>
      </c>
      <c r="BK161" s="838">
        <v>0</v>
      </c>
      <c r="BL161" s="884">
        <f>$D$161*BK161</f>
        <v>0</v>
      </c>
      <c r="BM161" s="838">
        <v>0</v>
      </c>
      <c r="BN161" s="838">
        <v>0</v>
      </c>
      <c r="BO161" s="839"/>
      <c r="BP161" s="840">
        <f t="shared" si="149"/>
        <v>0</v>
      </c>
      <c r="BQ161" s="840">
        <f t="shared" si="150"/>
        <v>0</v>
      </c>
      <c r="BR161" s="838">
        <v>0</v>
      </c>
      <c r="BS161" s="838">
        <v>0</v>
      </c>
      <c r="BT161" s="884">
        <f>$D$161*BS161</f>
        <v>0</v>
      </c>
      <c r="BU161" s="838">
        <v>0</v>
      </c>
      <c r="BV161" s="841">
        <v>0</v>
      </c>
      <c r="BW161" s="839"/>
      <c r="BX161" s="840">
        <f t="shared" si="151"/>
        <v>0</v>
      </c>
      <c r="BY161" s="840">
        <f t="shared" si="152"/>
        <v>0</v>
      </c>
      <c r="BZ161" s="838">
        <v>0</v>
      </c>
      <c r="CA161" s="838">
        <v>0</v>
      </c>
      <c r="CB161" s="884">
        <f>$D$161*CA161</f>
        <v>0</v>
      </c>
      <c r="CC161" s="838">
        <v>0</v>
      </c>
      <c r="CD161" s="841">
        <v>0</v>
      </c>
      <c r="CE161" s="839"/>
      <c r="CF161" s="840">
        <f t="shared" si="153"/>
        <v>0</v>
      </c>
      <c r="CG161" s="840">
        <f t="shared" si="154"/>
        <v>0</v>
      </c>
      <c r="CH161" s="838">
        <v>0</v>
      </c>
      <c r="CI161" s="838">
        <v>0</v>
      </c>
      <c r="CJ161" s="884">
        <f>$D$161*CI161</f>
        <v>0</v>
      </c>
      <c r="CK161" s="838">
        <v>0</v>
      </c>
      <c r="CL161" s="841">
        <v>0</v>
      </c>
      <c r="CM161" s="839"/>
      <c r="CN161" s="840">
        <f t="shared" si="155"/>
        <v>0</v>
      </c>
      <c r="CO161" s="840">
        <f t="shared" si="156"/>
        <v>0</v>
      </c>
      <c r="CP161" s="838">
        <v>0</v>
      </c>
      <c r="CQ161" s="840">
        <v>0</v>
      </c>
      <c r="CR161" s="884">
        <f>$D$161*CQ161</f>
        <v>0</v>
      </c>
      <c r="CS161" s="840">
        <v>0</v>
      </c>
      <c r="CT161" s="225">
        <v>0</v>
      </c>
      <c r="CU161" s="839"/>
      <c r="CV161" s="840">
        <f t="shared" si="130"/>
        <v>0</v>
      </c>
      <c r="CW161" s="840">
        <f t="shared" si="131"/>
        <v>0</v>
      </c>
      <c r="CX161" s="840">
        <v>0</v>
      </c>
      <c r="DE161" s="842">
        <f t="shared" si="132"/>
        <v>0</v>
      </c>
      <c r="DF161" s="842">
        <f t="shared" si="133"/>
        <v>0</v>
      </c>
      <c r="DG161" s="842">
        <f t="shared" si="134"/>
        <v>0</v>
      </c>
    </row>
    <row r="162" spans="1:111" s="194" customFormat="1" x14ac:dyDescent="0.25">
      <c r="A162" s="833" t="s">
        <v>412</v>
      </c>
      <c r="B162" s="976" t="s">
        <v>794</v>
      </c>
      <c r="C162" s="834" t="s">
        <v>120</v>
      </c>
      <c r="D162" s="956">
        <v>559</v>
      </c>
      <c r="E162" s="883">
        <f t="shared" si="157"/>
        <v>0</v>
      </c>
      <c r="F162" s="836">
        <f>$D$162*E162</f>
        <v>0</v>
      </c>
      <c r="G162" s="838">
        <v>0</v>
      </c>
      <c r="H162" s="837">
        <f>$D$162*G162</f>
        <v>0</v>
      </c>
      <c r="I162" s="838">
        <v>3</v>
      </c>
      <c r="J162" s="838">
        <v>3</v>
      </c>
      <c r="K162" s="839">
        <v>6</v>
      </c>
      <c r="L162" s="840">
        <v>3354</v>
      </c>
      <c r="M162" s="840">
        <f t="shared" si="136"/>
        <v>3354</v>
      </c>
      <c r="N162" s="838">
        <v>3</v>
      </c>
      <c r="O162" s="838">
        <v>0</v>
      </c>
      <c r="P162" s="837">
        <f>$D$162*O162</f>
        <v>0</v>
      </c>
      <c r="Q162" s="838">
        <v>3</v>
      </c>
      <c r="R162" s="194">
        <v>3</v>
      </c>
      <c r="S162" s="839"/>
      <c r="T162" s="840">
        <f t="shared" si="137"/>
        <v>0</v>
      </c>
      <c r="U162" s="840">
        <f t="shared" si="138"/>
        <v>0</v>
      </c>
      <c r="V162" s="838">
        <v>3</v>
      </c>
      <c r="W162" s="838">
        <v>0</v>
      </c>
      <c r="X162" s="884">
        <f>$D$162*W162</f>
        <v>0</v>
      </c>
      <c r="Y162" s="838">
        <v>0</v>
      </c>
      <c r="Z162" s="879">
        <v>0</v>
      </c>
      <c r="AA162" s="839"/>
      <c r="AB162" s="840">
        <f t="shared" si="139"/>
        <v>0</v>
      </c>
      <c r="AC162" s="840">
        <f t="shared" si="140"/>
        <v>0</v>
      </c>
      <c r="AD162" s="838">
        <v>0</v>
      </c>
      <c r="AE162" s="838">
        <v>0</v>
      </c>
      <c r="AF162" s="884">
        <f>$D$162*AE162</f>
        <v>0</v>
      </c>
      <c r="AG162" s="838">
        <v>0</v>
      </c>
      <c r="AH162" s="879">
        <v>0</v>
      </c>
      <c r="AI162" s="839"/>
      <c r="AJ162" s="840">
        <f t="shared" si="141"/>
        <v>0</v>
      </c>
      <c r="AK162" s="840">
        <f t="shared" si="142"/>
        <v>0</v>
      </c>
      <c r="AL162" s="838">
        <v>0</v>
      </c>
      <c r="AM162" s="838">
        <v>0</v>
      </c>
      <c r="AN162" s="884">
        <f>$D$162*AM162</f>
        <v>0</v>
      </c>
      <c r="AO162" s="838">
        <v>0</v>
      </c>
      <c r="AP162" s="194">
        <v>0</v>
      </c>
      <c r="AQ162" s="839"/>
      <c r="AR162" s="840">
        <f t="shared" si="143"/>
        <v>0</v>
      </c>
      <c r="AS162" s="840">
        <f t="shared" si="144"/>
        <v>0</v>
      </c>
      <c r="AT162" s="838">
        <v>0</v>
      </c>
      <c r="AU162" s="838">
        <v>0</v>
      </c>
      <c r="AV162" s="884">
        <f>$D$162*AU162</f>
        <v>0</v>
      </c>
      <c r="AW162" s="838">
        <v>0</v>
      </c>
      <c r="AX162" s="194">
        <v>0</v>
      </c>
      <c r="AY162" s="839"/>
      <c r="AZ162" s="840">
        <f t="shared" si="145"/>
        <v>0</v>
      </c>
      <c r="BA162" s="840">
        <f t="shared" si="146"/>
        <v>0</v>
      </c>
      <c r="BB162" s="838">
        <v>0</v>
      </c>
      <c r="BC162" s="838">
        <v>0</v>
      </c>
      <c r="BD162" s="884">
        <f>$D$162*BC162</f>
        <v>0</v>
      </c>
      <c r="BE162" s="838">
        <v>0</v>
      </c>
      <c r="BF162" s="194">
        <v>0</v>
      </c>
      <c r="BG162" s="839"/>
      <c r="BH162" s="840">
        <f t="shared" si="147"/>
        <v>0</v>
      </c>
      <c r="BI162" s="840">
        <f t="shared" si="148"/>
        <v>0</v>
      </c>
      <c r="BJ162" s="838">
        <v>0</v>
      </c>
      <c r="BK162" s="838">
        <v>0</v>
      </c>
      <c r="BL162" s="884">
        <f>$D$162*BK162</f>
        <v>0</v>
      </c>
      <c r="BM162" s="838">
        <v>0</v>
      </c>
      <c r="BN162" s="838">
        <v>0</v>
      </c>
      <c r="BO162" s="839"/>
      <c r="BP162" s="840">
        <f t="shared" si="149"/>
        <v>0</v>
      </c>
      <c r="BQ162" s="840">
        <f t="shared" si="150"/>
        <v>0</v>
      </c>
      <c r="BR162" s="838">
        <v>0</v>
      </c>
      <c r="BS162" s="838">
        <v>0</v>
      </c>
      <c r="BT162" s="884">
        <f>$D$162*BS162</f>
        <v>0</v>
      </c>
      <c r="BU162" s="838">
        <v>0</v>
      </c>
      <c r="BV162" s="841">
        <v>0</v>
      </c>
      <c r="BW162" s="839"/>
      <c r="BX162" s="840">
        <f t="shared" si="151"/>
        <v>0</v>
      </c>
      <c r="BY162" s="840">
        <f t="shared" si="152"/>
        <v>0</v>
      </c>
      <c r="BZ162" s="838">
        <v>0</v>
      </c>
      <c r="CA162" s="838">
        <v>0</v>
      </c>
      <c r="CB162" s="884">
        <f>$D$162*CA162</f>
        <v>0</v>
      </c>
      <c r="CC162" s="838">
        <v>0</v>
      </c>
      <c r="CD162" s="841">
        <v>0</v>
      </c>
      <c r="CE162" s="839"/>
      <c r="CF162" s="840">
        <f t="shared" si="153"/>
        <v>0</v>
      </c>
      <c r="CG162" s="840">
        <f t="shared" si="154"/>
        <v>0</v>
      </c>
      <c r="CH162" s="838">
        <v>0</v>
      </c>
      <c r="CI162" s="838">
        <v>0</v>
      </c>
      <c r="CJ162" s="884">
        <f>$D$162*CI162</f>
        <v>0</v>
      </c>
      <c r="CK162" s="838">
        <v>0</v>
      </c>
      <c r="CL162" s="841">
        <v>0</v>
      </c>
      <c r="CM162" s="839"/>
      <c r="CN162" s="840">
        <f t="shared" si="155"/>
        <v>0</v>
      </c>
      <c r="CO162" s="840">
        <f t="shared" si="156"/>
        <v>0</v>
      </c>
      <c r="CP162" s="838">
        <v>0</v>
      </c>
      <c r="CQ162" s="840">
        <v>0</v>
      </c>
      <c r="CR162" s="884">
        <f>$D$162*CQ162</f>
        <v>0</v>
      </c>
      <c r="CS162" s="840">
        <v>0</v>
      </c>
      <c r="CT162" s="225">
        <v>0</v>
      </c>
      <c r="CU162" s="839"/>
      <c r="CV162" s="840">
        <f t="shared" si="130"/>
        <v>0</v>
      </c>
      <c r="CW162" s="840">
        <f t="shared" si="131"/>
        <v>0</v>
      </c>
      <c r="CX162" s="840">
        <v>0</v>
      </c>
      <c r="DE162" s="842">
        <f t="shared" si="132"/>
        <v>0</v>
      </c>
      <c r="DF162" s="842">
        <f t="shared" si="133"/>
        <v>0</v>
      </c>
      <c r="DG162" s="842">
        <f t="shared" si="134"/>
        <v>0</v>
      </c>
    </row>
    <row r="163" spans="1:111" x14ac:dyDescent="0.25">
      <c r="A163" s="62"/>
      <c r="B163" s="695"/>
      <c r="C163" s="88"/>
      <c r="D163" s="955"/>
      <c r="E163" s="287">
        <f t="shared" si="157"/>
        <v>0</v>
      </c>
      <c r="F163" s="717"/>
      <c r="G163" s="60"/>
      <c r="H163" s="40"/>
      <c r="I163" s="779"/>
      <c r="J163" s="60"/>
      <c r="K163" s="33">
        <v>0</v>
      </c>
      <c r="L163" s="41"/>
      <c r="M163" s="41">
        <f t="shared" si="136"/>
        <v>0</v>
      </c>
      <c r="N163" s="60">
        <v>0</v>
      </c>
      <c r="O163" s="60"/>
      <c r="P163" s="40"/>
      <c r="Q163" s="779">
        <v>0</v>
      </c>
      <c r="R163">
        <v>0</v>
      </c>
      <c r="S163" s="33"/>
      <c r="T163" s="41">
        <f t="shared" si="137"/>
        <v>0</v>
      </c>
      <c r="U163" s="41">
        <f t="shared" si="138"/>
        <v>0</v>
      </c>
      <c r="V163" s="60">
        <v>0</v>
      </c>
      <c r="W163" s="60"/>
      <c r="X163" s="288"/>
      <c r="Y163" s="779"/>
      <c r="Z163" s="255"/>
      <c r="AA163" s="33"/>
      <c r="AB163" s="41">
        <f t="shared" si="139"/>
        <v>0</v>
      </c>
      <c r="AC163" s="41">
        <f t="shared" si="140"/>
        <v>0</v>
      </c>
      <c r="AD163" s="60">
        <v>0</v>
      </c>
      <c r="AE163" s="60"/>
      <c r="AF163" s="288"/>
      <c r="AG163" s="779"/>
      <c r="AH163" s="255"/>
      <c r="AI163" s="33"/>
      <c r="AJ163" s="41">
        <f t="shared" si="141"/>
        <v>0</v>
      </c>
      <c r="AK163" s="41">
        <f t="shared" si="142"/>
        <v>0</v>
      </c>
      <c r="AL163" s="60">
        <v>0</v>
      </c>
      <c r="AM163" s="60"/>
      <c r="AN163" s="288"/>
      <c r="AO163" s="60"/>
      <c r="AQ163" s="33"/>
      <c r="AR163" s="41">
        <f t="shared" si="143"/>
        <v>0</v>
      </c>
      <c r="AS163" s="41">
        <f t="shared" si="144"/>
        <v>0</v>
      </c>
      <c r="AT163" s="60">
        <v>0</v>
      </c>
      <c r="AU163" s="60"/>
      <c r="AV163" s="288"/>
      <c r="AW163" s="779"/>
      <c r="AY163" s="33"/>
      <c r="AZ163" s="41">
        <f t="shared" si="145"/>
        <v>0</v>
      </c>
      <c r="BA163" s="41">
        <f t="shared" si="146"/>
        <v>0</v>
      </c>
      <c r="BB163" s="60">
        <v>0</v>
      </c>
      <c r="BC163" s="60"/>
      <c r="BD163" s="288"/>
      <c r="BE163" s="779"/>
      <c r="BG163" s="33"/>
      <c r="BH163" s="41">
        <f t="shared" si="147"/>
        <v>0</v>
      </c>
      <c r="BI163" s="41">
        <f t="shared" si="148"/>
        <v>0</v>
      </c>
      <c r="BJ163" s="60">
        <v>0</v>
      </c>
      <c r="BK163" s="60"/>
      <c r="BL163" s="288"/>
      <c r="BM163" s="779"/>
      <c r="BN163" s="60"/>
      <c r="BO163" s="33"/>
      <c r="BP163" s="41">
        <f t="shared" si="149"/>
        <v>0</v>
      </c>
      <c r="BQ163" s="41">
        <f t="shared" si="150"/>
        <v>0</v>
      </c>
      <c r="BR163" s="60">
        <v>0</v>
      </c>
      <c r="BS163" s="60"/>
      <c r="BT163" s="288"/>
      <c r="BU163" s="779"/>
      <c r="BV163" s="56"/>
      <c r="BW163" s="33"/>
      <c r="BX163" s="41">
        <f t="shared" si="151"/>
        <v>0</v>
      </c>
      <c r="BY163" s="41">
        <f t="shared" si="152"/>
        <v>0</v>
      </c>
      <c r="BZ163" s="60">
        <v>0</v>
      </c>
      <c r="CA163" s="60">
        <v>0</v>
      </c>
      <c r="CB163" s="288"/>
      <c r="CC163" s="779">
        <v>0</v>
      </c>
      <c r="CD163" s="56">
        <v>0</v>
      </c>
      <c r="CE163" s="33"/>
      <c r="CF163" s="41">
        <f t="shared" si="153"/>
        <v>0</v>
      </c>
      <c r="CG163" s="41">
        <f t="shared" si="154"/>
        <v>0</v>
      </c>
      <c r="CH163" s="60">
        <v>0</v>
      </c>
      <c r="CI163" s="60"/>
      <c r="CJ163" s="288"/>
      <c r="CK163" s="779"/>
      <c r="CL163" s="56"/>
      <c r="CM163" s="33"/>
      <c r="CN163" s="41">
        <f t="shared" si="155"/>
        <v>0</v>
      </c>
      <c r="CO163" s="41">
        <f t="shared" si="156"/>
        <v>0</v>
      </c>
      <c r="CP163" s="60">
        <v>0</v>
      </c>
      <c r="CQ163" s="41"/>
      <c r="CR163" s="288"/>
      <c r="CS163" s="780"/>
      <c r="CT163" s="57"/>
      <c r="CU163" s="33"/>
      <c r="CV163" s="41">
        <f t="shared" si="130"/>
        <v>0</v>
      </c>
      <c r="CW163" s="41">
        <f t="shared" si="131"/>
        <v>0</v>
      </c>
      <c r="CX163" s="41">
        <v>0</v>
      </c>
      <c r="DE163" s="362">
        <f t="shared" si="132"/>
        <v>0</v>
      </c>
      <c r="DF163" s="362">
        <f t="shared" si="133"/>
        <v>0</v>
      </c>
      <c r="DG163" s="362">
        <f t="shared" si="134"/>
        <v>0</v>
      </c>
    </row>
    <row r="164" spans="1:111" x14ac:dyDescent="0.25">
      <c r="A164" s="62" t="s">
        <v>414</v>
      </c>
      <c r="B164" s="695" t="s">
        <v>791</v>
      </c>
      <c r="C164" s="88" t="s">
        <v>120</v>
      </c>
      <c r="D164" s="955">
        <v>251</v>
      </c>
      <c r="E164" s="287">
        <f t="shared" si="157"/>
        <v>0</v>
      </c>
      <c r="F164" s="40">
        <f>$D$164*E164</f>
        <v>0</v>
      </c>
      <c r="G164" s="41"/>
      <c r="H164" s="40">
        <f>$D$164*G164</f>
        <v>0</v>
      </c>
      <c r="I164" s="779"/>
      <c r="J164" s="60"/>
      <c r="K164" s="33">
        <v>8</v>
      </c>
      <c r="L164" s="41">
        <v>0</v>
      </c>
      <c r="M164" s="41">
        <f t="shared" si="136"/>
        <v>0</v>
      </c>
      <c r="N164" s="60">
        <v>0</v>
      </c>
      <c r="O164" s="41"/>
      <c r="P164" s="40">
        <f>$D$164*O164</f>
        <v>0</v>
      </c>
      <c r="Q164" s="779">
        <v>50</v>
      </c>
      <c r="R164">
        <v>8</v>
      </c>
      <c r="S164" s="33">
        <v>0.5</v>
      </c>
      <c r="T164" s="41">
        <f t="shared" si="137"/>
        <v>0</v>
      </c>
      <c r="U164" s="41">
        <v>18</v>
      </c>
      <c r="V164" s="60">
        <v>10</v>
      </c>
      <c r="W164" s="41"/>
      <c r="X164" s="288">
        <f>$D$164*W164</f>
        <v>0</v>
      </c>
      <c r="Y164" s="779">
        <v>0</v>
      </c>
      <c r="Z164" s="255">
        <v>0</v>
      </c>
      <c r="AA164" s="33">
        <v>0.5</v>
      </c>
      <c r="AB164" s="41">
        <f t="shared" si="139"/>
        <v>0</v>
      </c>
      <c r="AC164" s="41">
        <v>0</v>
      </c>
      <c r="AD164" s="60">
        <v>0</v>
      </c>
      <c r="AE164" s="41"/>
      <c r="AF164" s="288">
        <f>$D$164*AE164</f>
        <v>0</v>
      </c>
      <c r="AG164" s="779">
        <v>0</v>
      </c>
      <c r="AH164" s="255">
        <v>0</v>
      </c>
      <c r="AI164" s="33">
        <v>0.5</v>
      </c>
      <c r="AJ164" s="41">
        <f t="shared" si="141"/>
        <v>0</v>
      </c>
      <c r="AK164" s="41">
        <v>0</v>
      </c>
      <c r="AL164" s="60">
        <v>0</v>
      </c>
      <c r="AM164" s="41"/>
      <c r="AN164" s="288">
        <f>$D$164*AM164</f>
        <v>0</v>
      </c>
      <c r="AO164" s="60">
        <v>0</v>
      </c>
      <c r="AP164">
        <v>0</v>
      </c>
      <c r="AQ164" s="33">
        <v>0.5</v>
      </c>
      <c r="AR164" s="41">
        <f t="shared" si="143"/>
        <v>0</v>
      </c>
      <c r="AS164" s="41">
        <v>0</v>
      </c>
      <c r="AT164" s="60">
        <v>0</v>
      </c>
      <c r="AU164" s="41"/>
      <c r="AV164" s="288">
        <f>$D$164*AU164</f>
        <v>0</v>
      </c>
      <c r="AW164" s="780">
        <v>0</v>
      </c>
      <c r="AX164">
        <v>0</v>
      </c>
      <c r="AY164" s="33">
        <v>0.5</v>
      </c>
      <c r="AZ164" s="41">
        <f t="shared" si="145"/>
        <v>0</v>
      </c>
      <c r="BA164" s="41">
        <v>0</v>
      </c>
      <c r="BB164" s="41">
        <v>0</v>
      </c>
      <c r="BC164" s="41"/>
      <c r="BD164" s="288">
        <f>$D$164*BC164</f>
        <v>0</v>
      </c>
      <c r="BE164" s="779">
        <v>0</v>
      </c>
      <c r="BF164">
        <v>0</v>
      </c>
      <c r="BG164" s="33">
        <v>0.5</v>
      </c>
      <c r="BH164" s="41">
        <f t="shared" si="147"/>
        <v>0</v>
      </c>
      <c r="BI164" s="41">
        <v>0</v>
      </c>
      <c r="BJ164" s="60">
        <v>0</v>
      </c>
      <c r="BK164" s="41"/>
      <c r="BL164" s="288">
        <f>$D$164*BK164</f>
        <v>0</v>
      </c>
      <c r="BM164" s="779">
        <v>0</v>
      </c>
      <c r="BN164" s="60">
        <v>0</v>
      </c>
      <c r="BO164" s="33">
        <v>0.5</v>
      </c>
      <c r="BP164" s="41">
        <f t="shared" si="149"/>
        <v>0</v>
      </c>
      <c r="BQ164" s="41">
        <v>0</v>
      </c>
      <c r="BR164" s="60">
        <v>0</v>
      </c>
      <c r="BS164" s="41"/>
      <c r="BT164" s="288">
        <f>$D$164*BS164</f>
        <v>0</v>
      </c>
      <c r="BU164" s="780">
        <v>0</v>
      </c>
      <c r="BV164" s="56">
        <v>0</v>
      </c>
      <c r="BW164" s="33">
        <v>0.5</v>
      </c>
      <c r="BX164" s="41">
        <f t="shared" si="151"/>
        <v>0</v>
      </c>
      <c r="BY164" s="41">
        <v>0</v>
      </c>
      <c r="BZ164" s="41">
        <v>0</v>
      </c>
      <c r="CA164" s="41"/>
      <c r="CB164" s="288">
        <f>$D$164*CA164</f>
        <v>0</v>
      </c>
      <c r="CC164" s="779">
        <v>0</v>
      </c>
      <c r="CD164" s="56">
        <v>0</v>
      </c>
      <c r="CE164" s="33">
        <v>0.5</v>
      </c>
      <c r="CF164" s="41">
        <f t="shared" si="153"/>
        <v>0</v>
      </c>
      <c r="CG164" s="41">
        <v>0</v>
      </c>
      <c r="CH164" s="60">
        <v>0</v>
      </c>
      <c r="CI164" s="41"/>
      <c r="CJ164" s="288">
        <f>$D$164*CI164</f>
        <v>0</v>
      </c>
      <c r="CK164" s="779">
        <v>0</v>
      </c>
      <c r="CL164" s="56">
        <v>0</v>
      </c>
      <c r="CM164" s="33">
        <v>0.5</v>
      </c>
      <c r="CN164" s="41">
        <f t="shared" si="155"/>
        <v>0</v>
      </c>
      <c r="CO164" s="41">
        <v>0</v>
      </c>
      <c r="CP164" s="60">
        <v>0</v>
      </c>
      <c r="CQ164" s="41"/>
      <c r="CR164" s="288">
        <f>$D$164*CQ164</f>
        <v>0</v>
      </c>
      <c r="CS164" s="780">
        <v>0</v>
      </c>
      <c r="CT164" s="57">
        <v>0</v>
      </c>
      <c r="CU164" s="33">
        <v>0.5</v>
      </c>
      <c r="CV164" s="41">
        <f t="shared" si="130"/>
        <v>0</v>
      </c>
      <c r="CW164" s="41">
        <v>0</v>
      </c>
      <c r="CX164" s="41">
        <v>0</v>
      </c>
      <c r="DE164" s="362">
        <f t="shared" si="132"/>
        <v>0</v>
      </c>
      <c r="DF164" s="362">
        <f t="shared" si="133"/>
        <v>0</v>
      </c>
      <c r="DG164" s="362">
        <f t="shared" si="134"/>
        <v>0</v>
      </c>
    </row>
    <row r="165" spans="1:111" x14ac:dyDescent="0.25">
      <c r="A165" s="62" t="s">
        <v>416</v>
      </c>
      <c r="B165" s="695" t="s">
        <v>792</v>
      </c>
      <c r="C165" s="88" t="s">
        <v>120</v>
      </c>
      <c r="D165" s="955">
        <v>311</v>
      </c>
      <c r="E165" s="287">
        <f t="shared" si="157"/>
        <v>0</v>
      </c>
      <c r="F165" s="40">
        <f>$D$165*E165</f>
        <v>0</v>
      </c>
      <c r="G165" s="41"/>
      <c r="H165" s="40">
        <f>$D$165*G165</f>
        <v>0</v>
      </c>
      <c r="I165" s="779"/>
      <c r="J165" s="60"/>
      <c r="K165" s="33">
        <v>8</v>
      </c>
      <c r="L165" s="41">
        <v>0</v>
      </c>
      <c r="M165" s="41">
        <f t="shared" si="136"/>
        <v>0</v>
      </c>
      <c r="N165" s="60">
        <v>0</v>
      </c>
      <c r="O165" s="41"/>
      <c r="P165" s="40">
        <f>$D$165*O165</f>
        <v>0</v>
      </c>
      <c r="Q165" s="779">
        <v>40</v>
      </c>
      <c r="R165">
        <v>5</v>
      </c>
      <c r="S165" s="33">
        <v>0.5</v>
      </c>
      <c r="T165" s="41">
        <f t="shared" si="137"/>
        <v>0</v>
      </c>
      <c r="U165" s="41">
        <v>17</v>
      </c>
      <c r="V165" s="60">
        <v>7</v>
      </c>
      <c r="W165" s="41"/>
      <c r="X165" s="288">
        <f>$D$165*W165</f>
        <v>0</v>
      </c>
      <c r="Y165" s="779">
        <v>0</v>
      </c>
      <c r="Z165" s="255">
        <v>0</v>
      </c>
      <c r="AA165" s="33">
        <v>0.5</v>
      </c>
      <c r="AB165" s="41">
        <f t="shared" si="139"/>
        <v>0</v>
      </c>
      <c r="AC165" s="41">
        <v>0</v>
      </c>
      <c r="AD165" s="60">
        <v>0</v>
      </c>
      <c r="AE165" s="41"/>
      <c r="AF165" s="288">
        <f>$D$165*AE165</f>
        <v>0</v>
      </c>
      <c r="AG165" s="779">
        <v>0</v>
      </c>
      <c r="AH165" s="255">
        <v>0</v>
      </c>
      <c r="AI165" s="33">
        <v>0.5</v>
      </c>
      <c r="AJ165" s="41">
        <f t="shared" si="141"/>
        <v>0</v>
      </c>
      <c r="AK165" s="41">
        <v>0</v>
      </c>
      <c r="AL165" s="60">
        <v>0</v>
      </c>
      <c r="AM165" s="41"/>
      <c r="AN165" s="288">
        <f>$D$165*AM165</f>
        <v>0</v>
      </c>
      <c r="AO165" s="60">
        <v>0</v>
      </c>
      <c r="AP165">
        <v>0</v>
      </c>
      <c r="AQ165" s="33">
        <v>0.5</v>
      </c>
      <c r="AR165" s="41">
        <f t="shared" si="143"/>
        <v>0</v>
      </c>
      <c r="AS165" s="41">
        <v>0</v>
      </c>
      <c r="AT165" s="60">
        <v>0</v>
      </c>
      <c r="AU165" s="41"/>
      <c r="AV165" s="288">
        <f>$D$165*AU165</f>
        <v>0</v>
      </c>
      <c r="AW165" s="780">
        <v>0</v>
      </c>
      <c r="AX165">
        <v>0</v>
      </c>
      <c r="AY165" s="33">
        <v>0.5</v>
      </c>
      <c r="AZ165" s="41">
        <f t="shared" si="145"/>
        <v>0</v>
      </c>
      <c r="BA165" s="41">
        <v>0</v>
      </c>
      <c r="BB165" s="41">
        <v>0</v>
      </c>
      <c r="BC165" s="41"/>
      <c r="BD165" s="288">
        <f>$D$165*BC165</f>
        <v>0</v>
      </c>
      <c r="BE165" s="779">
        <v>0</v>
      </c>
      <c r="BF165">
        <v>0</v>
      </c>
      <c r="BG165" s="33">
        <v>0.5</v>
      </c>
      <c r="BH165" s="41">
        <f t="shared" si="147"/>
        <v>0</v>
      </c>
      <c r="BI165" s="41">
        <v>0</v>
      </c>
      <c r="BJ165" s="60">
        <v>0</v>
      </c>
      <c r="BK165" s="41"/>
      <c r="BL165" s="288">
        <f>$D$165*BK165</f>
        <v>0</v>
      </c>
      <c r="BM165" s="779">
        <v>0</v>
      </c>
      <c r="BN165" s="60">
        <v>0</v>
      </c>
      <c r="BO165" s="33">
        <v>0.5</v>
      </c>
      <c r="BP165" s="41">
        <f t="shared" si="149"/>
        <v>0</v>
      </c>
      <c r="BQ165" s="41">
        <v>0</v>
      </c>
      <c r="BR165" s="60">
        <v>0</v>
      </c>
      <c r="BS165" s="41"/>
      <c r="BT165" s="288">
        <f>$D$165*BS165</f>
        <v>0</v>
      </c>
      <c r="BU165" s="780">
        <v>0</v>
      </c>
      <c r="BV165" s="56">
        <v>0</v>
      </c>
      <c r="BW165" s="33">
        <v>0.5</v>
      </c>
      <c r="BX165" s="41">
        <f t="shared" si="151"/>
        <v>0</v>
      </c>
      <c r="BY165" s="41">
        <v>0</v>
      </c>
      <c r="BZ165" s="41">
        <v>0</v>
      </c>
      <c r="CA165" s="41"/>
      <c r="CB165" s="288">
        <f>$D$165*CA165</f>
        <v>0</v>
      </c>
      <c r="CC165" s="779">
        <v>0</v>
      </c>
      <c r="CD165" s="56">
        <v>0</v>
      </c>
      <c r="CE165" s="33">
        <v>0.5</v>
      </c>
      <c r="CF165" s="41">
        <f t="shared" si="153"/>
        <v>0</v>
      </c>
      <c r="CG165" s="41">
        <v>0</v>
      </c>
      <c r="CH165" s="60">
        <v>0</v>
      </c>
      <c r="CI165" s="41"/>
      <c r="CJ165" s="288">
        <f>$D$165*CI165</f>
        <v>0</v>
      </c>
      <c r="CK165" s="779">
        <v>0</v>
      </c>
      <c r="CL165" s="56">
        <v>0</v>
      </c>
      <c r="CM165" s="33">
        <v>0.5</v>
      </c>
      <c r="CN165" s="41">
        <f t="shared" si="155"/>
        <v>0</v>
      </c>
      <c r="CO165" s="41">
        <v>0</v>
      </c>
      <c r="CP165" s="60">
        <v>0</v>
      </c>
      <c r="CQ165" s="41"/>
      <c r="CR165" s="288">
        <f>$D$165*CQ165</f>
        <v>0</v>
      </c>
      <c r="CS165" s="780">
        <v>0</v>
      </c>
      <c r="CT165" s="57">
        <v>0</v>
      </c>
      <c r="CU165" s="33">
        <v>0.5</v>
      </c>
      <c r="CV165" s="41">
        <f t="shared" si="130"/>
        <v>0</v>
      </c>
      <c r="CW165" s="41">
        <v>0</v>
      </c>
      <c r="CX165" s="41">
        <v>0</v>
      </c>
      <c r="DE165" s="362">
        <f t="shared" si="132"/>
        <v>0</v>
      </c>
      <c r="DF165" s="362">
        <f t="shared" si="133"/>
        <v>0</v>
      </c>
      <c r="DG165" s="362">
        <f t="shared" si="134"/>
        <v>0</v>
      </c>
    </row>
    <row r="166" spans="1:111" ht="15" hidden="1" customHeight="1" x14ac:dyDescent="0.25">
      <c r="A166" s="62" t="s">
        <v>418</v>
      </c>
      <c r="B166" s="695"/>
      <c r="C166" s="88"/>
      <c r="D166" s="955"/>
      <c r="E166" s="287">
        <f t="shared" si="157"/>
        <v>0</v>
      </c>
      <c r="F166" s="40">
        <f>$D$166*E166</f>
        <v>0</v>
      </c>
      <c r="G166" s="41"/>
      <c r="H166" s="40">
        <f>$D$166*G166</f>
        <v>0</v>
      </c>
      <c r="I166" s="779">
        <v>45</v>
      </c>
      <c r="J166" s="60">
        <v>6</v>
      </c>
      <c r="K166" s="33">
        <v>95</v>
      </c>
      <c r="L166" s="41">
        <v>23845</v>
      </c>
      <c r="M166" s="41">
        <v>18</v>
      </c>
      <c r="N166" s="60">
        <v>10</v>
      </c>
      <c r="O166" s="41"/>
      <c r="P166" s="40">
        <f>$D$166*O166</f>
        <v>0</v>
      </c>
      <c r="Q166" s="779">
        <v>50</v>
      </c>
      <c r="R166">
        <v>6</v>
      </c>
      <c r="S166" s="33">
        <v>0.5</v>
      </c>
      <c r="T166" s="41">
        <f t="shared" si="137"/>
        <v>0</v>
      </c>
      <c r="U166" s="41">
        <v>18</v>
      </c>
      <c r="V166" s="60">
        <v>10</v>
      </c>
      <c r="W166" s="41"/>
      <c r="X166" s="288">
        <f>$D$166*W166</f>
        <v>0</v>
      </c>
      <c r="Y166" s="779">
        <v>0</v>
      </c>
      <c r="Z166" s="255">
        <v>0</v>
      </c>
      <c r="AA166" s="33">
        <v>0.5</v>
      </c>
      <c r="AB166" s="41">
        <f t="shared" si="139"/>
        <v>0</v>
      </c>
      <c r="AC166" s="41">
        <v>0</v>
      </c>
      <c r="AD166" s="60">
        <v>0</v>
      </c>
      <c r="AE166" s="41"/>
      <c r="AF166" s="288">
        <f>$D$166*AE166</f>
        <v>0</v>
      </c>
      <c r="AG166" s="779">
        <v>0</v>
      </c>
      <c r="AH166" s="255">
        <v>0</v>
      </c>
      <c r="AI166" s="33">
        <v>0.5</v>
      </c>
      <c r="AJ166" s="41">
        <f t="shared" si="141"/>
        <v>0</v>
      </c>
      <c r="AK166" s="41">
        <v>0</v>
      </c>
      <c r="AL166" s="60">
        <v>0</v>
      </c>
      <c r="AM166" s="41"/>
      <c r="AN166" s="288">
        <f>$D$166*AM166</f>
        <v>0</v>
      </c>
      <c r="AO166" s="60">
        <v>0</v>
      </c>
      <c r="AP166">
        <v>0</v>
      </c>
      <c r="AQ166" s="33">
        <v>0.5</v>
      </c>
      <c r="AR166" s="41">
        <f t="shared" si="143"/>
        <v>0</v>
      </c>
      <c r="AS166" s="41">
        <v>0</v>
      </c>
      <c r="AT166" s="60">
        <v>0</v>
      </c>
      <c r="AU166" s="41"/>
      <c r="AV166" s="288">
        <f>$D$166*AU166</f>
        <v>0</v>
      </c>
      <c r="AW166" s="780">
        <v>0</v>
      </c>
      <c r="AX166">
        <v>0</v>
      </c>
      <c r="AY166" s="33">
        <v>0.5</v>
      </c>
      <c r="AZ166" s="41">
        <f t="shared" si="145"/>
        <v>0</v>
      </c>
      <c r="BA166" s="41">
        <v>0</v>
      </c>
      <c r="BB166" s="41">
        <v>0</v>
      </c>
      <c r="BC166" s="41"/>
      <c r="BD166" s="288">
        <f>$D$166*BC166</f>
        <v>0</v>
      </c>
      <c r="BE166" s="779">
        <v>0</v>
      </c>
      <c r="BF166">
        <v>0</v>
      </c>
      <c r="BG166" s="33">
        <v>0.5</v>
      </c>
      <c r="BH166" s="41">
        <f t="shared" si="147"/>
        <v>0</v>
      </c>
      <c r="BI166" s="41">
        <v>0</v>
      </c>
      <c r="BJ166" s="60">
        <v>0</v>
      </c>
      <c r="BK166" s="41"/>
      <c r="BL166" s="288">
        <f>$D$166*BK166</f>
        <v>0</v>
      </c>
      <c r="BM166" s="779">
        <v>0</v>
      </c>
      <c r="BN166" s="60">
        <v>0</v>
      </c>
      <c r="BO166" s="33">
        <v>0.5</v>
      </c>
      <c r="BP166" s="41">
        <f t="shared" si="149"/>
        <v>0</v>
      </c>
      <c r="BQ166" s="41">
        <v>0</v>
      </c>
      <c r="BR166" s="60">
        <v>0</v>
      </c>
      <c r="BS166" s="41"/>
      <c r="BT166" s="288">
        <f>$D$166*BS166</f>
        <v>0</v>
      </c>
      <c r="BU166" s="780">
        <v>0</v>
      </c>
      <c r="BV166" s="56">
        <v>0</v>
      </c>
      <c r="BW166" s="33">
        <v>0.5</v>
      </c>
      <c r="BX166" s="41">
        <f t="shared" si="151"/>
        <v>0</v>
      </c>
      <c r="BY166" s="41">
        <v>0</v>
      </c>
      <c r="BZ166" s="41">
        <v>0</v>
      </c>
      <c r="CA166" s="41"/>
      <c r="CB166" s="288">
        <f>$D$166*CA166</f>
        <v>0</v>
      </c>
      <c r="CC166" s="779">
        <v>0</v>
      </c>
      <c r="CD166" s="56">
        <v>0</v>
      </c>
      <c r="CE166" s="33">
        <v>0.5</v>
      </c>
      <c r="CF166" s="41">
        <f t="shared" si="153"/>
        <v>0</v>
      </c>
      <c r="CG166" s="41">
        <v>0</v>
      </c>
      <c r="CH166" s="60">
        <v>0</v>
      </c>
      <c r="CI166" s="41"/>
      <c r="CJ166" s="288">
        <f>$D$166*CI166</f>
        <v>0</v>
      </c>
      <c r="CK166" s="779">
        <v>0</v>
      </c>
      <c r="CL166" s="56">
        <v>0</v>
      </c>
      <c r="CM166" s="33">
        <v>0.5</v>
      </c>
      <c r="CN166" s="41">
        <f t="shared" si="155"/>
        <v>0</v>
      </c>
      <c r="CO166" s="41">
        <v>0</v>
      </c>
      <c r="CP166" s="60">
        <v>0</v>
      </c>
      <c r="CQ166" s="41"/>
      <c r="CR166" s="288">
        <f>$D$166*CQ166</f>
        <v>0</v>
      </c>
      <c r="CS166" s="780">
        <v>0</v>
      </c>
      <c r="CT166" s="57">
        <v>0</v>
      </c>
      <c r="CU166" s="33">
        <v>0.5</v>
      </c>
      <c r="CV166" s="41">
        <f t="shared" si="130"/>
        <v>0</v>
      </c>
      <c r="CW166" s="41">
        <v>0</v>
      </c>
      <c r="CX166" s="41">
        <v>0</v>
      </c>
      <c r="DE166" s="362">
        <f t="shared" si="132"/>
        <v>0</v>
      </c>
      <c r="DF166" s="362">
        <f t="shared" si="133"/>
        <v>0</v>
      </c>
      <c r="DG166" s="362">
        <f t="shared" si="134"/>
        <v>0</v>
      </c>
    </row>
    <row r="167" spans="1:111" ht="15" hidden="1" customHeight="1" x14ac:dyDescent="0.25">
      <c r="A167" s="62" t="s">
        <v>420</v>
      </c>
      <c r="B167" s="695"/>
      <c r="C167" s="88"/>
      <c r="D167" s="955"/>
      <c r="E167" s="287">
        <f>G167+O167+W167+AE167+AM167+AU167+BC167+BK167+BS167+CA167+CI167+CQ167</f>
        <v>0</v>
      </c>
      <c r="F167" s="40">
        <f>$D$167*E167</f>
        <v>0</v>
      </c>
      <c r="G167" s="41"/>
      <c r="H167" s="40">
        <f>$D$167*G167</f>
        <v>0</v>
      </c>
      <c r="I167" s="779">
        <v>35</v>
      </c>
      <c r="J167" s="60">
        <v>7</v>
      </c>
      <c r="K167" s="33">
        <v>75</v>
      </c>
      <c r="L167" s="41">
        <v>23400</v>
      </c>
      <c r="M167" s="41">
        <v>17</v>
      </c>
      <c r="N167" s="60">
        <v>9</v>
      </c>
      <c r="O167" s="41"/>
      <c r="P167" s="40">
        <f>$D$167*O167</f>
        <v>0</v>
      </c>
      <c r="Q167" s="779">
        <v>40</v>
      </c>
      <c r="R167">
        <v>7</v>
      </c>
      <c r="S167" s="33">
        <v>0.5</v>
      </c>
      <c r="T167" s="41">
        <f t="shared" si="137"/>
        <v>0</v>
      </c>
      <c r="U167" s="41">
        <v>17</v>
      </c>
      <c r="V167" s="60">
        <v>9</v>
      </c>
      <c r="W167" s="41"/>
      <c r="X167" s="288">
        <f>$D$167*W167</f>
        <v>0</v>
      </c>
      <c r="Y167" s="779">
        <v>0</v>
      </c>
      <c r="Z167" s="255">
        <v>0</v>
      </c>
      <c r="AA167" s="33">
        <v>0.5</v>
      </c>
      <c r="AB167" s="41">
        <f t="shared" si="139"/>
        <v>0</v>
      </c>
      <c r="AC167" s="41">
        <v>0</v>
      </c>
      <c r="AD167" s="60">
        <v>0</v>
      </c>
      <c r="AE167" s="41"/>
      <c r="AF167" s="288">
        <f>$D$167*AE167</f>
        <v>0</v>
      </c>
      <c r="AG167" s="779">
        <v>0</v>
      </c>
      <c r="AH167" s="255">
        <v>0</v>
      </c>
      <c r="AI167" s="33">
        <v>0.5</v>
      </c>
      <c r="AJ167" s="41">
        <f t="shared" si="141"/>
        <v>0</v>
      </c>
      <c r="AK167" s="41">
        <v>0</v>
      </c>
      <c r="AL167" s="60">
        <v>0</v>
      </c>
      <c r="AM167" s="41"/>
      <c r="AN167" s="288">
        <f>$D$167*AM167</f>
        <v>0</v>
      </c>
      <c r="AO167" s="60">
        <v>0</v>
      </c>
      <c r="AP167">
        <v>0</v>
      </c>
      <c r="AQ167" s="33">
        <v>0.5</v>
      </c>
      <c r="AR167" s="41">
        <f t="shared" si="143"/>
        <v>0</v>
      </c>
      <c r="AS167" s="41">
        <v>0</v>
      </c>
      <c r="AT167" s="60">
        <v>0</v>
      </c>
      <c r="AU167" s="41"/>
      <c r="AV167" s="288">
        <f>$D$167*AU167</f>
        <v>0</v>
      </c>
      <c r="AW167" s="780">
        <v>0</v>
      </c>
      <c r="AX167">
        <v>0</v>
      </c>
      <c r="AY167" s="33">
        <v>0.5</v>
      </c>
      <c r="AZ167" s="41">
        <f t="shared" si="145"/>
        <v>0</v>
      </c>
      <c r="BA167" s="41">
        <v>0</v>
      </c>
      <c r="BB167" s="41">
        <v>0</v>
      </c>
      <c r="BC167" s="41"/>
      <c r="BD167" s="288">
        <f>$D$167*BC167</f>
        <v>0</v>
      </c>
      <c r="BE167" s="779">
        <v>0</v>
      </c>
      <c r="BF167">
        <v>0</v>
      </c>
      <c r="BG167" s="33">
        <v>0.5</v>
      </c>
      <c r="BH167" s="41">
        <f t="shared" si="147"/>
        <v>0</v>
      </c>
      <c r="BI167" s="41">
        <v>0</v>
      </c>
      <c r="BJ167" s="60">
        <v>0</v>
      </c>
      <c r="BK167" s="41"/>
      <c r="BL167" s="288">
        <f>$D$167*BK167</f>
        <v>0</v>
      </c>
      <c r="BM167" s="779">
        <v>0</v>
      </c>
      <c r="BN167" s="60">
        <v>0</v>
      </c>
      <c r="BO167" s="33">
        <v>0.5</v>
      </c>
      <c r="BP167" s="41">
        <f t="shared" si="149"/>
        <v>0</v>
      </c>
      <c r="BQ167" s="41">
        <v>0</v>
      </c>
      <c r="BR167" s="60">
        <v>0</v>
      </c>
      <c r="BS167" s="41"/>
      <c r="BT167" s="288">
        <f>$D$167*BS167</f>
        <v>0</v>
      </c>
      <c r="BU167" s="780">
        <v>0</v>
      </c>
      <c r="BV167" s="56">
        <v>0</v>
      </c>
      <c r="BW167" s="33">
        <v>0.5</v>
      </c>
      <c r="BX167" s="41">
        <f t="shared" si="151"/>
        <v>0</v>
      </c>
      <c r="BY167" s="41">
        <v>0</v>
      </c>
      <c r="BZ167" s="41">
        <v>0</v>
      </c>
      <c r="CA167" s="41"/>
      <c r="CB167" s="288">
        <f>$D$167*CA167</f>
        <v>0</v>
      </c>
      <c r="CC167" s="779">
        <v>0</v>
      </c>
      <c r="CD167" s="56">
        <v>0</v>
      </c>
      <c r="CE167" s="33">
        <v>0.5</v>
      </c>
      <c r="CF167" s="41">
        <f t="shared" si="153"/>
        <v>0</v>
      </c>
      <c r="CG167" s="41">
        <v>0</v>
      </c>
      <c r="CH167" s="60">
        <v>0</v>
      </c>
      <c r="CI167" s="41"/>
      <c r="CJ167" s="288">
        <f>$D$167*CI167</f>
        <v>0</v>
      </c>
      <c r="CK167" s="779">
        <v>0</v>
      </c>
      <c r="CL167" s="56">
        <v>0</v>
      </c>
      <c r="CM167" s="33">
        <v>0.5</v>
      </c>
      <c r="CN167" s="41">
        <f t="shared" si="155"/>
        <v>0</v>
      </c>
      <c r="CO167" s="41">
        <v>0</v>
      </c>
      <c r="CP167" s="60">
        <v>0</v>
      </c>
      <c r="CQ167" s="41"/>
      <c r="CR167" s="288">
        <f>$D$167*CQ167</f>
        <v>0</v>
      </c>
      <c r="CS167" s="780">
        <v>0</v>
      </c>
      <c r="CT167" s="57">
        <v>0</v>
      </c>
      <c r="CU167" s="33">
        <v>0.5</v>
      </c>
      <c r="CV167" s="41">
        <f t="shared" si="130"/>
        <v>0</v>
      </c>
      <c r="CW167" s="41">
        <v>0</v>
      </c>
      <c r="CX167" s="41">
        <v>0</v>
      </c>
      <c r="DE167" s="362">
        <f t="shared" si="132"/>
        <v>0</v>
      </c>
      <c r="DF167" s="362">
        <f t="shared" si="133"/>
        <v>0</v>
      </c>
      <c r="DG167" s="362">
        <f t="shared" si="134"/>
        <v>0</v>
      </c>
    </row>
    <row r="168" spans="1:111" x14ac:dyDescent="0.25">
      <c r="A168" s="62"/>
      <c r="B168" s="694" t="s">
        <v>422</v>
      </c>
      <c r="C168" s="64" t="s">
        <v>120</v>
      </c>
      <c r="D168" s="955"/>
      <c r="E168" s="299">
        <f>SUM(E164:E167)</f>
        <v>0</v>
      </c>
      <c r="F168" s="723">
        <f>SUM(F164:F167)</f>
        <v>0</v>
      </c>
      <c r="G168" s="82">
        <f>SUM(G164:G165)</f>
        <v>0</v>
      </c>
      <c r="H168" s="721">
        <f>SUM(H164:H167)</f>
        <v>0</v>
      </c>
      <c r="I168" s="917">
        <v>150</v>
      </c>
      <c r="J168" s="104">
        <v>26</v>
      </c>
      <c r="K168" s="33">
        <v>330</v>
      </c>
      <c r="L168" s="41">
        <v>91605</v>
      </c>
      <c r="M168" s="41">
        <f t="shared" si="136"/>
        <v>91605</v>
      </c>
      <c r="N168" s="60">
        <v>0</v>
      </c>
      <c r="O168" s="82">
        <f>SUM(O164:O165)</f>
        <v>0</v>
      </c>
      <c r="P168" s="721">
        <f>SUM(P164:P167)</f>
        <v>0</v>
      </c>
      <c r="Q168" s="917">
        <v>180</v>
      </c>
      <c r="R168">
        <v>26</v>
      </c>
      <c r="S168" s="33"/>
      <c r="T168" s="41">
        <f t="shared" si="137"/>
        <v>0</v>
      </c>
      <c r="U168" s="41">
        <f t="shared" si="138"/>
        <v>0</v>
      </c>
      <c r="V168" s="60">
        <v>0</v>
      </c>
      <c r="W168" s="917">
        <f>SUM(W164:W165)</f>
        <v>0</v>
      </c>
      <c r="X168" s="297">
        <f>SUM(X164:X167)</f>
        <v>0</v>
      </c>
      <c r="Y168" s="917">
        <v>0</v>
      </c>
      <c r="Z168" s="255">
        <v>0</v>
      </c>
      <c r="AA168" s="33"/>
      <c r="AB168" s="41">
        <f t="shared" si="139"/>
        <v>0</v>
      </c>
      <c r="AC168" s="41">
        <f t="shared" si="140"/>
        <v>0</v>
      </c>
      <c r="AD168" s="60">
        <v>0</v>
      </c>
      <c r="AE168" s="917">
        <f>SUM(AE164:AE165)</f>
        <v>0</v>
      </c>
      <c r="AF168" s="297">
        <f>SUM(AF164:AF167)</f>
        <v>0</v>
      </c>
      <c r="AG168" s="917">
        <v>0</v>
      </c>
      <c r="AH168" s="255">
        <v>0</v>
      </c>
      <c r="AI168" s="33"/>
      <c r="AJ168" s="41">
        <f t="shared" si="141"/>
        <v>0</v>
      </c>
      <c r="AK168" s="41">
        <f t="shared" si="142"/>
        <v>0</v>
      </c>
      <c r="AL168" s="60">
        <v>0</v>
      </c>
      <c r="AM168" s="917">
        <f>SUM(AM164:AM165)</f>
        <v>0</v>
      </c>
      <c r="AN168" s="297">
        <f>SUM(AN164:AN167)</f>
        <v>0</v>
      </c>
      <c r="AO168" s="104">
        <v>0</v>
      </c>
      <c r="AP168">
        <v>0</v>
      </c>
      <c r="AQ168" s="33"/>
      <c r="AR168" s="41">
        <f t="shared" si="143"/>
        <v>0</v>
      </c>
      <c r="AS168" s="41">
        <f t="shared" si="144"/>
        <v>0</v>
      </c>
      <c r="AT168" s="60">
        <v>0</v>
      </c>
      <c r="AU168" s="917">
        <f>SUM(AU164:AU165)</f>
        <v>0</v>
      </c>
      <c r="AV168" s="297">
        <f>SUM(AV164:AV167)</f>
        <v>0</v>
      </c>
      <c r="AW168" s="917">
        <v>0</v>
      </c>
      <c r="AX168">
        <v>0</v>
      </c>
      <c r="AY168" s="33"/>
      <c r="AZ168" s="41">
        <f t="shared" si="145"/>
        <v>0</v>
      </c>
      <c r="BA168" s="41">
        <f t="shared" si="146"/>
        <v>0</v>
      </c>
      <c r="BB168" s="60">
        <v>0</v>
      </c>
      <c r="BC168" s="917">
        <f>SUM(BC164:BC165)</f>
        <v>0</v>
      </c>
      <c r="BD168" s="297">
        <f>SUM(BD164:BD167)</f>
        <v>0</v>
      </c>
      <c r="BE168" s="917">
        <v>0</v>
      </c>
      <c r="BF168">
        <v>0</v>
      </c>
      <c r="BG168" s="33"/>
      <c r="BH168" s="41">
        <f t="shared" si="147"/>
        <v>0</v>
      </c>
      <c r="BI168" s="41">
        <f t="shared" si="148"/>
        <v>0</v>
      </c>
      <c r="BJ168" s="60">
        <v>0</v>
      </c>
      <c r="BK168" s="917">
        <f>SUM(BK164:BK165)</f>
        <v>0</v>
      </c>
      <c r="BL168" s="297">
        <f>SUM(BL164:BL167)</f>
        <v>0</v>
      </c>
      <c r="BM168" s="917">
        <v>0</v>
      </c>
      <c r="BN168" s="104">
        <v>0</v>
      </c>
      <c r="BO168" s="33"/>
      <c r="BP168" s="41">
        <f t="shared" si="149"/>
        <v>0</v>
      </c>
      <c r="BQ168" s="41">
        <f t="shared" si="150"/>
        <v>0</v>
      </c>
      <c r="BR168" s="60">
        <v>0</v>
      </c>
      <c r="BS168" s="917">
        <f>SUM(BS164:BS165)</f>
        <v>0</v>
      </c>
      <c r="BT168" s="297">
        <f>SUM(BT164:BT167)</f>
        <v>0</v>
      </c>
      <c r="BU168" s="917">
        <v>0</v>
      </c>
      <c r="BV168" s="227">
        <v>0</v>
      </c>
      <c r="BW168" s="33"/>
      <c r="BX168" s="41">
        <f t="shared" si="151"/>
        <v>0</v>
      </c>
      <c r="BY168" s="41">
        <f t="shared" si="152"/>
        <v>0</v>
      </c>
      <c r="BZ168" s="60">
        <v>0</v>
      </c>
      <c r="CA168" s="917">
        <f>SUM(CA164:CA165)</f>
        <v>0</v>
      </c>
      <c r="CB168" s="297">
        <f>SUM(CB164:CB167)</f>
        <v>0</v>
      </c>
      <c r="CC168" s="917">
        <v>0</v>
      </c>
      <c r="CD168" s="227">
        <v>0</v>
      </c>
      <c r="CE168" s="33"/>
      <c r="CF168" s="41">
        <f t="shared" si="153"/>
        <v>0</v>
      </c>
      <c r="CG168" s="41">
        <f t="shared" si="154"/>
        <v>0</v>
      </c>
      <c r="CH168" s="60">
        <v>0</v>
      </c>
      <c r="CI168" s="917">
        <f>SUM(CI164:CI165)</f>
        <v>0</v>
      </c>
      <c r="CJ168" s="297">
        <f>SUM(CJ164:CJ167)</f>
        <v>0</v>
      </c>
      <c r="CK168" s="917">
        <v>0</v>
      </c>
      <c r="CL168" s="227">
        <v>0</v>
      </c>
      <c r="CM168" s="33"/>
      <c r="CN168" s="41">
        <f t="shared" si="155"/>
        <v>0</v>
      </c>
      <c r="CO168" s="41">
        <f t="shared" si="156"/>
        <v>0</v>
      </c>
      <c r="CP168" s="60">
        <v>0</v>
      </c>
      <c r="CQ168" s="917">
        <f>SUM(CQ164:CQ165)</f>
        <v>0</v>
      </c>
      <c r="CR168" s="297">
        <f>SUM(CR164:CR167)</f>
        <v>0</v>
      </c>
      <c r="CS168" s="917">
        <v>0</v>
      </c>
      <c r="CT168" s="227">
        <v>0</v>
      </c>
      <c r="CU168" s="33"/>
      <c r="CV168" s="41">
        <f t="shared" si="130"/>
        <v>0</v>
      </c>
      <c r="CW168" s="41">
        <f t="shared" si="131"/>
        <v>0</v>
      </c>
      <c r="CX168" s="41">
        <v>0</v>
      </c>
      <c r="DE168" s="362">
        <f t="shared" si="132"/>
        <v>0</v>
      </c>
      <c r="DF168" s="362">
        <f t="shared" si="133"/>
        <v>0</v>
      </c>
      <c r="DG168" s="362">
        <f t="shared" si="134"/>
        <v>0</v>
      </c>
    </row>
    <row r="169" spans="1:111" x14ac:dyDescent="0.25">
      <c r="A169" s="62"/>
      <c r="B169" s="697"/>
      <c r="C169" s="202"/>
      <c r="D169" s="954"/>
      <c r="E169" s="287">
        <f>G169+O169+W169+AE169+AM169+AU169+BC169+BK169+BS169+CA169+CI169+CQ169</f>
        <v>0</v>
      </c>
      <c r="F169" s="717"/>
      <c r="G169" s="60"/>
      <c r="H169" s="40"/>
      <c r="I169" s="779"/>
      <c r="J169" s="60"/>
      <c r="K169" s="33">
        <v>0</v>
      </c>
      <c r="L169" s="41"/>
      <c r="M169" s="41">
        <f t="shared" si="136"/>
        <v>0</v>
      </c>
      <c r="N169" s="60">
        <v>0</v>
      </c>
      <c r="O169" s="60"/>
      <c r="P169" s="40"/>
      <c r="Q169" s="779"/>
      <c r="S169" s="33"/>
      <c r="T169" s="41">
        <f t="shared" si="137"/>
        <v>0</v>
      </c>
      <c r="U169" s="41">
        <f t="shared" si="138"/>
        <v>0</v>
      </c>
      <c r="V169" s="60">
        <v>0</v>
      </c>
      <c r="W169" s="60"/>
      <c r="X169" s="288"/>
      <c r="Y169" s="779"/>
      <c r="Z169" s="255"/>
      <c r="AA169" s="33"/>
      <c r="AB169" s="41">
        <f t="shared" si="139"/>
        <v>0</v>
      </c>
      <c r="AC169" s="41">
        <f t="shared" si="140"/>
        <v>0</v>
      </c>
      <c r="AD169" s="60">
        <v>0</v>
      </c>
      <c r="AE169" s="60"/>
      <c r="AF169" s="288"/>
      <c r="AG169" s="779"/>
      <c r="AH169" s="255"/>
      <c r="AI169" s="33"/>
      <c r="AJ169" s="41">
        <f t="shared" si="141"/>
        <v>0</v>
      </c>
      <c r="AK169" s="41">
        <f t="shared" si="142"/>
        <v>0</v>
      </c>
      <c r="AL169" s="60">
        <v>0</v>
      </c>
      <c r="AM169" s="60"/>
      <c r="AN169" s="288"/>
      <c r="AO169" s="60"/>
      <c r="AQ169" s="33"/>
      <c r="AR169" s="41">
        <f t="shared" si="143"/>
        <v>0</v>
      </c>
      <c r="AS169" s="41">
        <f t="shared" si="144"/>
        <v>0</v>
      </c>
      <c r="AT169" s="60">
        <v>0</v>
      </c>
      <c r="AU169" s="60"/>
      <c r="AV169" s="288"/>
      <c r="AW169" s="779"/>
      <c r="AY169" s="33"/>
      <c r="AZ169" s="41">
        <f t="shared" si="145"/>
        <v>0</v>
      </c>
      <c r="BA169" s="41">
        <f t="shared" si="146"/>
        <v>0</v>
      </c>
      <c r="BB169" s="60">
        <v>0</v>
      </c>
      <c r="BC169" s="60"/>
      <c r="BD169" s="288"/>
      <c r="BE169" s="779"/>
      <c r="BG169" s="33"/>
      <c r="BH169" s="41">
        <f t="shared" si="147"/>
        <v>0</v>
      </c>
      <c r="BI169" s="41">
        <f t="shared" si="148"/>
        <v>0</v>
      </c>
      <c r="BJ169" s="60">
        <v>0</v>
      </c>
      <c r="BK169" s="60"/>
      <c r="BL169" s="288"/>
      <c r="BM169" s="779"/>
      <c r="BN169" s="60"/>
      <c r="BO169" s="33"/>
      <c r="BP169" s="41">
        <f t="shared" si="149"/>
        <v>0</v>
      </c>
      <c r="BQ169" s="41">
        <f t="shared" si="150"/>
        <v>0</v>
      </c>
      <c r="BR169" s="60">
        <v>0</v>
      </c>
      <c r="BS169" s="60"/>
      <c r="BT169" s="288"/>
      <c r="BU169" s="779"/>
      <c r="BV169" s="56"/>
      <c r="BW169" s="33"/>
      <c r="BX169" s="41">
        <f t="shared" si="151"/>
        <v>0</v>
      </c>
      <c r="BY169" s="41">
        <f t="shared" si="152"/>
        <v>0</v>
      </c>
      <c r="BZ169" s="60">
        <v>0</v>
      </c>
      <c r="CA169" s="60"/>
      <c r="CB169" s="288"/>
      <c r="CC169" s="779"/>
      <c r="CD169" s="56"/>
      <c r="CE169" s="33"/>
      <c r="CF169" s="41">
        <f t="shared" si="153"/>
        <v>0</v>
      </c>
      <c r="CG169" s="41">
        <f t="shared" si="154"/>
        <v>0</v>
      </c>
      <c r="CH169" s="60">
        <v>0</v>
      </c>
      <c r="CI169" s="60"/>
      <c r="CJ169" s="288"/>
      <c r="CK169" s="779"/>
      <c r="CL169" s="56"/>
      <c r="CM169" s="33"/>
      <c r="CN169" s="41">
        <f t="shared" si="155"/>
        <v>0</v>
      </c>
      <c r="CO169" s="41">
        <f t="shared" si="156"/>
        <v>0</v>
      </c>
      <c r="CP169" s="60">
        <v>0</v>
      </c>
      <c r="CQ169" s="41"/>
      <c r="CR169" s="288"/>
      <c r="CS169" s="780"/>
      <c r="CT169" s="57"/>
      <c r="CU169" s="33"/>
      <c r="CV169" s="41">
        <f t="shared" si="130"/>
        <v>0</v>
      </c>
      <c r="CW169" s="41">
        <f t="shared" si="131"/>
        <v>0</v>
      </c>
      <c r="CX169" s="41">
        <v>0</v>
      </c>
      <c r="DE169" s="362">
        <f t="shared" si="132"/>
        <v>0</v>
      </c>
      <c r="DF169" s="362">
        <f t="shared" si="133"/>
        <v>0</v>
      </c>
      <c r="DG169" s="362">
        <f t="shared" si="134"/>
        <v>0</v>
      </c>
    </row>
    <row r="170" spans="1:111" x14ac:dyDescent="0.25">
      <c r="A170" s="62" t="s">
        <v>423</v>
      </c>
      <c r="B170" s="696" t="s">
        <v>424</v>
      </c>
      <c r="C170" s="88" t="s">
        <v>120</v>
      </c>
      <c r="D170" s="955">
        <v>315</v>
      </c>
      <c r="E170" s="287">
        <f>G170+O170+W170+AE170+AM170+AU170+BC170+BK170+BS170+CA170+CI170+CQ170</f>
        <v>0</v>
      </c>
      <c r="F170" s="717">
        <f>$D$170*E170</f>
        <v>0</v>
      </c>
      <c r="G170" s="60">
        <v>0</v>
      </c>
      <c r="H170" s="40">
        <f>$D$170*G170</f>
        <v>0</v>
      </c>
      <c r="I170" s="779"/>
      <c r="K170" s="33">
        <v>8</v>
      </c>
      <c r="L170" s="41">
        <v>0</v>
      </c>
      <c r="M170" s="41">
        <f t="shared" si="136"/>
        <v>0</v>
      </c>
      <c r="N170" s="60">
        <v>0</v>
      </c>
      <c r="O170" s="60">
        <v>0</v>
      </c>
      <c r="P170" s="40">
        <f>$D$170*O170</f>
        <v>0</v>
      </c>
      <c r="Q170" s="779">
        <v>20</v>
      </c>
      <c r="R170">
        <v>11</v>
      </c>
      <c r="S170" s="33"/>
      <c r="T170" s="41">
        <f t="shared" si="137"/>
        <v>0</v>
      </c>
      <c r="U170" s="41">
        <f t="shared" si="138"/>
        <v>0</v>
      </c>
      <c r="V170" s="60">
        <v>11</v>
      </c>
      <c r="W170" s="60">
        <v>0</v>
      </c>
      <c r="X170" s="288">
        <f>$D$170*W170</f>
        <v>0</v>
      </c>
      <c r="Y170" s="779">
        <v>0</v>
      </c>
      <c r="Z170" s="774">
        <v>0</v>
      </c>
      <c r="AA170" s="33"/>
      <c r="AB170" s="41">
        <f t="shared" si="139"/>
        <v>0</v>
      </c>
      <c r="AC170" s="41">
        <f t="shared" si="140"/>
        <v>0</v>
      </c>
      <c r="AD170" s="60">
        <v>0</v>
      </c>
      <c r="AE170" s="60">
        <v>0</v>
      </c>
      <c r="AF170" s="288">
        <f>$D$170*AE170</f>
        <v>0</v>
      </c>
      <c r="AG170" s="779">
        <v>0</v>
      </c>
      <c r="AH170" s="255">
        <v>0</v>
      </c>
      <c r="AI170" s="33"/>
      <c r="AJ170" s="41">
        <f t="shared" si="141"/>
        <v>0</v>
      </c>
      <c r="AK170" s="41">
        <f t="shared" si="142"/>
        <v>0</v>
      </c>
      <c r="AL170" s="60">
        <v>0</v>
      </c>
      <c r="AM170" s="60">
        <v>0</v>
      </c>
      <c r="AN170" s="288">
        <f>$D$170*AM170</f>
        <v>0</v>
      </c>
      <c r="AO170" s="60">
        <v>0</v>
      </c>
      <c r="AP170">
        <v>0</v>
      </c>
      <c r="AQ170" s="33"/>
      <c r="AR170" s="41">
        <f t="shared" si="143"/>
        <v>0</v>
      </c>
      <c r="AS170" s="41">
        <f t="shared" si="144"/>
        <v>0</v>
      </c>
      <c r="AT170" s="60">
        <v>0</v>
      </c>
      <c r="AU170" s="60">
        <v>0</v>
      </c>
      <c r="AV170" s="288">
        <f>$D$170*AU170</f>
        <v>0</v>
      </c>
      <c r="AW170" s="779">
        <v>0</v>
      </c>
      <c r="AX170">
        <v>0</v>
      </c>
      <c r="AY170" s="33"/>
      <c r="AZ170" s="41">
        <f t="shared" si="145"/>
        <v>0</v>
      </c>
      <c r="BA170" s="41">
        <f t="shared" si="146"/>
        <v>0</v>
      </c>
      <c r="BB170" s="60">
        <v>0</v>
      </c>
      <c r="BC170" s="60">
        <v>0</v>
      </c>
      <c r="BD170" s="288">
        <f>$D$170*BC170</f>
        <v>0</v>
      </c>
      <c r="BE170" s="779">
        <v>0</v>
      </c>
      <c r="BF170">
        <v>0</v>
      </c>
      <c r="BG170" s="33"/>
      <c r="BH170" s="41">
        <f t="shared" si="147"/>
        <v>0</v>
      </c>
      <c r="BI170" s="41">
        <f t="shared" si="148"/>
        <v>0</v>
      </c>
      <c r="BJ170" s="60">
        <v>0</v>
      </c>
      <c r="BK170" s="60">
        <v>0</v>
      </c>
      <c r="BL170" s="288">
        <f>$D$170*BK170</f>
        <v>0</v>
      </c>
      <c r="BM170" s="779">
        <v>0</v>
      </c>
      <c r="BN170" s="60">
        <v>0</v>
      </c>
      <c r="BO170" s="33"/>
      <c r="BP170" s="41">
        <f t="shared" si="149"/>
        <v>0</v>
      </c>
      <c r="BQ170" s="41">
        <f t="shared" si="150"/>
        <v>0</v>
      </c>
      <c r="BR170" s="60">
        <v>0</v>
      </c>
      <c r="BS170" s="60">
        <v>0</v>
      </c>
      <c r="BT170" s="288">
        <f>$D$170*BS170</f>
        <v>0</v>
      </c>
      <c r="BU170" s="779">
        <v>0</v>
      </c>
      <c r="BV170" s="56">
        <v>0</v>
      </c>
      <c r="BW170" s="33"/>
      <c r="BX170" s="41">
        <f t="shared" si="151"/>
        <v>0</v>
      </c>
      <c r="BY170" s="41">
        <f t="shared" si="152"/>
        <v>0</v>
      </c>
      <c r="BZ170" s="60">
        <v>0</v>
      </c>
      <c r="CA170" s="60">
        <v>0</v>
      </c>
      <c r="CB170" s="288">
        <f>$D$170*CA170</f>
        <v>0</v>
      </c>
      <c r="CC170" s="779">
        <v>0</v>
      </c>
      <c r="CD170" s="56">
        <v>0</v>
      </c>
      <c r="CE170" s="33"/>
      <c r="CF170" s="41">
        <f t="shared" si="153"/>
        <v>0</v>
      </c>
      <c r="CG170" s="41">
        <f t="shared" si="154"/>
        <v>0</v>
      </c>
      <c r="CH170" s="60">
        <v>0</v>
      </c>
      <c r="CI170" s="60">
        <v>0</v>
      </c>
      <c r="CJ170" s="288">
        <f>$D$170*CI170</f>
        <v>0</v>
      </c>
      <c r="CK170" s="779">
        <v>0</v>
      </c>
      <c r="CL170" s="56">
        <v>0</v>
      </c>
      <c r="CM170" s="33"/>
      <c r="CN170" s="41">
        <f t="shared" si="155"/>
        <v>0</v>
      </c>
      <c r="CO170" s="41">
        <f t="shared" si="156"/>
        <v>0</v>
      </c>
      <c r="CP170" s="60">
        <v>0</v>
      </c>
      <c r="CQ170" s="41">
        <v>0</v>
      </c>
      <c r="CR170" s="288">
        <f>$D$170*CQ170</f>
        <v>0</v>
      </c>
      <c r="CS170" s="780">
        <v>0</v>
      </c>
      <c r="CT170" s="57">
        <v>0</v>
      </c>
      <c r="CU170" s="33"/>
      <c r="CV170" s="41">
        <f t="shared" si="130"/>
        <v>0</v>
      </c>
      <c r="CW170" s="41">
        <f t="shared" si="131"/>
        <v>0</v>
      </c>
      <c r="CX170" s="41">
        <v>0</v>
      </c>
      <c r="DE170" s="362">
        <f t="shared" si="132"/>
        <v>0</v>
      </c>
      <c r="DF170" s="362">
        <f t="shared" si="133"/>
        <v>0</v>
      </c>
      <c r="DG170" s="362">
        <f t="shared" si="134"/>
        <v>0</v>
      </c>
    </row>
    <row r="171" spans="1:111" x14ac:dyDescent="0.25">
      <c r="A171" s="62" t="s">
        <v>425</v>
      </c>
      <c r="B171" s="696" t="s">
        <v>426</v>
      </c>
      <c r="C171" s="189" t="s">
        <v>120</v>
      </c>
      <c r="D171" s="955">
        <v>469</v>
      </c>
      <c r="E171" s="287">
        <f>G171+O171+W171+AE171+AM171+AU171+BC171+BK171+BS171+CA171+CI171+CQ171</f>
        <v>0</v>
      </c>
      <c r="F171" s="717">
        <f>$D$171*E171</f>
        <v>0</v>
      </c>
      <c r="G171" s="60">
        <v>0</v>
      </c>
      <c r="H171" s="40">
        <f>$D$171*G171</f>
        <v>0</v>
      </c>
      <c r="I171" s="779"/>
      <c r="K171" s="33">
        <v>8</v>
      </c>
      <c r="L171" s="41">
        <v>0</v>
      </c>
      <c r="M171" s="41">
        <f t="shared" si="136"/>
        <v>0</v>
      </c>
      <c r="N171" s="60">
        <v>0</v>
      </c>
      <c r="O171" s="60">
        <v>0</v>
      </c>
      <c r="P171" s="40">
        <f>$D$171*O171</f>
        <v>0</v>
      </c>
      <c r="Q171" s="779">
        <v>40</v>
      </c>
      <c r="R171">
        <v>16</v>
      </c>
      <c r="S171" s="33"/>
      <c r="T171" s="41">
        <f t="shared" si="137"/>
        <v>0</v>
      </c>
      <c r="U171" s="41">
        <f t="shared" si="138"/>
        <v>0</v>
      </c>
      <c r="V171" s="60">
        <v>16</v>
      </c>
      <c r="W171" s="60">
        <v>0</v>
      </c>
      <c r="X171" s="288">
        <f>$D$171*W171</f>
        <v>0</v>
      </c>
      <c r="Y171" s="779">
        <v>0</v>
      </c>
      <c r="Z171" s="255">
        <v>0</v>
      </c>
      <c r="AA171" s="33"/>
      <c r="AB171" s="41">
        <f t="shared" si="139"/>
        <v>0</v>
      </c>
      <c r="AC171" s="41">
        <f t="shared" si="140"/>
        <v>0</v>
      </c>
      <c r="AD171" s="60">
        <v>0</v>
      </c>
      <c r="AE171" s="60">
        <v>0</v>
      </c>
      <c r="AF171" s="288">
        <f>$D$171*AE171</f>
        <v>0</v>
      </c>
      <c r="AG171" s="779">
        <v>0</v>
      </c>
      <c r="AH171" s="255">
        <v>0</v>
      </c>
      <c r="AI171" s="33"/>
      <c r="AJ171" s="41">
        <f t="shared" si="141"/>
        <v>0</v>
      </c>
      <c r="AK171" s="41">
        <f t="shared" si="142"/>
        <v>0</v>
      </c>
      <c r="AL171" s="60">
        <v>0</v>
      </c>
      <c r="AM171" s="60">
        <v>0</v>
      </c>
      <c r="AN171" s="288">
        <f>$D$171*AM171</f>
        <v>0</v>
      </c>
      <c r="AO171" s="60">
        <v>0</v>
      </c>
      <c r="AP171">
        <v>0</v>
      </c>
      <c r="AQ171" s="33"/>
      <c r="AR171" s="41">
        <f t="shared" si="143"/>
        <v>0</v>
      </c>
      <c r="AS171" s="41">
        <f t="shared" si="144"/>
        <v>0</v>
      </c>
      <c r="AT171" s="60">
        <v>0</v>
      </c>
      <c r="AU171" s="60">
        <v>0</v>
      </c>
      <c r="AV171" s="288">
        <f>$D$171*AU171</f>
        <v>0</v>
      </c>
      <c r="AW171" s="779">
        <v>0</v>
      </c>
      <c r="AX171">
        <v>0</v>
      </c>
      <c r="AY171" s="33"/>
      <c r="AZ171" s="41">
        <f t="shared" si="145"/>
        <v>0</v>
      </c>
      <c r="BA171" s="41">
        <f t="shared" si="146"/>
        <v>0</v>
      </c>
      <c r="BB171" s="60">
        <v>0</v>
      </c>
      <c r="BC171" s="60">
        <v>0</v>
      </c>
      <c r="BD171" s="288">
        <f>$D$171*BC171</f>
        <v>0</v>
      </c>
      <c r="BE171" s="779">
        <v>0</v>
      </c>
      <c r="BF171">
        <v>0</v>
      </c>
      <c r="BG171" s="33"/>
      <c r="BH171" s="41">
        <f t="shared" si="147"/>
        <v>0</v>
      </c>
      <c r="BI171" s="41">
        <f t="shared" si="148"/>
        <v>0</v>
      </c>
      <c r="BJ171" s="60">
        <v>0</v>
      </c>
      <c r="BK171" s="60">
        <v>0</v>
      </c>
      <c r="BL171" s="288">
        <f>$D$171*BK171</f>
        <v>0</v>
      </c>
      <c r="BM171" s="779">
        <v>0</v>
      </c>
      <c r="BN171" s="60">
        <v>0</v>
      </c>
      <c r="BO171" s="33"/>
      <c r="BP171" s="41">
        <f t="shared" si="149"/>
        <v>0</v>
      </c>
      <c r="BQ171" s="41">
        <f t="shared" si="150"/>
        <v>0</v>
      </c>
      <c r="BR171" s="60">
        <v>0</v>
      </c>
      <c r="BS171" s="60">
        <v>0</v>
      </c>
      <c r="BT171" s="288">
        <f>$D$171*BS171</f>
        <v>0</v>
      </c>
      <c r="BU171" s="779">
        <v>0</v>
      </c>
      <c r="BV171" s="56">
        <v>0</v>
      </c>
      <c r="BW171" s="33"/>
      <c r="BX171" s="41">
        <f t="shared" si="151"/>
        <v>0</v>
      </c>
      <c r="BY171" s="41">
        <f t="shared" si="152"/>
        <v>0</v>
      </c>
      <c r="BZ171" s="60">
        <v>0</v>
      </c>
      <c r="CA171" s="60">
        <v>0</v>
      </c>
      <c r="CB171" s="288">
        <f>$D$171*CA171</f>
        <v>0</v>
      </c>
      <c r="CC171" s="779">
        <v>0</v>
      </c>
      <c r="CD171" s="56">
        <v>0</v>
      </c>
      <c r="CE171" s="33"/>
      <c r="CF171" s="41">
        <f t="shared" si="153"/>
        <v>0</v>
      </c>
      <c r="CG171" s="41">
        <f t="shared" si="154"/>
        <v>0</v>
      </c>
      <c r="CH171" s="60">
        <v>0</v>
      </c>
      <c r="CI171" s="60">
        <v>0</v>
      </c>
      <c r="CJ171" s="288">
        <f>$D$171*CI171</f>
        <v>0</v>
      </c>
      <c r="CK171" s="779">
        <v>0</v>
      </c>
      <c r="CL171" s="56">
        <v>0</v>
      </c>
      <c r="CM171" s="33"/>
      <c r="CN171" s="41">
        <f t="shared" si="155"/>
        <v>0</v>
      </c>
      <c r="CO171" s="41">
        <f t="shared" si="156"/>
        <v>0</v>
      </c>
      <c r="CP171" s="60">
        <v>0</v>
      </c>
      <c r="CQ171" s="41">
        <v>0</v>
      </c>
      <c r="CR171" s="288">
        <f>$D$171*CQ171</f>
        <v>0</v>
      </c>
      <c r="CS171" s="780">
        <v>0</v>
      </c>
      <c r="CT171" s="57">
        <v>0</v>
      </c>
      <c r="CU171" s="33"/>
      <c r="CV171" s="41">
        <f t="shared" si="130"/>
        <v>0</v>
      </c>
      <c r="CW171" s="41">
        <f t="shared" si="131"/>
        <v>0</v>
      </c>
      <c r="CX171" s="41">
        <v>0</v>
      </c>
      <c r="DE171" s="362">
        <f t="shared" si="132"/>
        <v>0</v>
      </c>
      <c r="DF171" s="362">
        <f t="shared" si="133"/>
        <v>0</v>
      </c>
      <c r="DG171" s="362">
        <f t="shared" si="134"/>
        <v>0</v>
      </c>
    </row>
    <row r="172" spans="1:111" x14ac:dyDescent="0.25">
      <c r="A172" s="62"/>
      <c r="B172" s="703" t="s">
        <v>427</v>
      </c>
      <c r="C172" s="88"/>
      <c r="D172" s="955"/>
      <c r="E172" s="97">
        <f>F172</f>
        <v>0</v>
      </c>
      <c r="F172" s="723">
        <f>SUM(F170:F171)</f>
        <v>0</v>
      </c>
      <c r="G172" s="981">
        <f>H172</f>
        <v>0</v>
      </c>
      <c r="H172" s="721">
        <f>SUM(H170:H171)</f>
        <v>0</v>
      </c>
      <c r="I172" s="781">
        <v>25060</v>
      </c>
      <c r="J172">
        <v>5848</v>
      </c>
      <c r="K172" s="33">
        <v>50120</v>
      </c>
      <c r="L172" s="41">
        <v>50120</v>
      </c>
      <c r="M172" s="41">
        <f t="shared" si="136"/>
        <v>50120</v>
      </c>
      <c r="N172" s="60">
        <v>0</v>
      </c>
      <c r="O172" s="981">
        <f>P172</f>
        <v>0</v>
      </c>
      <c r="P172" s="721">
        <f>SUM(P170:P171)</f>
        <v>0</v>
      </c>
      <c r="Q172" s="918">
        <v>25060</v>
      </c>
      <c r="R172">
        <v>3971.75</v>
      </c>
      <c r="S172" s="33"/>
      <c r="T172" s="41">
        <f t="shared" si="137"/>
        <v>0</v>
      </c>
      <c r="U172" s="41">
        <f t="shared" si="138"/>
        <v>0</v>
      </c>
      <c r="V172" s="60">
        <v>0</v>
      </c>
      <c r="W172" s="981">
        <f>X172</f>
        <v>0</v>
      </c>
      <c r="X172" s="297">
        <f>SUM(X170:X171)</f>
        <v>0</v>
      </c>
      <c r="Y172" s="781">
        <v>0</v>
      </c>
      <c r="Z172" s="255">
        <v>0</v>
      </c>
      <c r="AA172" s="33"/>
      <c r="AB172" s="41">
        <f t="shared" si="139"/>
        <v>0</v>
      </c>
      <c r="AC172" s="41">
        <f t="shared" si="140"/>
        <v>0</v>
      </c>
      <c r="AD172" s="60">
        <v>0</v>
      </c>
      <c r="AE172" s="981">
        <f>AF172</f>
        <v>0</v>
      </c>
      <c r="AF172" s="297">
        <f>SUM(AF170:AF171)</f>
        <v>0</v>
      </c>
      <c r="AG172" s="781">
        <v>0</v>
      </c>
      <c r="AH172" s="255">
        <v>0</v>
      </c>
      <c r="AI172" s="33"/>
      <c r="AJ172" s="41">
        <f t="shared" si="141"/>
        <v>0</v>
      </c>
      <c r="AK172" s="41">
        <f t="shared" si="142"/>
        <v>0</v>
      </c>
      <c r="AL172" s="60">
        <v>0</v>
      </c>
      <c r="AM172" s="981">
        <f>AN172</f>
        <v>0</v>
      </c>
      <c r="AN172" s="297">
        <f>SUM(AN170:AN171)</f>
        <v>0</v>
      </c>
      <c r="AO172" s="51">
        <v>0</v>
      </c>
      <c r="AP172">
        <v>0</v>
      </c>
      <c r="AQ172" s="33"/>
      <c r="AR172" s="41">
        <f t="shared" si="143"/>
        <v>0</v>
      </c>
      <c r="AS172" s="41">
        <f t="shared" si="144"/>
        <v>0</v>
      </c>
      <c r="AT172" s="60">
        <v>0</v>
      </c>
      <c r="AU172" s="981">
        <f>AV172</f>
        <v>0</v>
      </c>
      <c r="AV172" s="297">
        <f>SUM(AV170:AV171)</f>
        <v>0</v>
      </c>
      <c r="AW172" s="781">
        <v>0</v>
      </c>
      <c r="AX172">
        <v>0</v>
      </c>
      <c r="AY172" s="33"/>
      <c r="AZ172" s="41">
        <f t="shared" si="145"/>
        <v>0</v>
      </c>
      <c r="BA172" s="41">
        <f t="shared" si="146"/>
        <v>0</v>
      </c>
      <c r="BB172" s="60">
        <v>0</v>
      </c>
      <c r="BC172" s="981">
        <f>BD172</f>
        <v>0</v>
      </c>
      <c r="BD172" s="297">
        <f>SUM(BD170:BD171)</f>
        <v>0</v>
      </c>
      <c r="BE172" s="781">
        <v>0</v>
      </c>
      <c r="BF172">
        <v>0</v>
      </c>
      <c r="BG172" s="33"/>
      <c r="BH172" s="41">
        <f t="shared" si="147"/>
        <v>0</v>
      </c>
      <c r="BI172" s="41">
        <f t="shared" si="148"/>
        <v>0</v>
      </c>
      <c r="BJ172" s="60">
        <v>0</v>
      </c>
      <c r="BK172" s="981">
        <f>BL172</f>
        <v>0</v>
      </c>
      <c r="BL172" s="297">
        <f>SUM(BL170:BL171)</f>
        <v>0</v>
      </c>
      <c r="BM172" s="918">
        <v>0</v>
      </c>
      <c r="BN172" s="119">
        <v>0</v>
      </c>
      <c r="BO172" s="33"/>
      <c r="BP172" s="41">
        <f t="shared" si="149"/>
        <v>0</v>
      </c>
      <c r="BQ172" s="41">
        <f t="shared" si="150"/>
        <v>0</v>
      </c>
      <c r="BR172" s="60">
        <v>0</v>
      </c>
      <c r="BS172" s="981">
        <f>BT172</f>
        <v>0</v>
      </c>
      <c r="BT172" s="297">
        <f>SUM(BT170:BT171)</f>
        <v>0</v>
      </c>
      <c r="BU172" s="918">
        <v>0</v>
      </c>
      <c r="BV172" s="223">
        <v>0</v>
      </c>
      <c r="BW172" s="33"/>
      <c r="BX172" s="41">
        <f t="shared" si="151"/>
        <v>0</v>
      </c>
      <c r="BY172" s="41">
        <f t="shared" si="152"/>
        <v>0</v>
      </c>
      <c r="BZ172" s="60">
        <v>0</v>
      </c>
      <c r="CA172" s="981">
        <f>CB172</f>
        <v>0</v>
      </c>
      <c r="CB172" s="297">
        <f>SUM(CB170:CB171)</f>
        <v>0</v>
      </c>
      <c r="CC172" s="918">
        <v>0</v>
      </c>
      <c r="CD172" s="223">
        <v>0</v>
      </c>
      <c r="CE172" s="33"/>
      <c r="CF172" s="41">
        <f t="shared" si="153"/>
        <v>0</v>
      </c>
      <c r="CG172" s="41">
        <f t="shared" si="154"/>
        <v>0</v>
      </c>
      <c r="CH172" s="60">
        <v>0</v>
      </c>
      <c r="CI172" s="981">
        <f>CJ172</f>
        <v>0</v>
      </c>
      <c r="CJ172" s="297">
        <f>SUM(CJ170:CJ171)</f>
        <v>0</v>
      </c>
      <c r="CK172" s="918">
        <v>0</v>
      </c>
      <c r="CL172" s="223">
        <v>0</v>
      </c>
      <c r="CM172" s="33"/>
      <c r="CN172" s="41">
        <f t="shared" si="155"/>
        <v>0</v>
      </c>
      <c r="CO172" s="41">
        <f t="shared" si="156"/>
        <v>0</v>
      </c>
      <c r="CP172" s="60">
        <v>0</v>
      </c>
      <c r="CQ172" s="981">
        <f>CR172</f>
        <v>0</v>
      </c>
      <c r="CR172" s="297">
        <f>SUM(CR170:CR171)</f>
        <v>0</v>
      </c>
      <c r="CS172" s="918">
        <v>0</v>
      </c>
      <c r="CT172" s="223">
        <v>0</v>
      </c>
      <c r="CU172" s="33"/>
      <c r="CV172" s="41">
        <f t="shared" si="130"/>
        <v>0</v>
      </c>
      <c r="CW172" s="41">
        <f t="shared" si="131"/>
        <v>0</v>
      </c>
      <c r="CX172" s="41">
        <v>0</v>
      </c>
      <c r="DE172" s="362">
        <f t="shared" si="132"/>
        <v>0</v>
      </c>
      <c r="DF172" s="362">
        <f t="shared" si="133"/>
        <v>0</v>
      </c>
      <c r="DG172" s="362">
        <f t="shared" si="134"/>
        <v>0</v>
      </c>
    </row>
    <row r="173" spans="1:111" x14ac:dyDescent="0.25">
      <c r="A173" s="62"/>
      <c r="B173" s="697"/>
      <c r="C173" s="202"/>
      <c r="D173" s="954"/>
      <c r="E173" s="287"/>
      <c r="F173" s="717"/>
      <c r="G173" s="87"/>
      <c r="H173" s="40"/>
      <c r="I173" s="782"/>
      <c r="K173" s="33"/>
      <c r="L173" s="41"/>
      <c r="M173" s="41">
        <f t="shared" si="136"/>
        <v>0</v>
      </c>
      <c r="N173" s="60">
        <v>0</v>
      </c>
      <c r="O173" s="87"/>
      <c r="P173" s="40"/>
      <c r="Q173" s="181"/>
      <c r="S173" s="33"/>
      <c r="T173" s="41">
        <f t="shared" si="137"/>
        <v>0</v>
      </c>
      <c r="U173" s="41">
        <f t="shared" si="138"/>
        <v>0</v>
      </c>
      <c r="V173" s="60">
        <v>0</v>
      </c>
      <c r="W173" s="87"/>
      <c r="X173" s="288"/>
      <c r="Y173" s="782"/>
      <c r="Z173" s="255"/>
      <c r="AA173" s="33"/>
      <c r="AB173" s="41">
        <f t="shared" si="139"/>
        <v>0</v>
      </c>
      <c r="AC173" s="41">
        <f t="shared" si="140"/>
        <v>0</v>
      </c>
      <c r="AD173" s="60">
        <v>0</v>
      </c>
      <c r="AE173" s="87"/>
      <c r="AF173" s="288"/>
      <c r="AG173" s="782"/>
      <c r="AH173" s="255"/>
      <c r="AI173" s="33"/>
      <c r="AJ173" s="41">
        <f t="shared" si="141"/>
        <v>0</v>
      </c>
      <c r="AK173" s="41">
        <f t="shared" si="142"/>
        <v>0</v>
      </c>
      <c r="AL173" s="60">
        <v>0</v>
      </c>
      <c r="AM173" s="87"/>
      <c r="AN173" s="288"/>
      <c r="AO173" s="87"/>
      <c r="AQ173" s="33"/>
      <c r="AR173" s="41">
        <f t="shared" si="143"/>
        <v>0</v>
      </c>
      <c r="AS173" s="41">
        <f t="shared" si="144"/>
        <v>0</v>
      </c>
      <c r="AT173" s="60">
        <v>0</v>
      </c>
      <c r="AU173" s="87"/>
      <c r="AV173" s="288"/>
      <c r="AW173" s="782"/>
      <c r="AY173" s="33"/>
      <c r="AZ173" s="41">
        <f t="shared" si="145"/>
        <v>0</v>
      </c>
      <c r="BA173" s="41">
        <f t="shared" si="146"/>
        <v>0</v>
      </c>
      <c r="BB173" s="60">
        <v>0</v>
      </c>
      <c r="BC173" s="87"/>
      <c r="BD173" s="288"/>
      <c r="BE173" s="782"/>
      <c r="BG173" s="33"/>
      <c r="BH173" s="41">
        <f t="shared" si="147"/>
        <v>0</v>
      </c>
      <c r="BI173" s="41">
        <f t="shared" si="148"/>
        <v>0</v>
      </c>
      <c r="BJ173" s="60">
        <v>0</v>
      </c>
      <c r="BK173" s="86"/>
      <c r="BL173" s="288"/>
      <c r="BM173" s="916"/>
      <c r="BN173" s="86"/>
      <c r="BO173" s="33"/>
      <c r="BP173" s="41">
        <f t="shared" si="149"/>
        <v>0</v>
      </c>
      <c r="BQ173" s="41">
        <f t="shared" si="150"/>
        <v>0</v>
      </c>
      <c r="BR173" s="60">
        <v>0</v>
      </c>
      <c r="BS173" s="86"/>
      <c r="BT173" s="288"/>
      <c r="BU173" s="916"/>
      <c r="BV173" s="19"/>
      <c r="BW173" s="33"/>
      <c r="BX173" s="41">
        <f t="shared" si="151"/>
        <v>0</v>
      </c>
      <c r="BY173" s="41">
        <f t="shared" si="152"/>
        <v>0</v>
      </c>
      <c r="BZ173" s="60">
        <v>0</v>
      </c>
      <c r="CA173" s="86"/>
      <c r="CB173" s="288"/>
      <c r="CC173" s="916"/>
      <c r="CD173" s="19"/>
      <c r="CE173" s="33"/>
      <c r="CF173" s="41">
        <f t="shared" si="153"/>
        <v>0</v>
      </c>
      <c r="CG173" s="41">
        <f t="shared" si="154"/>
        <v>0</v>
      </c>
      <c r="CH173" s="60">
        <v>0</v>
      </c>
      <c r="CI173" s="86"/>
      <c r="CJ173" s="288"/>
      <c r="CK173" s="916"/>
      <c r="CL173" s="19"/>
      <c r="CM173" s="33"/>
      <c r="CN173" s="41">
        <f t="shared" si="155"/>
        <v>0</v>
      </c>
      <c r="CO173" s="41">
        <f t="shared" si="156"/>
        <v>0</v>
      </c>
      <c r="CP173" s="60">
        <v>0</v>
      </c>
      <c r="CQ173" s="180"/>
      <c r="CR173" s="288"/>
      <c r="CS173" s="181"/>
      <c r="CT173" s="274"/>
      <c r="CU173" s="33"/>
      <c r="CV173" s="41">
        <f t="shared" si="130"/>
        <v>0</v>
      </c>
      <c r="CW173" s="41">
        <f t="shared" si="131"/>
        <v>0</v>
      </c>
      <c r="CX173" s="41">
        <v>0</v>
      </c>
      <c r="DE173" s="362">
        <f t="shared" si="132"/>
        <v>0</v>
      </c>
      <c r="DF173" s="362">
        <f t="shared" si="133"/>
        <v>0</v>
      </c>
      <c r="DG173" s="362">
        <f t="shared" si="134"/>
        <v>0</v>
      </c>
    </row>
    <row r="174" spans="1:111" x14ac:dyDescent="0.25">
      <c r="A174" s="62" t="s">
        <v>428</v>
      </c>
      <c r="B174" s="697" t="s">
        <v>795</v>
      </c>
      <c r="C174" s="88" t="s">
        <v>396</v>
      </c>
      <c r="D174" s="954">
        <v>405</v>
      </c>
      <c r="E174" s="287">
        <f>G174+O174+W174+AE174+AM174+AU174+BC174+BK174+BS174+CA174+CI174+CQ174</f>
        <v>0</v>
      </c>
      <c r="F174" s="717">
        <f>$D$174*E174</f>
        <v>0</v>
      </c>
      <c r="G174" s="60">
        <v>0</v>
      </c>
      <c r="H174" s="40">
        <f>$D$174*G174</f>
        <v>0</v>
      </c>
      <c r="I174" s="60"/>
      <c r="K174" s="33">
        <v>8</v>
      </c>
      <c r="L174" s="41">
        <v>0</v>
      </c>
      <c r="M174" s="41">
        <f t="shared" si="136"/>
        <v>0</v>
      </c>
      <c r="N174" s="60">
        <v>0</v>
      </c>
      <c r="O174" s="60">
        <v>0</v>
      </c>
      <c r="P174" s="40">
        <f>$D$174*O174</f>
        <v>0</v>
      </c>
      <c r="Q174" s="60">
        <v>20</v>
      </c>
      <c r="R174">
        <v>150</v>
      </c>
      <c r="S174" s="33"/>
      <c r="T174" s="41">
        <f t="shared" si="137"/>
        <v>0</v>
      </c>
      <c r="U174" s="41">
        <f t="shared" si="138"/>
        <v>0</v>
      </c>
      <c r="V174" s="60">
        <v>225</v>
      </c>
      <c r="W174" s="60">
        <v>0</v>
      </c>
      <c r="X174" s="40">
        <f>$D$174*W174</f>
        <v>0</v>
      </c>
      <c r="Y174" s="60">
        <v>0</v>
      </c>
      <c r="Z174" s="255">
        <v>0</v>
      </c>
      <c r="AA174" s="33"/>
      <c r="AB174" s="41">
        <f t="shared" si="139"/>
        <v>0</v>
      </c>
      <c r="AC174" s="41">
        <f t="shared" si="140"/>
        <v>0</v>
      </c>
      <c r="AD174" s="60">
        <v>0</v>
      </c>
      <c r="AE174" s="60">
        <v>0</v>
      </c>
      <c r="AF174" s="40">
        <f>$D$174*AE174</f>
        <v>0</v>
      </c>
      <c r="AG174" s="60">
        <v>0</v>
      </c>
      <c r="AH174" s="255">
        <v>0</v>
      </c>
      <c r="AI174" s="33"/>
      <c r="AJ174" s="41">
        <f t="shared" si="141"/>
        <v>0</v>
      </c>
      <c r="AK174" s="41">
        <f t="shared" si="142"/>
        <v>0</v>
      </c>
      <c r="AL174" s="60">
        <v>0</v>
      </c>
      <c r="AM174" s="60">
        <v>0</v>
      </c>
      <c r="AN174" s="40">
        <f>$D$174*AM174</f>
        <v>0</v>
      </c>
      <c r="AO174" s="60">
        <v>0</v>
      </c>
      <c r="AP174">
        <v>0</v>
      </c>
      <c r="AQ174" s="33"/>
      <c r="AR174" s="41">
        <f t="shared" si="143"/>
        <v>0</v>
      </c>
      <c r="AS174" s="41">
        <f t="shared" si="144"/>
        <v>0</v>
      </c>
      <c r="AT174" s="60">
        <v>0</v>
      </c>
      <c r="AU174" s="60">
        <v>0</v>
      </c>
      <c r="AV174" s="40">
        <f>$D$174*AU174</f>
        <v>0</v>
      </c>
      <c r="AW174" s="60">
        <v>0</v>
      </c>
      <c r="AX174">
        <v>0</v>
      </c>
      <c r="AY174" s="33"/>
      <c r="AZ174" s="41">
        <f t="shared" si="145"/>
        <v>0</v>
      </c>
      <c r="BA174" s="41">
        <f t="shared" si="146"/>
        <v>0</v>
      </c>
      <c r="BB174" s="60">
        <v>0</v>
      </c>
      <c r="BC174" s="60">
        <v>0</v>
      </c>
      <c r="BD174" s="40">
        <f>$D$174*BC174</f>
        <v>0</v>
      </c>
      <c r="BE174" s="60">
        <v>0</v>
      </c>
      <c r="BF174">
        <v>0</v>
      </c>
      <c r="BG174" s="33"/>
      <c r="BH174" s="41">
        <f t="shared" si="147"/>
        <v>0</v>
      </c>
      <c r="BI174" s="41">
        <f t="shared" si="148"/>
        <v>0</v>
      </c>
      <c r="BJ174" s="60">
        <v>0</v>
      </c>
      <c r="BK174" s="60">
        <v>0</v>
      </c>
      <c r="BL174" s="40">
        <f>$D$174*BK174</f>
        <v>0</v>
      </c>
      <c r="BM174" s="60">
        <v>0</v>
      </c>
      <c r="BN174" s="60">
        <v>0</v>
      </c>
      <c r="BO174" s="33"/>
      <c r="BP174" s="41">
        <f t="shared" si="149"/>
        <v>0</v>
      </c>
      <c r="BQ174" s="41">
        <f t="shared" si="150"/>
        <v>0</v>
      </c>
      <c r="BR174" s="60">
        <v>0</v>
      </c>
      <c r="BS174" s="60">
        <v>0</v>
      </c>
      <c r="BT174" s="40">
        <f>$D$174*BS174</f>
        <v>0</v>
      </c>
      <c r="BU174" s="60">
        <v>0</v>
      </c>
      <c r="BV174" s="56">
        <v>0</v>
      </c>
      <c r="BW174" s="33"/>
      <c r="BX174" s="41">
        <f t="shared" si="151"/>
        <v>0</v>
      </c>
      <c r="BY174" s="41">
        <f t="shared" si="152"/>
        <v>0</v>
      </c>
      <c r="BZ174" s="60">
        <v>0</v>
      </c>
      <c r="CA174" s="60">
        <v>0</v>
      </c>
      <c r="CB174" s="40">
        <f>$D$174*CA174</f>
        <v>0</v>
      </c>
      <c r="CC174" s="60">
        <v>0</v>
      </c>
      <c r="CD174" s="56">
        <v>0</v>
      </c>
      <c r="CE174" s="33"/>
      <c r="CF174" s="41">
        <f t="shared" si="153"/>
        <v>0</v>
      </c>
      <c r="CG174" s="41">
        <f t="shared" si="154"/>
        <v>0</v>
      </c>
      <c r="CH174" s="60">
        <v>0</v>
      </c>
      <c r="CI174" s="60">
        <v>0</v>
      </c>
      <c r="CJ174" s="40">
        <f>$D$174*CI174</f>
        <v>0</v>
      </c>
      <c r="CK174" s="60">
        <v>0</v>
      </c>
      <c r="CL174" s="56">
        <v>0</v>
      </c>
      <c r="CM174" s="33"/>
      <c r="CN174" s="41">
        <f t="shared" si="155"/>
        <v>0</v>
      </c>
      <c r="CO174" s="41">
        <f t="shared" si="156"/>
        <v>0</v>
      </c>
      <c r="CP174" s="60">
        <v>0</v>
      </c>
      <c r="CQ174" s="41">
        <v>0</v>
      </c>
      <c r="CR174" s="40">
        <f>$D$174*CQ174</f>
        <v>0</v>
      </c>
      <c r="CS174" s="41">
        <v>0</v>
      </c>
      <c r="CT174" s="57">
        <v>0</v>
      </c>
      <c r="CU174" s="33"/>
      <c r="CV174" s="41">
        <f t="shared" si="130"/>
        <v>0</v>
      </c>
      <c r="CW174" s="41">
        <f t="shared" si="131"/>
        <v>0</v>
      </c>
      <c r="CX174" s="41">
        <v>0</v>
      </c>
      <c r="DE174" s="362">
        <f t="shared" si="132"/>
        <v>0</v>
      </c>
      <c r="DF174" s="362">
        <f t="shared" si="133"/>
        <v>0</v>
      </c>
      <c r="DG174" s="362">
        <f t="shared" si="134"/>
        <v>0</v>
      </c>
    </row>
    <row r="175" spans="1:111" x14ac:dyDescent="0.25">
      <c r="A175" s="62" t="s">
        <v>430</v>
      </c>
      <c r="B175" s="697" t="s">
        <v>785</v>
      </c>
      <c r="C175" s="88" t="s">
        <v>396</v>
      </c>
      <c r="D175" s="954">
        <v>560</v>
      </c>
      <c r="E175" s="287">
        <f t="shared" ref="E175:E176" si="158">G175+O175+W175+AE175+AM175+AU175+BC175+BK175+BS175+CA175+CI175+CQ175</f>
        <v>0</v>
      </c>
      <c r="F175" s="717">
        <f>$D$175*E175</f>
        <v>0</v>
      </c>
      <c r="G175" s="60">
        <v>0</v>
      </c>
      <c r="H175" s="40">
        <f>$D$175*G175</f>
        <v>0</v>
      </c>
      <c r="I175" s="60"/>
      <c r="K175" s="33">
        <v>8</v>
      </c>
      <c r="L175" s="41">
        <v>0</v>
      </c>
      <c r="M175" s="41">
        <f t="shared" si="136"/>
        <v>0</v>
      </c>
      <c r="N175" s="60">
        <v>0</v>
      </c>
      <c r="O175" s="60">
        <v>0</v>
      </c>
      <c r="P175" s="40">
        <f>$D$175*O175</f>
        <v>0</v>
      </c>
      <c r="Q175" s="60">
        <v>15</v>
      </c>
      <c r="R175">
        <v>50</v>
      </c>
      <c r="S175" s="33"/>
      <c r="T175" s="41">
        <f>O175*S175</f>
        <v>0</v>
      </c>
      <c r="U175" s="41">
        <f>ROUNDUP(T175,0)</f>
        <v>0</v>
      </c>
      <c r="V175" s="60">
        <v>50</v>
      </c>
      <c r="W175" s="60">
        <v>0</v>
      </c>
      <c r="X175" s="40">
        <f>$D$175*W175</f>
        <v>0</v>
      </c>
      <c r="Y175" s="60">
        <v>0</v>
      </c>
      <c r="Z175" s="255">
        <v>0</v>
      </c>
      <c r="AA175" s="33"/>
      <c r="AB175" s="41">
        <f>W175*AA175</f>
        <v>0</v>
      </c>
      <c r="AC175" s="41">
        <f>ROUNDUP(AB175,0)</f>
        <v>0</v>
      </c>
      <c r="AD175" s="60">
        <v>0</v>
      </c>
      <c r="AE175" s="60">
        <v>0</v>
      </c>
      <c r="AF175" s="40">
        <f>$D$175*AE175</f>
        <v>0</v>
      </c>
      <c r="AG175" s="60">
        <v>0</v>
      </c>
      <c r="AH175" s="255">
        <v>0</v>
      </c>
      <c r="AI175" s="33"/>
      <c r="AJ175" s="41">
        <f>AE175*AI175</f>
        <v>0</v>
      </c>
      <c r="AK175" s="41">
        <f>ROUNDUP(AJ175,0)</f>
        <v>0</v>
      </c>
      <c r="AL175" s="60">
        <v>0</v>
      </c>
      <c r="AM175" s="60">
        <v>0</v>
      </c>
      <c r="AN175" s="40">
        <f>$D$175*AM175</f>
        <v>0</v>
      </c>
      <c r="AO175" s="60">
        <v>0</v>
      </c>
      <c r="AP175">
        <v>0</v>
      </c>
      <c r="AQ175" s="33"/>
      <c r="AR175" s="41">
        <f>AM175*AQ175</f>
        <v>0</v>
      </c>
      <c r="AS175" s="41">
        <f>ROUNDUP(AR175,0)</f>
        <v>0</v>
      </c>
      <c r="AT175" s="60">
        <v>0</v>
      </c>
      <c r="AU175" s="60">
        <v>0</v>
      </c>
      <c r="AV175" s="40">
        <f>$D$175*AU175</f>
        <v>0</v>
      </c>
      <c r="AW175" s="60">
        <v>0</v>
      </c>
      <c r="AX175">
        <v>0</v>
      </c>
      <c r="AY175" s="33"/>
      <c r="AZ175" s="41">
        <f>AU175*AY175</f>
        <v>0</v>
      </c>
      <c r="BA175" s="41">
        <f>ROUNDUP(AZ175,0)</f>
        <v>0</v>
      </c>
      <c r="BB175" s="60">
        <v>0</v>
      </c>
      <c r="BC175" s="60">
        <v>0</v>
      </c>
      <c r="BD175" s="40">
        <f>$D$175*BC175</f>
        <v>0</v>
      </c>
      <c r="BE175" s="60">
        <v>0</v>
      </c>
      <c r="BF175">
        <v>0</v>
      </c>
      <c r="BG175" s="33"/>
      <c r="BH175" s="41">
        <f>BC175*BG175</f>
        <v>0</v>
      </c>
      <c r="BI175" s="41">
        <f>ROUNDUP(BH175,0)</f>
        <v>0</v>
      </c>
      <c r="BJ175" s="60">
        <v>0</v>
      </c>
      <c r="BK175" s="60">
        <v>0</v>
      </c>
      <c r="BL175" s="40">
        <f>$D$175*BK175</f>
        <v>0</v>
      </c>
      <c r="BM175" s="60">
        <v>0</v>
      </c>
      <c r="BN175" s="60">
        <v>0</v>
      </c>
      <c r="BO175" s="33"/>
      <c r="BP175" s="41">
        <f>BK175*BO175</f>
        <v>0</v>
      </c>
      <c r="BQ175" s="41">
        <f>ROUNDUP(BP175,0)</f>
        <v>0</v>
      </c>
      <c r="BR175" s="60">
        <v>0</v>
      </c>
      <c r="BS175" s="60">
        <v>0</v>
      </c>
      <c r="BT175" s="40">
        <f>$D$175*BS175</f>
        <v>0</v>
      </c>
      <c r="BU175" s="60">
        <v>0</v>
      </c>
      <c r="BV175" s="56">
        <v>0</v>
      </c>
      <c r="BW175" s="33"/>
      <c r="BX175" s="41">
        <f>BS175*BW175</f>
        <v>0</v>
      </c>
      <c r="BY175" s="41">
        <f>ROUNDUP(BX175,0)</f>
        <v>0</v>
      </c>
      <c r="BZ175" s="60">
        <v>0</v>
      </c>
      <c r="CA175" s="60">
        <v>0</v>
      </c>
      <c r="CB175" s="40">
        <f>$D$175*CA175</f>
        <v>0</v>
      </c>
      <c r="CC175" s="60">
        <v>0</v>
      </c>
      <c r="CD175" s="56">
        <v>0</v>
      </c>
      <c r="CE175" s="33"/>
      <c r="CF175" s="41">
        <f>CA175*CE175</f>
        <v>0</v>
      </c>
      <c r="CG175" s="41">
        <f>ROUNDUP(CF175,0)</f>
        <v>0</v>
      </c>
      <c r="CH175" s="60">
        <v>0</v>
      </c>
      <c r="CI175" s="60">
        <v>0</v>
      </c>
      <c r="CJ175" s="40">
        <f>$D$175*CI175</f>
        <v>0</v>
      </c>
      <c r="CK175" s="60">
        <v>0</v>
      </c>
      <c r="CL175" s="56">
        <v>0</v>
      </c>
      <c r="CM175" s="33"/>
      <c r="CN175" s="41">
        <f>CI175*CM175</f>
        <v>0</v>
      </c>
      <c r="CO175" s="41">
        <f>ROUNDUP(CN175,0)</f>
        <v>0</v>
      </c>
      <c r="CP175" s="60">
        <v>0</v>
      </c>
      <c r="CQ175" s="41">
        <v>0</v>
      </c>
      <c r="CR175" s="40">
        <f>$D$175*CQ175</f>
        <v>0</v>
      </c>
      <c r="CS175" s="41">
        <v>0</v>
      </c>
      <c r="CT175" s="57">
        <v>0</v>
      </c>
      <c r="CU175" s="33"/>
      <c r="CV175" s="41">
        <f>CQ175*CU175</f>
        <v>0</v>
      </c>
      <c r="CW175" s="41">
        <f>ROUNDUP(CV175,0)</f>
        <v>0</v>
      </c>
      <c r="CX175" s="41">
        <v>0</v>
      </c>
      <c r="DE175" s="362">
        <f t="shared" si="132"/>
        <v>0</v>
      </c>
      <c r="DF175" s="362">
        <f t="shared" si="133"/>
        <v>0</v>
      </c>
      <c r="DG175" s="362">
        <f t="shared" si="134"/>
        <v>0</v>
      </c>
    </row>
    <row r="176" spans="1:111" ht="15" hidden="1" customHeight="1" x14ac:dyDescent="0.25">
      <c r="A176" s="62" t="s">
        <v>432</v>
      </c>
      <c r="B176" s="697"/>
      <c r="C176" s="88"/>
      <c r="D176" s="954"/>
      <c r="E176" s="287">
        <f t="shared" si="158"/>
        <v>0</v>
      </c>
      <c r="F176" s="717">
        <f>$D$176*E176</f>
        <v>0</v>
      </c>
      <c r="G176" s="60">
        <v>0</v>
      </c>
      <c r="H176" s="40">
        <f>$D$176*G176</f>
        <v>0</v>
      </c>
      <c r="I176" s="779"/>
      <c r="J176">
        <v>24</v>
      </c>
      <c r="K176" s="33">
        <v>0</v>
      </c>
      <c r="L176" s="41">
        <v>0</v>
      </c>
      <c r="M176" s="41">
        <f>ROUNDUP(L176,0)</f>
        <v>0</v>
      </c>
      <c r="N176" s="60">
        <v>24</v>
      </c>
      <c r="O176" s="60">
        <v>0</v>
      </c>
      <c r="P176" s="40">
        <f>$D$176*O176</f>
        <v>0</v>
      </c>
      <c r="Q176" s="779"/>
      <c r="R176">
        <v>24</v>
      </c>
      <c r="S176" s="33"/>
      <c r="T176" s="41">
        <f>O176*S176</f>
        <v>0</v>
      </c>
      <c r="U176" s="41">
        <f>ROUNDUP(T176,0)</f>
        <v>0</v>
      </c>
      <c r="V176" s="60">
        <v>24</v>
      </c>
      <c r="W176" s="60">
        <v>0</v>
      </c>
      <c r="X176" s="40">
        <f>$D$176*W176</f>
        <v>0</v>
      </c>
      <c r="Y176" s="779">
        <v>0</v>
      </c>
      <c r="Z176" s="255">
        <v>0</v>
      </c>
      <c r="AA176" s="33"/>
      <c r="AB176" s="41">
        <f>W176*AA176</f>
        <v>0</v>
      </c>
      <c r="AC176" s="41">
        <f>ROUNDUP(AB176,0)</f>
        <v>0</v>
      </c>
      <c r="AD176" s="60">
        <v>0</v>
      </c>
      <c r="AE176" s="60">
        <v>0</v>
      </c>
      <c r="AF176" s="40">
        <f>$D$176*AE176</f>
        <v>0</v>
      </c>
      <c r="AG176" s="779">
        <v>0</v>
      </c>
      <c r="AH176" s="255">
        <v>0</v>
      </c>
      <c r="AI176" s="33"/>
      <c r="AJ176" s="41">
        <f>AE176*AI176</f>
        <v>0</v>
      </c>
      <c r="AK176" s="41">
        <f>ROUNDUP(AJ176,0)</f>
        <v>0</v>
      </c>
      <c r="AL176" s="60">
        <v>0</v>
      </c>
      <c r="AM176" s="60">
        <v>0</v>
      </c>
      <c r="AN176" s="40">
        <f>$D$176*AM176</f>
        <v>0</v>
      </c>
      <c r="AO176" s="60">
        <v>0</v>
      </c>
      <c r="AP176">
        <v>0</v>
      </c>
      <c r="AQ176" s="33"/>
      <c r="AR176" s="41">
        <f>AM176*AQ176</f>
        <v>0</v>
      </c>
      <c r="AS176" s="41">
        <f>ROUNDUP(AR176,0)</f>
        <v>0</v>
      </c>
      <c r="AT176" s="60">
        <v>0</v>
      </c>
      <c r="AU176" s="60">
        <v>0</v>
      </c>
      <c r="AV176" s="40">
        <f>$D$176*AU176</f>
        <v>0</v>
      </c>
      <c r="AW176" s="779">
        <v>0</v>
      </c>
      <c r="AX176">
        <v>0</v>
      </c>
      <c r="AY176" s="33"/>
      <c r="AZ176" s="41">
        <f>AU176*AY176</f>
        <v>0</v>
      </c>
      <c r="BA176" s="41">
        <f>ROUNDUP(AZ176,0)</f>
        <v>0</v>
      </c>
      <c r="BB176" s="60">
        <v>0</v>
      </c>
      <c r="BC176" s="60">
        <v>0</v>
      </c>
      <c r="BD176" s="40">
        <f>$D$176*BC176</f>
        <v>0</v>
      </c>
      <c r="BE176" s="779">
        <v>0</v>
      </c>
      <c r="BF176">
        <v>0</v>
      </c>
      <c r="BG176" s="33"/>
      <c r="BH176" s="41">
        <f>BC176*BG176</f>
        <v>0</v>
      </c>
      <c r="BI176" s="41">
        <f>ROUNDUP(BH176,0)</f>
        <v>0</v>
      </c>
      <c r="BJ176" s="60">
        <v>0</v>
      </c>
      <c r="BK176" s="60">
        <v>0</v>
      </c>
      <c r="BL176" s="40">
        <f>$D$176*BK176</f>
        <v>0</v>
      </c>
      <c r="BM176" s="779">
        <v>0</v>
      </c>
      <c r="BN176" s="60">
        <v>0</v>
      </c>
      <c r="BO176" s="33"/>
      <c r="BP176" s="41">
        <f>BK176*BO176</f>
        <v>0</v>
      </c>
      <c r="BQ176" s="41">
        <f>ROUNDUP(BP176,0)</f>
        <v>0</v>
      </c>
      <c r="BR176" s="60">
        <v>0</v>
      </c>
      <c r="BS176" s="60">
        <v>0</v>
      </c>
      <c r="BT176" s="40">
        <f>$D$176*BS176</f>
        <v>0</v>
      </c>
      <c r="BU176" s="779">
        <v>0</v>
      </c>
      <c r="BV176" s="56">
        <v>0</v>
      </c>
      <c r="BW176" s="33"/>
      <c r="BX176" s="41">
        <f>BS176*BW176</f>
        <v>0</v>
      </c>
      <c r="BY176" s="41">
        <f>ROUNDUP(BX176,0)</f>
        <v>0</v>
      </c>
      <c r="BZ176" s="60">
        <v>0</v>
      </c>
      <c r="CA176" s="60">
        <v>0</v>
      </c>
      <c r="CB176" s="40">
        <f>$D$176*CA176</f>
        <v>0</v>
      </c>
      <c r="CC176" s="779">
        <v>0</v>
      </c>
      <c r="CD176" s="56">
        <v>0</v>
      </c>
      <c r="CE176" s="33"/>
      <c r="CF176" s="41">
        <f>CA176*CE176</f>
        <v>0</v>
      </c>
      <c r="CG176" s="41">
        <f>ROUNDUP(CF176,0)</f>
        <v>0</v>
      </c>
      <c r="CH176" s="60">
        <v>0</v>
      </c>
      <c r="CI176" s="60">
        <v>0</v>
      </c>
      <c r="CJ176" s="40">
        <f>$D$176*CI176</f>
        <v>0</v>
      </c>
      <c r="CK176" s="779">
        <v>0</v>
      </c>
      <c r="CL176" s="56">
        <v>0</v>
      </c>
      <c r="CM176" s="33"/>
      <c r="CN176" s="41">
        <f>CI176*CM176</f>
        <v>0</v>
      </c>
      <c r="CO176" s="41">
        <f>ROUNDUP(CN176,0)</f>
        <v>0</v>
      </c>
      <c r="CP176" s="60">
        <v>0</v>
      </c>
      <c r="CQ176" s="41">
        <v>0</v>
      </c>
      <c r="CR176" s="40">
        <f>$D$176*CQ176</f>
        <v>0</v>
      </c>
      <c r="CS176" s="780">
        <v>0</v>
      </c>
      <c r="CT176" s="57">
        <v>0</v>
      </c>
      <c r="CU176" s="33"/>
      <c r="CV176" s="41">
        <f>CQ176*CU176</f>
        <v>0</v>
      </c>
      <c r="CW176" s="41">
        <f>ROUNDUP(CV176,0)</f>
        <v>0</v>
      </c>
      <c r="CX176" s="41">
        <v>0</v>
      </c>
      <c r="DE176" s="362">
        <f t="shared" si="132"/>
        <v>0</v>
      </c>
      <c r="DF176" s="362">
        <f t="shared" si="133"/>
        <v>0</v>
      </c>
      <c r="DG176" s="362">
        <f t="shared" si="134"/>
        <v>0</v>
      </c>
    </row>
    <row r="177" spans="1:111" x14ac:dyDescent="0.25">
      <c r="A177" s="62"/>
      <c r="B177" s="943" t="s">
        <v>784</v>
      </c>
      <c r="C177" s="88"/>
      <c r="D177" s="954"/>
      <c r="E177" s="287">
        <f>F177</f>
        <v>0</v>
      </c>
      <c r="F177" s="717">
        <f>SUM(F174:F176)</f>
        <v>0</v>
      </c>
      <c r="G177" s="981">
        <f>H177</f>
        <v>0</v>
      </c>
      <c r="H177" s="40">
        <f>SUM(H174:H176)</f>
        <v>0</v>
      </c>
      <c r="I177" s="779">
        <v>16500</v>
      </c>
      <c r="K177" s="33">
        <v>44200</v>
      </c>
      <c r="L177" s="41">
        <v>44200</v>
      </c>
      <c r="M177" s="41"/>
      <c r="N177" s="60"/>
      <c r="O177" s="981">
        <f>P177</f>
        <v>0</v>
      </c>
      <c r="P177" s="40">
        <f>SUM(P174:P176)</f>
        <v>0</v>
      </c>
      <c r="Q177" s="779">
        <v>16500</v>
      </c>
      <c r="S177" s="33"/>
      <c r="T177" s="41"/>
      <c r="U177" s="41"/>
      <c r="V177" s="60"/>
      <c r="W177" s="985">
        <f>X177</f>
        <v>0</v>
      </c>
      <c r="X177" s="40">
        <f>SUM(X174:X176)</f>
        <v>0</v>
      </c>
      <c r="Y177" s="779">
        <v>0</v>
      </c>
      <c r="Z177" s="255"/>
      <c r="AA177" s="33"/>
      <c r="AB177" s="41"/>
      <c r="AC177" s="41"/>
      <c r="AD177" s="60"/>
      <c r="AE177" s="985">
        <f>AF177</f>
        <v>0</v>
      </c>
      <c r="AF177" s="40">
        <f>SUM(AF174:AF176)</f>
        <v>0</v>
      </c>
      <c r="AG177" s="779">
        <v>0</v>
      </c>
      <c r="AH177" s="255"/>
      <c r="AI177" s="33"/>
      <c r="AJ177" s="41"/>
      <c r="AK177" s="41"/>
      <c r="AL177" s="60"/>
      <c r="AM177" s="985">
        <f>AN177</f>
        <v>0</v>
      </c>
      <c r="AN177" s="40">
        <f>SUM(AN174:AN176)</f>
        <v>0</v>
      </c>
      <c r="AO177" s="60">
        <v>0</v>
      </c>
      <c r="AQ177" s="33"/>
      <c r="AR177" s="41"/>
      <c r="AS177" s="41"/>
      <c r="AT177" s="60"/>
      <c r="AU177" s="985">
        <f>AV177</f>
        <v>0</v>
      </c>
      <c r="AV177" s="40">
        <f>SUM(AV174:AV176)</f>
        <v>0</v>
      </c>
      <c r="AW177" s="779">
        <v>0</v>
      </c>
      <c r="AY177" s="33"/>
      <c r="AZ177" s="41"/>
      <c r="BA177" s="41"/>
      <c r="BB177" s="60"/>
      <c r="BC177" s="985">
        <f>BD177</f>
        <v>0</v>
      </c>
      <c r="BD177" s="40">
        <f>SUM(BD174:BD176)</f>
        <v>0</v>
      </c>
      <c r="BE177" s="779">
        <v>0</v>
      </c>
      <c r="BG177" s="33"/>
      <c r="BH177" s="41"/>
      <c r="BI177" s="41"/>
      <c r="BJ177" s="60"/>
      <c r="BK177" s="985">
        <f>BL177</f>
        <v>0</v>
      </c>
      <c r="BL177" s="40">
        <f>SUM(BL174:BL176)</f>
        <v>0</v>
      </c>
      <c r="BM177" s="779">
        <v>0</v>
      </c>
      <c r="BN177" s="60"/>
      <c r="BO177" s="33"/>
      <c r="BP177" s="41"/>
      <c r="BQ177" s="41"/>
      <c r="BR177" s="60"/>
      <c r="BS177" s="985">
        <f>BT177</f>
        <v>0</v>
      </c>
      <c r="BT177" s="40">
        <f>SUM(BT174:BT176)</f>
        <v>0</v>
      </c>
      <c r="BU177" s="779">
        <v>0</v>
      </c>
      <c r="BV177" s="56"/>
      <c r="BW177" s="33"/>
      <c r="BX177" s="41"/>
      <c r="BY177" s="41"/>
      <c r="BZ177" s="60"/>
      <c r="CA177" s="985">
        <f>CB177</f>
        <v>0</v>
      </c>
      <c r="CB177" s="40">
        <f>SUM(CB174:CB176)</f>
        <v>0</v>
      </c>
      <c r="CC177" s="779">
        <v>0</v>
      </c>
      <c r="CD177" s="56"/>
      <c r="CE177" s="33"/>
      <c r="CF177" s="41"/>
      <c r="CG177" s="41"/>
      <c r="CH177" s="60"/>
      <c r="CI177" s="985">
        <f>CJ177</f>
        <v>0</v>
      </c>
      <c r="CJ177" s="40">
        <f>SUM(CJ174:CJ176)</f>
        <v>0</v>
      </c>
      <c r="CK177" s="779">
        <v>0</v>
      </c>
      <c r="CL177" s="56"/>
      <c r="CM177" s="33"/>
      <c r="CN177" s="41"/>
      <c r="CO177" s="41"/>
      <c r="CP177" s="60"/>
      <c r="CQ177" s="985">
        <f>CR177</f>
        <v>0</v>
      </c>
      <c r="CR177" s="40">
        <f>SUM(CR174:CR176)</f>
        <v>0</v>
      </c>
      <c r="CS177" s="780">
        <v>0</v>
      </c>
      <c r="CT177" s="57"/>
      <c r="CU177" s="33"/>
      <c r="CV177" s="41"/>
      <c r="CW177" s="41"/>
      <c r="CX177" s="41"/>
      <c r="DE177" s="362">
        <f t="shared" si="132"/>
        <v>0</v>
      </c>
      <c r="DF177" s="362">
        <f t="shared" si="133"/>
        <v>0</v>
      </c>
      <c r="DG177" s="362">
        <f t="shared" si="134"/>
        <v>0</v>
      </c>
    </row>
    <row r="178" spans="1:111" x14ac:dyDescent="0.25">
      <c r="A178" s="62"/>
      <c r="B178" s="697"/>
      <c r="C178" s="88"/>
      <c r="D178" s="954"/>
      <c r="E178" s="287"/>
      <c r="F178" s="717"/>
      <c r="G178" s="60"/>
      <c r="H178" s="40"/>
      <c r="I178" s="779"/>
      <c r="K178" s="33"/>
      <c r="L178" s="41"/>
      <c r="M178" s="41"/>
      <c r="N178" s="60"/>
      <c r="O178" s="60"/>
      <c r="P178" s="40"/>
      <c r="Q178" s="779"/>
      <c r="S178" s="33"/>
      <c r="T178" s="41"/>
      <c r="U178" s="41"/>
      <c r="V178" s="60"/>
      <c r="W178" s="60"/>
      <c r="X178" s="40"/>
      <c r="Y178" s="779"/>
      <c r="Z178" s="255"/>
      <c r="AA178" s="33"/>
      <c r="AB178" s="41"/>
      <c r="AC178" s="41"/>
      <c r="AD178" s="60"/>
      <c r="AE178" s="60"/>
      <c r="AF178" s="40"/>
      <c r="AG178" s="779"/>
      <c r="AH178" s="255"/>
      <c r="AI178" s="33"/>
      <c r="AJ178" s="41"/>
      <c r="AK178" s="41"/>
      <c r="AL178" s="60"/>
      <c r="AM178" s="60"/>
      <c r="AN178" s="40"/>
      <c r="AO178" s="60"/>
      <c r="AQ178" s="33"/>
      <c r="AR178" s="41"/>
      <c r="AS178" s="41"/>
      <c r="AT178" s="60"/>
      <c r="AU178" s="60"/>
      <c r="AV178" s="40"/>
      <c r="AW178" s="779"/>
      <c r="AY178" s="33"/>
      <c r="AZ178" s="41"/>
      <c r="BA178" s="41"/>
      <c r="BB178" s="60"/>
      <c r="BC178" s="60"/>
      <c r="BD178" s="40"/>
      <c r="BE178" s="779"/>
      <c r="BG178" s="33"/>
      <c r="BH178" s="41"/>
      <c r="BI178" s="41"/>
      <c r="BJ178" s="60"/>
      <c r="BK178" s="60"/>
      <c r="BL178" s="40"/>
      <c r="BM178" s="779"/>
      <c r="BN178" s="60"/>
      <c r="BO178" s="33"/>
      <c r="BP178" s="41"/>
      <c r="BQ178" s="41"/>
      <c r="BR178" s="60"/>
      <c r="BS178" s="60"/>
      <c r="BT178" s="40"/>
      <c r="BU178" s="779"/>
      <c r="BV178" s="56"/>
      <c r="BW178" s="33"/>
      <c r="BX178" s="41"/>
      <c r="BY178" s="41"/>
      <c r="BZ178" s="60"/>
      <c r="CA178" s="60"/>
      <c r="CB178" s="40"/>
      <c r="CC178" s="779"/>
      <c r="CD178" s="56"/>
      <c r="CE178" s="33"/>
      <c r="CF178" s="41"/>
      <c r="CG178" s="41"/>
      <c r="CH178" s="60"/>
      <c r="CI178" s="60"/>
      <c r="CJ178" s="40"/>
      <c r="CK178" s="779"/>
      <c r="CL178" s="56"/>
      <c r="CM178" s="33"/>
      <c r="CN178" s="41"/>
      <c r="CO178" s="41"/>
      <c r="CP178" s="60"/>
      <c r="CQ178" s="41"/>
      <c r="CR178" s="40"/>
      <c r="CS178" s="780"/>
      <c r="CT178" s="57"/>
      <c r="CU178" s="33"/>
      <c r="CV178" s="41"/>
      <c r="CW178" s="41"/>
      <c r="CX178" s="41"/>
      <c r="DE178" s="362">
        <f t="shared" si="132"/>
        <v>0</v>
      </c>
      <c r="DF178" s="362">
        <f t="shared" si="133"/>
        <v>0</v>
      </c>
      <c r="DG178" s="362">
        <f t="shared" si="134"/>
        <v>0</v>
      </c>
    </row>
    <row r="179" spans="1:111" ht="15" hidden="1" customHeight="1" x14ac:dyDescent="0.25">
      <c r="A179" s="62"/>
      <c r="B179" s="697" t="s">
        <v>622</v>
      </c>
      <c r="C179" s="88" t="s">
        <v>396</v>
      </c>
      <c r="D179" s="830">
        <v>305</v>
      </c>
      <c r="E179" s="287">
        <f>G179+O179+W179+AE179+AM179+AU179+BC179+BK179+BS179+CA179+CI179+CQ179</f>
        <v>0</v>
      </c>
      <c r="F179" s="717">
        <f>$D$179*E179</f>
        <v>0</v>
      </c>
      <c r="G179" s="398"/>
      <c r="H179" s="40">
        <f>$D$179*G179</f>
        <v>0</v>
      </c>
      <c r="I179" s="931">
        <v>5</v>
      </c>
      <c r="K179" s="6">
        <v>10</v>
      </c>
      <c r="L179" s="78">
        <v>3050</v>
      </c>
      <c r="M179" s="78"/>
      <c r="N179" s="398"/>
      <c r="O179" s="398"/>
      <c r="P179" s="40">
        <f>$D$179*O179</f>
        <v>0</v>
      </c>
      <c r="Q179" s="931">
        <v>5</v>
      </c>
      <c r="S179" s="6"/>
      <c r="T179" s="78"/>
      <c r="U179" s="78"/>
      <c r="V179" s="398"/>
      <c r="W179" s="398"/>
      <c r="X179" s="40">
        <f>$D$179*W179</f>
        <v>0</v>
      </c>
      <c r="Y179" s="931"/>
      <c r="Z179" s="255"/>
      <c r="AA179" s="6"/>
      <c r="AB179" s="78"/>
      <c r="AC179" s="78"/>
      <c r="AD179" s="398"/>
      <c r="AE179" s="398"/>
      <c r="AF179" s="40">
        <f>$D$179*AE179</f>
        <v>0</v>
      </c>
      <c r="AG179" s="931"/>
      <c r="AH179" s="255"/>
      <c r="AI179" s="6"/>
      <c r="AJ179" s="78"/>
      <c r="AK179" s="78"/>
      <c r="AL179" s="398"/>
      <c r="AM179" s="398"/>
      <c r="AN179" s="40">
        <f>$D$179*AM179</f>
        <v>0</v>
      </c>
      <c r="AO179" s="398"/>
      <c r="AQ179" s="6"/>
      <c r="AR179" s="78"/>
      <c r="AS179" s="78"/>
      <c r="AT179" s="398"/>
      <c r="AU179" s="398"/>
      <c r="AV179" s="40">
        <f>$D$179*AU179</f>
        <v>0</v>
      </c>
      <c r="AW179" s="931"/>
      <c r="AY179" s="6"/>
      <c r="AZ179" s="78"/>
      <c r="BA179" s="78"/>
      <c r="BB179" s="398"/>
      <c r="BC179" s="398"/>
      <c r="BD179" s="40">
        <f>$D$179*BC179</f>
        <v>0</v>
      </c>
      <c r="BE179" s="931"/>
      <c r="BG179" s="6"/>
      <c r="BH179" s="78"/>
      <c r="BI179" s="78"/>
      <c r="BJ179" s="398"/>
      <c r="BK179" s="398"/>
      <c r="BL179" s="40">
        <f>$D$179*BK179</f>
        <v>0</v>
      </c>
      <c r="BM179" s="931"/>
      <c r="BN179" s="398"/>
      <c r="BO179" s="6"/>
      <c r="BP179" s="78"/>
      <c r="BQ179" s="78"/>
      <c r="BR179" s="398"/>
      <c r="BS179" s="398"/>
      <c r="BT179" s="40">
        <f>$D$179*BS179</f>
        <v>0</v>
      </c>
      <c r="BU179" s="931"/>
      <c r="BV179" s="945"/>
      <c r="BW179" s="6"/>
      <c r="BX179" s="78"/>
      <c r="BY179" s="78"/>
      <c r="BZ179" s="398"/>
      <c r="CA179" s="398"/>
      <c r="CB179" s="40">
        <f>$D$179*CA179</f>
        <v>0</v>
      </c>
      <c r="CC179" s="931"/>
      <c r="CD179" s="945"/>
      <c r="CE179" s="6"/>
      <c r="CF179" s="78"/>
      <c r="CG179" s="78"/>
      <c r="CH179" s="398"/>
      <c r="CI179" s="398"/>
      <c r="CJ179" s="40">
        <f>$D$179*CI179</f>
        <v>0</v>
      </c>
      <c r="CK179" s="931"/>
      <c r="CL179" s="945"/>
      <c r="CM179" s="6"/>
      <c r="CN179" s="78"/>
      <c r="CO179" s="78"/>
      <c r="CP179" s="398"/>
      <c r="CQ179" s="78"/>
      <c r="CR179" s="40">
        <f>$D$179*CQ179</f>
        <v>0</v>
      </c>
      <c r="CS179" s="785"/>
      <c r="CT179" s="17"/>
      <c r="CU179" s="6"/>
      <c r="CV179" s="78"/>
      <c r="CW179" s="78"/>
      <c r="CX179" s="78"/>
      <c r="DE179" s="355">
        <f t="shared" si="132"/>
        <v>0</v>
      </c>
      <c r="DF179" s="355">
        <f t="shared" si="133"/>
        <v>0</v>
      </c>
      <c r="DG179" s="355">
        <f t="shared" si="134"/>
        <v>0</v>
      </c>
    </row>
    <row r="180" spans="1:111" ht="15" hidden="1" customHeight="1" x14ac:dyDescent="0.25">
      <c r="A180" s="62"/>
      <c r="B180" s="697" t="s">
        <v>623</v>
      </c>
      <c r="C180" s="88" t="s">
        <v>396</v>
      </c>
      <c r="D180" s="830">
        <v>400</v>
      </c>
      <c r="E180" s="287">
        <f t="shared" ref="E180:E188" si="159">G180+O180+W180+AE180+AM180+AU180+BC180+BK180+BS180+CA180+CI180+CQ180</f>
        <v>0</v>
      </c>
      <c r="F180" s="717">
        <f>$D$180*E180</f>
        <v>0</v>
      </c>
      <c r="G180" s="398"/>
      <c r="H180" s="40">
        <f>$D$180*G180</f>
        <v>0</v>
      </c>
      <c r="I180" s="931">
        <v>5</v>
      </c>
      <c r="K180" s="6">
        <v>10</v>
      </c>
      <c r="L180" s="78">
        <v>4000</v>
      </c>
      <c r="M180" s="78"/>
      <c r="N180" s="398"/>
      <c r="O180" s="398"/>
      <c r="P180" s="40">
        <f>$D$180*O180</f>
        <v>0</v>
      </c>
      <c r="Q180" s="931">
        <v>5</v>
      </c>
      <c r="S180" s="6"/>
      <c r="T180" s="78"/>
      <c r="U180" s="78"/>
      <c r="V180" s="398"/>
      <c r="W180" s="398"/>
      <c r="X180" s="40">
        <f>$D$180*W180</f>
        <v>0</v>
      </c>
      <c r="Y180" s="931"/>
      <c r="Z180" s="255"/>
      <c r="AA180" s="6"/>
      <c r="AB180" s="78"/>
      <c r="AC180" s="78"/>
      <c r="AD180" s="398"/>
      <c r="AE180" s="398"/>
      <c r="AF180" s="40">
        <f>$D$180*AE180</f>
        <v>0</v>
      </c>
      <c r="AG180" s="931"/>
      <c r="AH180" s="255"/>
      <c r="AI180" s="6"/>
      <c r="AJ180" s="78"/>
      <c r="AK180" s="78"/>
      <c r="AL180" s="398"/>
      <c r="AM180" s="398"/>
      <c r="AN180" s="40">
        <f>$D$180*AM180</f>
        <v>0</v>
      </c>
      <c r="AO180" s="398"/>
      <c r="AQ180" s="6"/>
      <c r="AR180" s="78"/>
      <c r="AS180" s="78"/>
      <c r="AT180" s="398"/>
      <c r="AU180" s="398"/>
      <c r="AV180" s="40">
        <f>$D$180*AU180</f>
        <v>0</v>
      </c>
      <c r="AW180" s="931"/>
      <c r="AY180" s="6"/>
      <c r="AZ180" s="78"/>
      <c r="BA180" s="78"/>
      <c r="BB180" s="398"/>
      <c r="BC180" s="398"/>
      <c r="BD180" s="40">
        <f>$D$180*BC180</f>
        <v>0</v>
      </c>
      <c r="BE180" s="931"/>
      <c r="BG180" s="6"/>
      <c r="BH180" s="78"/>
      <c r="BI180" s="78"/>
      <c r="BJ180" s="398"/>
      <c r="BK180" s="398"/>
      <c r="BL180" s="40">
        <f>$D$180*BK180</f>
        <v>0</v>
      </c>
      <c r="BM180" s="931"/>
      <c r="BN180" s="398"/>
      <c r="BO180" s="6"/>
      <c r="BP180" s="78"/>
      <c r="BQ180" s="78"/>
      <c r="BR180" s="398"/>
      <c r="BS180" s="398"/>
      <c r="BT180" s="40">
        <f>$D$180*BS180</f>
        <v>0</v>
      </c>
      <c r="BU180" s="931"/>
      <c r="BV180" s="945"/>
      <c r="BW180" s="6"/>
      <c r="BX180" s="78"/>
      <c r="BY180" s="78"/>
      <c r="BZ180" s="398"/>
      <c r="CA180" s="398"/>
      <c r="CB180" s="40">
        <f>$D$180*CA180</f>
        <v>0</v>
      </c>
      <c r="CC180" s="931"/>
      <c r="CD180" s="945"/>
      <c r="CE180" s="6"/>
      <c r="CF180" s="78"/>
      <c r="CG180" s="78"/>
      <c r="CH180" s="398"/>
      <c r="CI180" s="398"/>
      <c r="CJ180" s="40">
        <f>$D$180*CI180</f>
        <v>0</v>
      </c>
      <c r="CK180" s="931"/>
      <c r="CL180" s="945"/>
      <c r="CM180" s="6"/>
      <c r="CN180" s="78"/>
      <c r="CO180" s="78"/>
      <c r="CP180" s="398"/>
      <c r="CQ180" s="78"/>
      <c r="CR180" s="40">
        <f>$D$180*CQ180</f>
        <v>0</v>
      </c>
      <c r="CS180" s="785"/>
      <c r="CT180" s="17"/>
      <c r="CU180" s="6"/>
      <c r="CV180" s="78"/>
      <c r="CW180" s="78"/>
      <c r="CX180" s="78"/>
      <c r="DE180" s="355">
        <f t="shared" si="132"/>
        <v>0</v>
      </c>
      <c r="DF180" s="355">
        <f t="shared" si="133"/>
        <v>0</v>
      </c>
      <c r="DG180" s="355">
        <f t="shared" si="134"/>
        <v>0</v>
      </c>
    </row>
    <row r="181" spans="1:111" ht="15" hidden="1" customHeight="1" x14ac:dyDescent="0.25">
      <c r="A181" s="62"/>
      <c r="B181" s="697" t="s">
        <v>624</v>
      </c>
      <c r="C181" s="88" t="s">
        <v>396</v>
      </c>
      <c r="D181" s="830">
        <v>715</v>
      </c>
      <c r="E181" s="287">
        <f t="shared" si="159"/>
        <v>0</v>
      </c>
      <c r="F181" s="717">
        <f>$D$181*E181</f>
        <v>0</v>
      </c>
      <c r="G181" s="398"/>
      <c r="H181" s="40">
        <f>$D$181*G181</f>
        <v>0</v>
      </c>
      <c r="I181" s="931">
        <v>5</v>
      </c>
      <c r="K181" s="6">
        <v>10</v>
      </c>
      <c r="L181" s="78">
        <v>7150</v>
      </c>
      <c r="M181" s="78"/>
      <c r="N181" s="398"/>
      <c r="O181" s="398"/>
      <c r="P181" s="40">
        <f>$D$181*O181</f>
        <v>0</v>
      </c>
      <c r="Q181" s="931">
        <v>5</v>
      </c>
      <c r="S181" s="6"/>
      <c r="T181" s="78"/>
      <c r="U181" s="78"/>
      <c r="V181" s="398"/>
      <c r="W181" s="398"/>
      <c r="X181" s="40">
        <f>$D$181*W181</f>
        <v>0</v>
      </c>
      <c r="Y181" s="931"/>
      <c r="Z181" s="255"/>
      <c r="AA181" s="6"/>
      <c r="AB181" s="78"/>
      <c r="AC181" s="78"/>
      <c r="AD181" s="398"/>
      <c r="AE181" s="398"/>
      <c r="AF181" s="40">
        <f>$D$181*AE181</f>
        <v>0</v>
      </c>
      <c r="AG181" s="931"/>
      <c r="AH181" s="255"/>
      <c r="AI181" s="6"/>
      <c r="AJ181" s="78"/>
      <c r="AK181" s="78"/>
      <c r="AL181" s="398"/>
      <c r="AM181" s="398"/>
      <c r="AN181" s="40">
        <f>$D$181*AM181</f>
        <v>0</v>
      </c>
      <c r="AO181" s="398"/>
      <c r="AQ181" s="6"/>
      <c r="AR181" s="78"/>
      <c r="AS181" s="78"/>
      <c r="AT181" s="398"/>
      <c r="AU181" s="398"/>
      <c r="AV181" s="40">
        <f>$D$181*AU181</f>
        <v>0</v>
      </c>
      <c r="AW181" s="931"/>
      <c r="AY181" s="6"/>
      <c r="AZ181" s="78"/>
      <c r="BA181" s="78"/>
      <c r="BB181" s="398"/>
      <c r="BC181" s="398"/>
      <c r="BD181" s="40">
        <f>$D$181*BC181</f>
        <v>0</v>
      </c>
      <c r="BE181" s="931"/>
      <c r="BG181" s="6"/>
      <c r="BH181" s="78"/>
      <c r="BI181" s="78"/>
      <c r="BJ181" s="398"/>
      <c r="BK181" s="398"/>
      <c r="BL181" s="40">
        <f>$D$181*BK181</f>
        <v>0</v>
      </c>
      <c r="BM181" s="931"/>
      <c r="BN181" s="398"/>
      <c r="BO181" s="6"/>
      <c r="BP181" s="78"/>
      <c r="BQ181" s="78"/>
      <c r="BR181" s="398"/>
      <c r="BS181" s="398"/>
      <c r="BT181" s="40">
        <f>$D$181*BS181</f>
        <v>0</v>
      </c>
      <c r="BU181" s="931"/>
      <c r="BV181" s="945"/>
      <c r="BW181" s="6"/>
      <c r="BX181" s="78"/>
      <c r="BY181" s="78"/>
      <c r="BZ181" s="398"/>
      <c r="CA181" s="398"/>
      <c r="CB181" s="40">
        <f>$D$181*CA181</f>
        <v>0</v>
      </c>
      <c r="CC181" s="931"/>
      <c r="CD181" s="945"/>
      <c r="CE181" s="6"/>
      <c r="CF181" s="78"/>
      <c r="CG181" s="78"/>
      <c r="CH181" s="398"/>
      <c r="CI181" s="398"/>
      <c r="CJ181" s="40">
        <f>$D$181*CI181</f>
        <v>0</v>
      </c>
      <c r="CK181" s="931"/>
      <c r="CL181" s="945"/>
      <c r="CM181" s="6"/>
      <c r="CN181" s="78"/>
      <c r="CO181" s="78"/>
      <c r="CP181" s="398"/>
      <c r="CQ181" s="78"/>
      <c r="CR181" s="40">
        <f>$D$181*CQ181</f>
        <v>0</v>
      </c>
      <c r="CS181" s="785"/>
      <c r="CT181" s="17"/>
      <c r="CU181" s="6"/>
      <c r="CV181" s="78"/>
      <c r="CW181" s="78"/>
      <c r="CX181" s="78"/>
      <c r="DE181" s="355">
        <f t="shared" si="132"/>
        <v>0</v>
      </c>
      <c r="DF181" s="355">
        <f t="shared" si="133"/>
        <v>0</v>
      </c>
      <c r="DG181" s="355">
        <f t="shared" si="134"/>
        <v>0</v>
      </c>
    </row>
    <row r="182" spans="1:111" ht="15" hidden="1" customHeight="1" x14ac:dyDescent="0.25">
      <c r="A182" s="62"/>
      <c r="B182" s="697" t="s">
        <v>625</v>
      </c>
      <c r="C182" s="88" t="s">
        <v>396</v>
      </c>
      <c r="D182" s="830">
        <v>384</v>
      </c>
      <c r="E182" s="287">
        <f t="shared" si="159"/>
        <v>0</v>
      </c>
      <c r="F182" s="717">
        <f>$D$182*E182</f>
        <v>0</v>
      </c>
      <c r="G182" s="398"/>
      <c r="H182" s="40">
        <f>$D$182*G182</f>
        <v>0</v>
      </c>
      <c r="I182" s="931">
        <v>5</v>
      </c>
      <c r="K182" s="6">
        <v>10</v>
      </c>
      <c r="L182" s="78">
        <v>3840</v>
      </c>
      <c r="M182" s="78"/>
      <c r="N182" s="398"/>
      <c r="O182" s="398"/>
      <c r="P182" s="40">
        <f>$D$182*O182</f>
        <v>0</v>
      </c>
      <c r="Q182" s="931">
        <v>5</v>
      </c>
      <c r="S182" s="6"/>
      <c r="T182" s="78"/>
      <c r="U182" s="78"/>
      <c r="V182" s="398"/>
      <c r="W182" s="398"/>
      <c r="X182" s="40">
        <f>$D$182*W182</f>
        <v>0</v>
      </c>
      <c r="Y182" s="931"/>
      <c r="Z182" s="255"/>
      <c r="AA182" s="6"/>
      <c r="AB182" s="78"/>
      <c r="AC182" s="78"/>
      <c r="AD182" s="398"/>
      <c r="AE182" s="398"/>
      <c r="AF182" s="40">
        <f>$D$182*AE182</f>
        <v>0</v>
      </c>
      <c r="AG182" s="931"/>
      <c r="AH182" s="255"/>
      <c r="AI182" s="6"/>
      <c r="AJ182" s="78"/>
      <c r="AK182" s="78"/>
      <c r="AL182" s="398"/>
      <c r="AM182" s="398"/>
      <c r="AN182" s="40">
        <f>$D$182*AM182</f>
        <v>0</v>
      </c>
      <c r="AO182" s="398"/>
      <c r="AQ182" s="6"/>
      <c r="AR182" s="78"/>
      <c r="AS182" s="78"/>
      <c r="AT182" s="398"/>
      <c r="AU182" s="398"/>
      <c r="AV182" s="40">
        <f>$D$182*AU182</f>
        <v>0</v>
      </c>
      <c r="AW182" s="931"/>
      <c r="AY182" s="6"/>
      <c r="AZ182" s="78"/>
      <c r="BA182" s="78"/>
      <c r="BB182" s="398"/>
      <c r="BC182" s="398"/>
      <c r="BD182" s="40">
        <f>$D$182*BC182</f>
        <v>0</v>
      </c>
      <c r="BE182" s="931"/>
      <c r="BG182" s="6"/>
      <c r="BH182" s="78"/>
      <c r="BI182" s="78"/>
      <c r="BJ182" s="398"/>
      <c r="BK182" s="398"/>
      <c r="BL182" s="40">
        <f>$D$182*BK182</f>
        <v>0</v>
      </c>
      <c r="BM182" s="931"/>
      <c r="BN182" s="398"/>
      <c r="BO182" s="6"/>
      <c r="BP182" s="78"/>
      <c r="BQ182" s="78"/>
      <c r="BR182" s="398"/>
      <c r="BS182" s="398"/>
      <c r="BT182" s="40">
        <f>$D$182*BS182</f>
        <v>0</v>
      </c>
      <c r="BU182" s="931"/>
      <c r="BV182" s="945"/>
      <c r="BW182" s="6"/>
      <c r="BX182" s="78"/>
      <c r="BY182" s="78"/>
      <c r="BZ182" s="398"/>
      <c r="CA182" s="398"/>
      <c r="CB182" s="40">
        <f>$D$182*CA182</f>
        <v>0</v>
      </c>
      <c r="CC182" s="931"/>
      <c r="CD182" s="945"/>
      <c r="CE182" s="6"/>
      <c r="CF182" s="78"/>
      <c r="CG182" s="78"/>
      <c r="CH182" s="398"/>
      <c r="CI182" s="398"/>
      <c r="CJ182" s="40">
        <f>$D$182*CI182</f>
        <v>0</v>
      </c>
      <c r="CK182" s="931"/>
      <c r="CL182" s="945"/>
      <c r="CM182" s="6"/>
      <c r="CN182" s="78"/>
      <c r="CO182" s="78"/>
      <c r="CP182" s="398"/>
      <c r="CQ182" s="78"/>
      <c r="CR182" s="40">
        <f>$D$182*CQ182</f>
        <v>0</v>
      </c>
      <c r="CS182" s="785"/>
      <c r="CT182" s="17"/>
      <c r="CU182" s="6"/>
      <c r="CV182" s="78"/>
      <c r="CW182" s="78"/>
      <c r="CX182" s="78"/>
      <c r="DE182" s="355">
        <f t="shared" si="132"/>
        <v>0</v>
      </c>
      <c r="DF182" s="355">
        <f t="shared" si="133"/>
        <v>0</v>
      </c>
      <c r="DG182" s="355">
        <f t="shared" si="134"/>
        <v>0</v>
      </c>
    </row>
    <row r="183" spans="1:111" ht="15" hidden="1" customHeight="1" x14ac:dyDescent="0.25">
      <c r="A183" s="62"/>
      <c r="B183" s="697" t="s">
        <v>626</v>
      </c>
      <c r="C183" s="88" t="s">
        <v>396</v>
      </c>
      <c r="D183" s="830">
        <v>460</v>
      </c>
      <c r="E183" s="287">
        <f t="shared" si="159"/>
        <v>0</v>
      </c>
      <c r="F183" s="717">
        <f>$D$183*E183</f>
        <v>0</v>
      </c>
      <c r="G183" s="398"/>
      <c r="H183" s="40">
        <f>$D$183*G183</f>
        <v>0</v>
      </c>
      <c r="I183" s="931">
        <v>5</v>
      </c>
      <c r="K183" s="6">
        <v>10</v>
      </c>
      <c r="L183" s="78">
        <v>4600</v>
      </c>
      <c r="M183" s="78"/>
      <c r="N183" s="398"/>
      <c r="O183" s="398"/>
      <c r="P183" s="40">
        <f>$D$183*O183</f>
        <v>0</v>
      </c>
      <c r="Q183" s="931">
        <v>5</v>
      </c>
      <c r="S183" s="6"/>
      <c r="T183" s="78"/>
      <c r="U183" s="78"/>
      <c r="V183" s="398"/>
      <c r="W183" s="398"/>
      <c r="X183" s="40">
        <f>$D$183*W183</f>
        <v>0</v>
      </c>
      <c r="Y183" s="931"/>
      <c r="Z183" s="255"/>
      <c r="AA183" s="6"/>
      <c r="AB183" s="78"/>
      <c r="AC183" s="78"/>
      <c r="AD183" s="398"/>
      <c r="AE183" s="398"/>
      <c r="AF183" s="40">
        <f>$D$183*AE183</f>
        <v>0</v>
      </c>
      <c r="AG183" s="931"/>
      <c r="AH183" s="255"/>
      <c r="AI183" s="6"/>
      <c r="AJ183" s="78"/>
      <c r="AK183" s="78"/>
      <c r="AL183" s="398"/>
      <c r="AM183" s="398"/>
      <c r="AN183" s="40">
        <f>$D$183*AM183</f>
        <v>0</v>
      </c>
      <c r="AO183" s="398"/>
      <c r="AQ183" s="6"/>
      <c r="AR183" s="78"/>
      <c r="AS183" s="78"/>
      <c r="AT183" s="398"/>
      <c r="AU183" s="398"/>
      <c r="AV183" s="40">
        <f>$D$183*AU183</f>
        <v>0</v>
      </c>
      <c r="AW183" s="931"/>
      <c r="AY183" s="6"/>
      <c r="AZ183" s="78"/>
      <c r="BA183" s="78"/>
      <c r="BB183" s="398"/>
      <c r="BC183" s="398"/>
      <c r="BD183" s="40">
        <f>$D$183*BC183</f>
        <v>0</v>
      </c>
      <c r="BE183" s="931"/>
      <c r="BG183" s="6"/>
      <c r="BH183" s="78"/>
      <c r="BI183" s="78"/>
      <c r="BJ183" s="398"/>
      <c r="BK183" s="398"/>
      <c r="BL183" s="40">
        <f>$D$183*BK183</f>
        <v>0</v>
      </c>
      <c r="BM183" s="931"/>
      <c r="BN183" s="398"/>
      <c r="BO183" s="6"/>
      <c r="BP183" s="78"/>
      <c r="BQ183" s="78"/>
      <c r="BR183" s="398"/>
      <c r="BS183" s="398"/>
      <c r="BT183" s="40">
        <f>$D$183*BS183</f>
        <v>0</v>
      </c>
      <c r="BU183" s="931"/>
      <c r="BV183" s="945"/>
      <c r="BW183" s="6"/>
      <c r="BX183" s="78"/>
      <c r="BY183" s="78"/>
      <c r="BZ183" s="398"/>
      <c r="CA183" s="398"/>
      <c r="CB183" s="40">
        <f>$D$183*CA183</f>
        <v>0</v>
      </c>
      <c r="CC183" s="931"/>
      <c r="CD183" s="945"/>
      <c r="CE183" s="6"/>
      <c r="CF183" s="78"/>
      <c r="CG183" s="78"/>
      <c r="CH183" s="398"/>
      <c r="CI183" s="398"/>
      <c r="CJ183" s="40">
        <f>$D$183*CI183</f>
        <v>0</v>
      </c>
      <c r="CK183" s="931"/>
      <c r="CL183" s="945"/>
      <c r="CM183" s="6"/>
      <c r="CN183" s="78"/>
      <c r="CO183" s="78"/>
      <c r="CP183" s="398"/>
      <c r="CQ183" s="78"/>
      <c r="CR183" s="40">
        <f>$D$183*CQ183</f>
        <v>0</v>
      </c>
      <c r="CS183" s="785"/>
      <c r="CT183" s="17"/>
      <c r="CU183" s="6"/>
      <c r="CV183" s="78"/>
      <c r="CW183" s="78"/>
      <c r="CX183" s="78"/>
      <c r="DE183" s="355">
        <f t="shared" si="132"/>
        <v>0</v>
      </c>
      <c r="DF183" s="355">
        <f t="shared" si="133"/>
        <v>0</v>
      </c>
      <c r="DG183" s="355">
        <f t="shared" si="134"/>
        <v>0</v>
      </c>
    </row>
    <row r="184" spans="1:111" ht="15" hidden="1" customHeight="1" x14ac:dyDescent="0.25">
      <c r="A184" s="62"/>
      <c r="B184" s="697" t="s">
        <v>627</v>
      </c>
      <c r="C184" s="88" t="s">
        <v>396</v>
      </c>
      <c r="D184" s="830">
        <v>790</v>
      </c>
      <c r="E184" s="287">
        <f t="shared" si="159"/>
        <v>0</v>
      </c>
      <c r="F184" s="717">
        <f>$D$184*E184</f>
        <v>0</v>
      </c>
      <c r="G184" s="398"/>
      <c r="H184" s="40">
        <f>$D$184*G184</f>
        <v>0</v>
      </c>
      <c r="I184" s="931">
        <v>5</v>
      </c>
      <c r="K184" s="6">
        <v>10</v>
      </c>
      <c r="L184" s="78">
        <v>7900</v>
      </c>
      <c r="M184" s="78"/>
      <c r="N184" s="398"/>
      <c r="O184" s="398"/>
      <c r="P184" s="40">
        <f>$D$184*O184</f>
        <v>0</v>
      </c>
      <c r="Q184" s="931">
        <v>5</v>
      </c>
      <c r="S184" s="6"/>
      <c r="T184" s="78"/>
      <c r="U184" s="78"/>
      <c r="V184" s="398"/>
      <c r="W184" s="398"/>
      <c r="X184" s="40">
        <f>$D$184*W184</f>
        <v>0</v>
      </c>
      <c r="Y184" s="931"/>
      <c r="Z184" s="255"/>
      <c r="AA184" s="6"/>
      <c r="AB184" s="78"/>
      <c r="AC184" s="78"/>
      <c r="AD184" s="398"/>
      <c r="AE184" s="398"/>
      <c r="AF184" s="40">
        <f>$D$184*AE184</f>
        <v>0</v>
      </c>
      <c r="AG184" s="931"/>
      <c r="AH184" s="255"/>
      <c r="AI184" s="6"/>
      <c r="AJ184" s="78"/>
      <c r="AK184" s="78"/>
      <c r="AL184" s="398"/>
      <c r="AM184" s="398"/>
      <c r="AN184" s="40">
        <f>$D$184*AM184</f>
        <v>0</v>
      </c>
      <c r="AO184" s="398"/>
      <c r="AQ184" s="6"/>
      <c r="AR184" s="78"/>
      <c r="AS184" s="78"/>
      <c r="AT184" s="398"/>
      <c r="AU184" s="398"/>
      <c r="AV184" s="40">
        <f>$D$184*AU184</f>
        <v>0</v>
      </c>
      <c r="AW184" s="931"/>
      <c r="AY184" s="6"/>
      <c r="AZ184" s="78"/>
      <c r="BA184" s="78"/>
      <c r="BB184" s="398"/>
      <c r="BC184" s="398"/>
      <c r="BD184" s="40">
        <f>$D$184*BC184</f>
        <v>0</v>
      </c>
      <c r="BE184" s="931"/>
      <c r="BG184" s="6"/>
      <c r="BH184" s="78"/>
      <c r="BI184" s="78"/>
      <c r="BJ184" s="398"/>
      <c r="BK184" s="398"/>
      <c r="BL184" s="40">
        <f>$D$184*BK184</f>
        <v>0</v>
      </c>
      <c r="BM184" s="931"/>
      <c r="BN184" s="398"/>
      <c r="BO184" s="6"/>
      <c r="BP184" s="78"/>
      <c r="BQ184" s="78"/>
      <c r="BR184" s="398"/>
      <c r="BS184" s="398"/>
      <c r="BT184" s="40">
        <f>$D$184*BS184</f>
        <v>0</v>
      </c>
      <c r="BU184" s="931"/>
      <c r="BV184" s="945"/>
      <c r="BW184" s="6"/>
      <c r="BX184" s="78"/>
      <c r="BY184" s="78"/>
      <c r="BZ184" s="398"/>
      <c r="CA184" s="398"/>
      <c r="CB184" s="40">
        <f>$D$184*CA184</f>
        <v>0</v>
      </c>
      <c r="CC184" s="931"/>
      <c r="CD184" s="945"/>
      <c r="CE184" s="6"/>
      <c r="CF184" s="78"/>
      <c r="CG184" s="78"/>
      <c r="CH184" s="398"/>
      <c r="CI184" s="398"/>
      <c r="CJ184" s="40">
        <f>$D$184*CI184</f>
        <v>0</v>
      </c>
      <c r="CK184" s="931"/>
      <c r="CL184" s="945"/>
      <c r="CM184" s="6"/>
      <c r="CN184" s="78"/>
      <c r="CO184" s="78"/>
      <c r="CP184" s="398"/>
      <c r="CQ184" s="78"/>
      <c r="CR184" s="40">
        <f>$D$184*CQ184</f>
        <v>0</v>
      </c>
      <c r="CS184" s="785"/>
      <c r="CT184" s="17"/>
      <c r="CU184" s="6"/>
      <c r="CV184" s="78"/>
      <c r="CW184" s="78"/>
      <c r="CX184" s="78"/>
      <c r="DE184" s="355">
        <f t="shared" si="132"/>
        <v>0</v>
      </c>
      <c r="DF184" s="355">
        <f t="shared" si="133"/>
        <v>0</v>
      </c>
      <c r="DG184" s="355">
        <f t="shared" si="134"/>
        <v>0</v>
      </c>
    </row>
    <row r="185" spans="1:111" ht="15" hidden="1" customHeight="1" x14ac:dyDescent="0.25">
      <c r="A185" s="62"/>
      <c r="B185" s="697" t="s">
        <v>628</v>
      </c>
      <c r="C185" s="88" t="s">
        <v>396</v>
      </c>
      <c r="D185" s="830">
        <v>405</v>
      </c>
      <c r="E185" s="287">
        <f t="shared" si="159"/>
        <v>0</v>
      </c>
      <c r="F185" s="717">
        <f>$D$185*E185</f>
        <v>0</v>
      </c>
      <c r="G185" s="398"/>
      <c r="H185" s="40">
        <f>$D$185*G185</f>
        <v>0</v>
      </c>
      <c r="I185" s="931">
        <v>5</v>
      </c>
      <c r="K185" s="6">
        <v>10</v>
      </c>
      <c r="L185" s="78">
        <v>4050</v>
      </c>
      <c r="M185" s="78"/>
      <c r="N185" s="398"/>
      <c r="O185" s="398"/>
      <c r="P185" s="40">
        <f>$D$185*O185</f>
        <v>0</v>
      </c>
      <c r="Q185" s="931">
        <v>5</v>
      </c>
      <c r="S185" s="6"/>
      <c r="T185" s="78"/>
      <c r="U185" s="78"/>
      <c r="V185" s="398"/>
      <c r="W185" s="398"/>
      <c r="X185" s="40">
        <f>$D$185*W185</f>
        <v>0</v>
      </c>
      <c r="Y185" s="931"/>
      <c r="Z185" s="255"/>
      <c r="AA185" s="6"/>
      <c r="AB185" s="78"/>
      <c r="AC185" s="78"/>
      <c r="AD185" s="398"/>
      <c r="AE185" s="398"/>
      <c r="AF185" s="40">
        <f>$D$185*AE185</f>
        <v>0</v>
      </c>
      <c r="AG185" s="931"/>
      <c r="AH185" s="255"/>
      <c r="AI185" s="6"/>
      <c r="AJ185" s="78"/>
      <c r="AK185" s="78"/>
      <c r="AL185" s="398"/>
      <c r="AM185" s="398"/>
      <c r="AN185" s="40">
        <f>$D$185*AM185</f>
        <v>0</v>
      </c>
      <c r="AO185" s="398"/>
      <c r="AQ185" s="6"/>
      <c r="AR185" s="78"/>
      <c r="AS185" s="78"/>
      <c r="AT185" s="398"/>
      <c r="AU185" s="398"/>
      <c r="AV185" s="40">
        <f>$D$185*AU185</f>
        <v>0</v>
      </c>
      <c r="AW185" s="931"/>
      <c r="AY185" s="6"/>
      <c r="AZ185" s="78"/>
      <c r="BA185" s="78"/>
      <c r="BB185" s="398"/>
      <c r="BC185" s="398"/>
      <c r="BD185" s="40">
        <f>$D$185*BC185</f>
        <v>0</v>
      </c>
      <c r="BE185" s="931"/>
      <c r="BG185" s="6"/>
      <c r="BH185" s="78"/>
      <c r="BI185" s="78"/>
      <c r="BJ185" s="398"/>
      <c r="BK185" s="398"/>
      <c r="BL185" s="40">
        <f>$D$185*BK185</f>
        <v>0</v>
      </c>
      <c r="BM185" s="931"/>
      <c r="BN185" s="398"/>
      <c r="BO185" s="6"/>
      <c r="BP185" s="78"/>
      <c r="BQ185" s="78"/>
      <c r="BR185" s="398"/>
      <c r="BS185" s="398"/>
      <c r="BT185" s="40">
        <f>$D$185*BS185</f>
        <v>0</v>
      </c>
      <c r="BU185" s="931"/>
      <c r="BV185" s="945"/>
      <c r="BW185" s="6"/>
      <c r="BX185" s="78"/>
      <c r="BY185" s="78"/>
      <c r="BZ185" s="398"/>
      <c r="CA185" s="398"/>
      <c r="CB185" s="40">
        <f>$D$185*CA185</f>
        <v>0</v>
      </c>
      <c r="CC185" s="931"/>
      <c r="CD185" s="945"/>
      <c r="CE185" s="6"/>
      <c r="CF185" s="78"/>
      <c r="CG185" s="78"/>
      <c r="CH185" s="398"/>
      <c r="CI185" s="398"/>
      <c r="CJ185" s="40">
        <f>$D$185*CI185</f>
        <v>0</v>
      </c>
      <c r="CK185" s="931"/>
      <c r="CL185" s="945"/>
      <c r="CM185" s="6"/>
      <c r="CN185" s="78"/>
      <c r="CO185" s="78"/>
      <c r="CP185" s="398"/>
      <c r="CQ185" s="78"/>
      <c r="CR185" s="40">
        <f>$D$185*CQ185</f>
        <v>0</v>
      </c>
      <c r="CS185" s="785"/>
      <c r="CT185" s="17"/>
      <c r="CU185" s="6"/>
      <c r="CV185" s="78"/>
      <c r="CW185" s="78"/>
      <c r="CX185" s="78"/>
      <c r="DE185" s="355">
        <f t="shared" si="132"/>
        <v>0</v>
      </c>
      <c r="DF185" s="355">
        <f t="shared" si="133"/>
        <v>0</v>
      </c>
      <c r="DG185" s="355">
        <f t="shared" si="134"/>
        <v>0</v>
      </c>
    </row>
    <row r="186" spans="1:111" ht="15" hidden="1" customHeight="1" x14ac:dyDescent="0.25">
      <c r="A186" s="62"/>
      <c r="B186" s="697" t="s">
        <v>629</v>
      </c>
      <c r="C186" s="88" t="s">
        <v>396</v>
      </c>
      <c r="D186" s="830">
        <v>534</v>
      </c>
      <c r="E186" s="287">
        <f t="shared" si="159"/>
        <v>0</v>
      </c>
      <c r="F186" s="717">
        <f>$D$186*E186</f>
        <v>0</v>
      </c>
      <c r="G186" s="398"/>
      <c r="H186" s="40">
        <f>$D$186*G186</f>
        <v>0</v>
      </c>
      <c r="I186" s="931">
        <v>5</v>
      </c>
      <c r="K186" s="6">
        <v>10</v>
      </c>
      <c r="L186" s="78">
        <v>5340</v>
      </c>
      <c r="M186" s="78"/>
      <c r="N186" s="398"/>
      <c r="O186" s="398"/>
      <c r="P186" s="40">
        <f>$D$186*O186</f>
        <v>0</v>
      </c>
      <c r="Q186" s="931">
        <v>5</v>
      </c>
      <c r="S186" s="6"/>
      <c r="T186" s="78"/>
      <c r="U186" s="78"/>
      <c r="V186" s="398"/>
      <c r="W186" s="398"/>
      <c r="X186" s="40">
        <f>$D$186*W186</f>
        <v>0</v>
      </c>
      <c r="Y186" s="931"/>
      <c r="Z186" s="255"/>
      <c r="AA186" s="6"/>
      <c r="AB186" s="78"/>
      <c r="AC186" s="78"/>
      <c r="AD186" s="398"/>
      <c r="AE186" s="398"/>
      <c r="AF186" s="40">
        <f>$D$186*AE186</f>
        <v>0</v>
      </c>
      <c r="AG186" s="931"/>
      <c r="AH186" s="255"/>
      <c r="AI186" s="6"/>
      <c r="AJ186" s="78"/>
      <c r="AK186" s="78"/>
      <c r="AL186" s="398"/>
      <c r="AM186" s="398"/>
      <c r="AN186" s="40">
        <f>$D$186*AM186</f>
        <v>0</v>
      </c>
      <c r="AO186" s="398"/>
      <c r="AQ186" s="6"/>
      <c r="AR186" s="78"/>
      <c r="AS186" s="78"/>
      <c r="AT186" s="398"/>
      <c r="AU186" s="398"/>
      <c r="AV186" s="40">
        <f>$D$186*AU186</f>
        <v>0</v>
      </c>
      <c r="AW186" s="931"/>
      <c r="AY186" s="6"/>
      <c r="AZ186" s="78"/>
      <c r="BA186" s="78"/>
      <c r="BB186" s="398"/>
      <c r="BC186" s="398"/>
      <c r="BD186" s="40">
        <f>$D$186*BC186</f>
        <v>0</v>
      </c>
      <c r="BE186" s="931"/>
      <c r="BG186" s="6"/>
      <c r="BH186" s="78"/>
      <c r="BI186" s="78"/>
      <c r="BJ186" s="398"/>
      <c r="BK186" s="398"/>
      <c r="BL186" s="40">
        <f>$D$186*BK186</f>
        <v>0</v>
      </c>
      <c r="BM186" s="931"/>
      <c r="BN186" s="398"/>
      <c r="BO186" s="6"/>
      <c r="BP186" s="78"/>
      <c r="BQ186" s="78"/>
      <c r="BR186" s="398"/>
      <c r="BS186" s="398"/>
      <c r="BT186" s="40">
        <f>$D$186*BS186</f>
        <v>0</v>
      </c>
      <c r="BU186" s="931"/>
      <c r="BV186" s="945"/>
      <c r="BW186" s="6"/>
      <c r="BX186" s="78"/>
      <c r="BY186" s="78"/>
      <c r="BZ186" s="398"/>
      <c r="CA186" s="398"/>
      <c r="CB186" s="40">
        <f>$D$186*CA186</f>
        <v>0</v>
      </c>
      <c r="CC186" s="931"/>
      <c r="CD186" s="945"/>
      <c r="CE186" s="6"/>
      <c r="CF186" s="78"/>
      <c r="CG186" s="78"/>
      <c r="CH186" s="398"/>
      <c r="CI186" s="398"/>
      <c r="CJ186" s="40">
        <f>$D$186*CI186</f>
        <v>0</v>
      </c>
      <c r="CK186" s="931"/>
      <c r="CL186" s="945"/>
      <c r="CM186" s="6"/>
      <c r="CN186" s="78"/>
      <c r="CO186" s="78"/>
      <c r="CP186" s="398"/>
      <c r="CQ186" s="78"/>
      <c r="CR186" s="40">
        <f>$D$186*CQ186</f>
        <v>0</v>
      </c>
      <c r="CS186" s="785"/>
      <c r="CT186" s="17"/>
      <c r="CU186" s="6"/>
      <c r="CV186" s="78"/>
      <c r="CW186" s="78"/>
      <c r="CX186" s="78"/>
      <c r="DE186" s="355">
        <f t="shared" si="132"/>
        <v>0</v>
      </c>
      <c r="DF186" s="355">
        <f t="shared" si="133"/>
        <v>0</v>
      </c>
      <c r="DG186" s="355">
        <f t="shared" si="134"/>
        <v>0</v>
      </c>
    </row>
    <row r="187" spans="1:111" ht="15" hidden="1" customHeight="1" x14ac:dyDescent="0.25">
      <c r="A187" s="62"/>
      <c r="B187" s="697" t="s">
        <v>630</v>
      </c>
      <c r="C187" s="88" t="s">
        <v>396</v>
      </c>
      <c r="D187" s="830">
        <v>534</v>
      </c>
      <c r="E187" s="287">
        <f t="shared" si="159"/>
        <v>0</v>
      </c>
      <c r="F187" s="717">
        <f>$D$187*E187</f>
        <v>0</v>
      </c>
      <c r="G187" s="398"/>
      <c r="H187" s="40">
        <f>$D$187*G187</f>
        <v>0</v>
      </c>
      <c r="I187" s="931">
        <v>5</v>
      </c>
      <c r="K187" s="6">
        <v>10</v>
      </c>
      <c r="L187" s="78">
        <v>5340</v>
      </c>
      <c r="M187" s="78"/>
      <c r="N187" s="398"/>
      <c r="O187" s="398"/>
      <c r="P187" s="40">
        <f>$D$187*O187</f>
        <v>0</v>
      </c>
      <c r="Q187" s="931">
        <v>5</v>
      </c>
      <c r="S187" s="6"/>
      <c r="T187" s="78"/>
      <c r="U187" s="78"/>
      <c r="V187" s="398"/>
      <c r="W187" s="398"/>
      <c r="X187" s="40">
        <f>$D$187*W187</f>
        <v>0</v>
      </c>
      <c r="Y187" s="931"/>
      <c r="Z187" s="255"/>
      <c r="AA187" s="6"/>
      <c r="AB187" s="78"/>
      <c r="AC187" s="78"/>
      <c r="AD187" s="398"/>
      <c r="AE187" s="398"/>
      <c r="AF187" s="40">
        <f>$D$187*AE187</f>
        <v>0</v>
      </c>
      <c r="AG187" s="931"/>
      <c r="AH187" s="255"/>
      <c r="AI187" s="6"/>
      <c r="AJ187" s="78"/>
      <c r="AK187" s="78"/>
      <c r="AL187" s="398"/>
      <c r="AM187" s="398"/>
      <c r="AN187" s="40">
        <f>$D$187*AM187</f>
        <v>0</v>
      </c>
      <c r="AO187" s="398"/>
      <c r="AQ187" s="6"/>
      <c r="AR187" s="78"/>
      <c r="AS187" s="78"/>
      <c r="AT187" s="398"/>
      <c r="AU187" s="398"/>
      <c r="AV187" s="40">
        <f>$D$187*AU187</f>
        <v>0</v>
      </c>
      <c r="AW187" s="931"/>
      <c r="AY187" s="6"/>
      <c r="AZ187" s="78"/>
      <c r="BA187" s="78"/>
      <c r="BB187" s="398"/>
      <c r="BC187" s="398"/>
      <c r="BD187" s="40">
        <f>$D$187*BC187</f>
        <v>0</v>
      </c>
      <c r="BE187" s="931"/>
      <c r="BG187" s="6"/>
      <c r="BH187" s="78"/>
      <c r="BI187" s="78"/>
      <c r="BJ187" s="398"/>
      <c r="BK187" s="398"/>
      <c r="BL187" s="40">
        <f>$D$187*BK187</f>
        <v>0</v>
      </c>
      <c r="BM187" s="931"/>
      <c r="BN187" s="398"/>
      <c r="BO187" s="6"/>
      <c r="BP187" s="78"/>
      <c r="BQ187" s="78"/>
      <c r="BR187" s="398"/>
      <c r="BS187" s="398"/>
      <c r="BT187" s="40">
        <f>$D$187*BS187</f>
        <v>0</v>
      </c>
      <c r="BU187" s="931"/>
      <c r="BV187" s="945"/>
      <c r="BW187" s="6"/>
      <c r="BX187" s="78"/>
      <c r="BY187" s="78"/>
      <c r="BZ187" s="398"/>
      <c r="CA187" s="398"/>
      <c r="CB187" s="40">
        <f>$D$187*CA187</f>
        <v>0</v>
      </c>
      <c r="CC187" s="931"/>
      <c r="CD187" s="945"/>
      <c r="CE187" s="6"/>
      <c r="CF187" s="78"/>
      <c r="CG187" s="78"/>
      <c r="CH187" s="398"/>
      <c r="CI187" s="398"/>
      <c r="CJ187" s="40">
        <f>$D$187*CI187</f>
        <v>0</v>
      </c>
      <c r="CK187" s="931"/>
      <c r="CL187" s="945"/>
      <c r="CM187" s="6"/>
      <c r="CN187" s="78"/>
      <c r="CO187" s="78"/>
      <c r="CP187" s="398"/>
      <c r="CQ187" s="78"/>
      <c r="CR187" s="40">
        <f>$D$187*CQ187</f>
        <v>0</v>
      </c>
      <c r="CS187" s="785"/>
      <c r="CT187" s="17"/>
      <c r="CU187" s="6"/>
      <c r="CV187" s="78"/>
      <c r="CW187" s="78"/>
      <c r="CX187" s="78"/>
      <c r="DE187" s="355">
        <f t="shared" si="132"/>
        <v>0</v>
      </c>
      <c r="DF187" s="355">
        <f t="shared" si="133"/>
        <v>0</v>
      </c>
      <c r="DG187" s="355">
        <f t="shared" si="134"/>
        <v>0</v>
      </c>
    </row>
    <row r="188" spans="1:111" x14ac:dyDescent="0.25">
      <c r="A188" s="62"/>
      <c r="B188" s="679" t="s">
        <v>782</v>
      </c>
      <c r="C188" s="88" t="s">
        <v>396</v>
      </c>
      <c r="D188" s="963">
        <v>550</v>
      </c>
      <c r="E188" s="287">
        <f t="shared" si="159"/>
        <v>0</v>
      </c>
      <c r="F188" s="717">
        <f>$D$188*E188</f>
        <v>0</v>
      </c>
      <c r="G188" s="60"/>
      <c r="H188" s="40">
        <f>$D$188*G188</f>
        <v>0</v>
      </c>
      <c r="I188" s="779"/>
      <c r="K188" s="33">
        <v>8</v>
      </c>
      <c r="L188" s="41">
        <v>0</v>
      </c>
      <c r="M188" s="41">
        <f t="shared" ref="M188:M189" si="160">ROUNDUP(L188,0)</f>
        <v>0</v>
      </c>
      <c r="N188" s="60">
        <v>0</v>
      </c>
      <c r="O188" s="60"/>
      <c r="P188" s="40">
        <f>$D$188*O188</f>
        <v>0</v>
      </c>
      <c r="Q188" s="779">
        <v>5</v>
      </c>
      <c r="S188" s="33"/>
      <c r="T188" s="41"/>
      <c r="U188" s="41"/>
      <c r="V188" s="60"/>
      <c r="W188" s="60"/>
      <c r="X188" s="40">
        <f>$D$188*W188</f>
        <v>0</v>
      </c>
      <c r="Y188" s="779"/>
      <c r="Z188" s="255"/>
      <c r="AA188" s="33"/>
      <c r="AB188" s="41"/>
      <c r="AC188" s="41"/>
      <c r="AD188" s="60"/>
      <c r="AE188" s="60"/>
      <c r="AF188" s="40">
        <f>$D$188*AE188</f>
        <v>0</v>
      </c>
      <c r="AG188" s="779"/>
      <c r="AH188" s="255"/>
      <c r="AI188" s="33"/>
      <c r="AJ188" s="41"/>
      <c r="AK188" s="41"/>
      <c r="AL188" s="60"/>
      <c r="AM188" s="60"/>
      <c r="AN188" s="40">
        <f>$D$188*AM188</f>
        <v>0</v>
      </c>
      <c r="AO188" s="60"/>
      <c r="AQ188" s="33"/>
      <c r="AR188" s="41"/>
      <c r="AS188" s="41"/>
      <c r="AT188" s="60"/>
      <c r="AU188" s="60"/>
      <c r="AV188" s="40">
        <f>$D$188*AU188</f>
        <v>0</v>
      </c>
      <c r="AW188" s="779"/>
      <c r="AY188" s="33"/>
      <c r="AZ188" s="41"/>
      <c r="BA188" s="41"/>
      <c r="BB188" s="60"/>
      <c r="BC188" s="60"/>
      <c r="BD188" s="40">
        <f>$D$188*BC188</f>
        <v>0</v>
      </c>
      <c r="BE188" s="779"/>
      <c r="BG188" s="33"/>
      <c r="BH188" s="41"/>
      <c r="BI188" s="41"/>
      <c r="BJ188" s="60"/>
      <c r="BK188" s="60"/>
      <c r="BL188" s="40">
        <f>$D$188*BK188</f>
        <v>0</v>
      </c>
      <c r="BM188" s="779"/>
      <c r="BN188" s="60"/>
      <c r="BO188" s="33"/>
      <c r="BP188" s="41"/>
      <c r="BQ188" s="41"/>
      <c r="BR188" s="60"/>
      <c r="BS188" s="60"/>
      <c r="BT188" s="40">
        <f>$D$188*BS188</f>
        <v>0</v>
      </c>
      <c r="BU188" s="779"/>
      <c r="BV188" s="56"/>
      <c r="BW188" s="33"/>
      <c r="BX188" s="41"/>
      <c r="BY188" s="41"/>
      <c r="BZ188" s="60"/>
      <c r="CA188" s="60"/>
      <c r="CB188" s="40">
        <f>$D$188*CA188</f>
        <v>0</v>
      </c>
      <c r="CC188" s="779"/>
      <c r="CD188" s="56"/>
      <c r="CE188" s="33"/>
      <c r="CF188" s="41"/>
      <c r="CG188" s="41"/>
      <c r="CH188" s="60"/>
      <c r="CI188" s="60"/>
      <c r="CJ188" s="40">
        <f>$D$188*CI188</f>
        <v>0</v>
      </c>
      <c r="CK188" s="779"/>
      <c r="CL188" s="56"/>
      <c r="CM188" s="33"/>
      <c r="CN188" s="41"/>
      <c r="CO188" s="41"/>
      <c r="CP188" s="60"/>
      <c r="CQ188" s="41"/>
      <c r="CR188" s="40">
        <f>$D$188*CQ188</f>
        <v>0</v>
      </c>
      <c r="CS188" s="780"/>
      <c r="CT188" s="57"/>
      <c r="CU188" s="33"/>
      <c r="CV188" s="41"/>
      <c r="CW188" s="41"/>
      <c r="CX188" s="41"/>
      <c r="DE188" s="362">
        <f t="shared" si="132"/>
        <v>0</v>
      </c>
      <c r="DF188" s="362">
        <f t="shared" si="133"/>
        <v>0</v>
      </c>
      <c r="DG188" s="362">
        <f t="shared" si="134"/>
        <v>0</v>
      </c>
    </row>
    <row r="189" spans="1:111" x14ac:dyDescent="0.25">
      <c r="A189" s="62"/>
      <c r="B189" s="703" t="s">
        <v>783</v>
      </c>
      <c r="C189" s="88"/>
      <c r="D189" s="954"/>
      <c r="E189" s="97">
        <f>F189</f>
        <v>0</v>
      </c>
      <c r="F189" s="723">
        <f>SUM(F179:F188)</f>
        <v>0</v>
      </c>
      <c r="G189" s="981">
        <f>H189</f>
        <v>0</v>
      </c>
      <c r="H189" s="721">
        <f>SUM(H179:H188)</f>
        <v>0</v>
      </c>
      <c r="I189" s="781">
        <v>26655</v>
      </c>
      <c r="J189">
        <v>44763</v>
      </c>
      <c r="K189" s="33">
        <v>53310</v>
      </c>
      <c r="L189" s="41">
        <v>53310</v>
      </c>
      <c r="M189" s="41">
        <f t="shared" si="160"/>
        <v>53310</v>
      </c>
      <c r="N189" s="60">
        <v>0</v>
      </c>
      <c r="O189" s="981">
        <f>P189</f>
        <v>0</v>
      </c>
      <c r="P189" s="721">
        <f>SUM(P179:P188)</f>
        <v>0</v>
      </c>
      <c r="Q189" s="918">
        <v>26655</v>
      </c>
      <c r="R189">
        <v>44763</v>
      </c>
      <c r="S189" s="33"/>
      <c r="T189" s="41">
        <f t="shared" ref="T189" si="161">O189*S189</f>
        <v>0</v>
      </c>
      <c r="U189" s="41">
        <f t="shared" ref="U189" si="162">ROUNDUP(T189,0)</f>
        <v>0</v>
      </c>
      <c r="V189" s="60">
        <v>0</v>
      </c>
      <c r="W189" s="981">
        <f>X189</f>
        <v>0</v>
      </c>
      <c r="X189" s="721">
        <f>SUM(X179:X188)</f>
        <v>0</v>
      </c>
      <c r="Y189" s="781">
        <v>0</v>
      </c>
      <c r="Z189" s="255">
        <v>0</v>
      </c>
      <c r="AA189" s="33"/>
      <c r="AB189" s="41">
        <f t="shared" ref="AB189" si="163">W189*AA189</f>
        <v>0</v>
      </c>
      <c r="AC189" s="41">
        <f t="shared" ref="AC189" si="164">ROUNDUP(AB189,0)</f>
        <v>0</v>
      </c>
      <c r="AD189" s="60">
        <v>0</v>
      </c>
      <c r="AE189" s="981">
        <f>AF189</f>
        <v>0</v>
      </c>
      <c r="AF189" s="721">
        <f>SUM(AF179:AF188)</f>
        <v>0</v>
      </c>
      <c r="AG189" s="781">
        <v>0</v>
      </c>
      <c r="AH189" s="255">
        <v>0</v>
      </c>
      <c r="AI189" s="33"/>
      <c r="AJ189" s="41">
        <f t="shared" ref="AJ189" si="165">AE189*AI189</f>
        <v>0</v>
      </c>
      <c r="AK189" s="41">
        <f t="shared" ref="AK189" si="166">ROUNDUP(AJ189,0)</f>
        <v>0</v>
      </c>
      <c r="AL189" s="60">
        <v>0</v>
      </c>
      <c r="AM189" s="981">
        <f>AN189</f>
        <v>0</v>
      </c>
      <c r="AN189" s="721">
        <f>SUM(AN179:AN188)</f>
        <v>0</v>
      </c>
      <c r="AO189" s="51">
        <v>0</v>
      </c>
      <c r="AP189">
        <v>0</v>
      </c>
      <c r="AQ189" s="33"/>
      <c r="AR189" s="41">
        <f t="shared" ref="AR189" si="167">AM189*AQ189</f>
        <v>0</v>
      </c>
      <c r="AS189" s="41">
        <f t="shared" ref="AS189" si="168">ROUNDUP(AR189,0)</f>
        <v>0</v>
      </c>
      <c r="AT189" s="60">
        <v>0</v>
      </c>
      <c r="AU189" s="981">
        <f>AV189</f>
        <v>0</v>
      </c>
      <c r="AV189" s="721">
        <f>SUM(AV179:AV188)</f>
        <v>0</v>
      </c>
      <c r="AW189" s="781">
        <v>0</v>
      </c>
      <c r="AX189">
        <v>0</v>
      </c>
      <c r="AY189" s="33"/>
      <c r="AZ189" s="41">
        <f t="shared" ref="AZ189" si="169">AU189*AY189</f>
        <v>0</v>
      </c>
      <c r="BA189" s="41">
        <f t="shared" ref="BA189" si="170">ROUNDUP(AZ189,0)</f>
        <v>0</v>
      </c>
      <c r="BB189" s="60">
        <v>0</v>
      </c>
      <c r="BC189" s="981">
        <f>BD189</f>
        <v>0</v>
      </c>
      <c r="BD189" s="721">
        <f>SUM(BD179:BD188)</f>
        <v>0</v>
      </c>
      <c r="BE189" s="781">
        <v>0</v>
      </c>
      <c r="BF189">
        <v>0</v>
      </c>
      <c r="BG189" s="33"/>
      <c r="BH189" s="41">
        <f t="shared" ref="BH189" si="171">BC189*BG189</f>
        <v>0</v>
      </c>
      <c r="BI189" s="41">
        <f t="shared" ref="BI189" si="172">ROUNDUP(BH189,0)</f>
        <v>0</v>
      </c>
      <c r="BJ189" s="60">
        <v>0</v>
      </c>
      <c r="BK189" s="981">
        <f>BL189</f>
        <v>0</v>
      </c>
      <c r="BL189" s="721">
        <f>SUM(BL179:BL188)</f>
        <v>0</v>
      </c>
      <c r="BM189" s="918">
        <v>0</v>
      </c>
      <c r="BN189" s="119">
        <v>0</v>
      </c>
      <c r="BO189" s="33"/>
      <c r="BP189" s="41">
        <f t="shared" ref="BP189" si="173">BK189*BO189</f>
        <v>0</v>
      </c>
      <c r="BQ189" s="41">
        <f t="shared" ref="BQ189" si="174">ROUNDUP(BP189,0)</f>
        <v>0</v>
      </c>
      <c r="BR189" s="60">
        <v>0</v>
      </c>
      <c r="BS189" s="981">
        <f>BT189</f>
        <v>0</v>
      </c>
      <c r="BT189" s="721">
        <f>SUM(BT179:BT188)</f>
        <v>0</v>
      </c>
      <c r="BU189" s="918">
        <v>0</v>
      </c>
      <c r="BV189" s="223">
        <v>0</v>
      </c>
      <c r="BW189" s="33"/>
      <c r="BX189" s="41">
        <f t="shared" ref="BX189" si="175">BS189*BW189</f>
        <v>0</v>
      </c>
      <c r="BY189" s="41">
        <f t="shared" ref="BY189" si="176">ROUNDUP(BX189,0)</f>
        <v>0</v>
      </c>
      <c r="BZ189" s="60">
        <v>0</v>
      </c>
      <c r="CA189" s="981">
        <f>CB189</f>
        <v>0</v>
      </c>
      <c r="CB189" s="721">
        <f>SUM(CB179:CB188)</f>
        <v>0</v>
      </c>
      <c r="CC189" s="918">
        <v>0</v>
      </c>
      <c r="CD189" s="223">
        <v>0</v>
      </c>
      <c r="CE189" s="33"/>
      <c r="CF189" s="41">
        <f t="shared" ref="CF189" si="177">CA189*CE189</f>
        <v>0</v>
      </c>
      <c r="CG189" s="41">
        <f t="shared" ref="CG189" si="178">ROUNDUP(CF189,0)</f>
        <v>0</v>
      </c>
      <c r="CH189" s="60">
        <v>0</v>
      </c>
      <c r="CI189" s="981">
        <f>CJ189</f>
        <v>0</v>
      </c>
      <c r="CJ189" s="721">
        <f>SUM(CJ179:CJ188)</f>
        <v>0</v>
      </c>
      <c r="CK189" s="918">
        <v>0</v>
      </c>
      <c r="CL189" s="223">
        <v>0</v>
      </c>
      <c r="CM189" s="33"/>
      <c r="CN189" s="41">
        <f t="shared" ref="CN189" si="179">CI189*CM189</f>
        <v>0</v>
      </c>
      <c r="CO189" s="41">
        <f t="shared" ref="CO189" si="180">ROUNDUP(CN189,0)</f>
        <v>0</v>
      </c>
      <c r="CP189" s="60">
        <v>0</v>
      </c>
      <c r="CQ189" s="981">
        <f>CR189</f>
        <v>0</v>
      </c>
      <c r="CR189" s="721">
        <f>SUM(CR179:CR188)</f>
        <v>0</v>
      </c>
      <c r="CS189" s="918">
        <v>0</v>
      </c>
      <c r="CT189" s="223">
        <v>0</v>
      </c>
      <c r="CU189" s="33"/>
      <c r="CV189" s="41">
        <f t="shared" ref="CV189" si="181">CQ189*CU189</f>
        <v>0</v>
      </c>
      <c r="CW189" s="41">
        <f t="shared" ref="CW189" si="182">ROUNDUP(CV189,0)</f>
        <v>0</v>
      </c>
      <c r="CX189" s="41">
        <v>0</v>
      </c>
      <c r="DE189" s="362">
        <f t="shared" si="132"/>
        <v>0</v>
      </c>
      <c r="DF189" s="362">
        <f t="shared" si="133"/>
        <v>0</v>
      </c>
      <c r="DG189" s="362">
        <f t="shared" si="134"/>
        <v>0</v>
      </c>
    </row>
    <row r="190" spans="1:111" x14ac:dyDescent="0.25">
      <c r="A190" s="62"/>
      <c r="B190" s="697"/>
      <c r="C190" s="88"/>
      <c r="D190" s="954"/>
      <c r="E190" s="287"/>
      <c r="F190" s="717"/>
      <c r="G190" s="87"/>
      <c r="H190" s="40"/>
      <c r="I190" s="782"/>
      <c r="J190" s="87"/>
      <c r="K190" s="33"/>
      <c r="L190" s="41"/>
      <c r="M190" s="41">
        <f t="shared" si="136"/>
        <v>0</v>
      </c>
      <c r="N190" s="60">
        <v>0</v>
      </c>
      <c r="O190" s="87"/>
      <c r="P190" s="40"/>
      <c r="Q190" s="782"/>
      <c r="S190" s="33"/>
      <c r="T190" s="41">
        <f t="shared" si="137"/>
        <v>0</v>
      </c>
      <c r="U190" s="41">
        <f t="shared" si="138"/>
        <v>0</v>
      </c>
      <c r="V190" s="60">
        <v>0</v>
      </c>
      <c r="W190" s="87"/>
      <c r="X190" s="288"/>
      <c r="Y190" s="782"/>
      <c r="Z190" s="255"/>
      <c r="AA190" s="33"/>
      <c r="AB190" s="41">
        <f t="shared" si="139"/>
        <v>0</v>
      </c>
      <c r="AC190" s="41">
        <f t="shared" si="140"/>
        <v>0</v>
      </c>
      <c r="AD190" s="60">
        <v>0</v>
      </c>
      <c r="AE190" s="87"/>
      <c r="AF190" s="40"/>
      <c r="AG190" s="782"/>
      <c r="AH190" s="255"/>
      <c r="AI190" s="33"/>
      <c r="AJ190" s="41">
        <f t="shared" si="141"/>
        <v>0</v>
      </c>
      <c r="AK190" s="41">
        <f t="shared" si="142"/>
        <v>0</v>
      </c>
      <c r="AL190" s="60">
        <v>0</v>
      </c>
      <c r="AM190" s="87"/>
      <c r="AN190" s="288"/>
      <c r="AO190" s="87"/>
      <c r="AQ190" s="33"/>
      <c r="AR190" s="41">
        <f t="shared" si="143"/>
        <v>0</v>
      </c>
      <c r="AS190" s="41">
        <f t="shared" si="144"/>
        <v>0</v>
      </c>
      <c r="AT190" s="60">
        <v>0</v>
      </c>
      <c r="AU190" s="87"/>
      <c r="AV190" s="288"/>
      <c r="AW190" s="782"/>
      <c r="AY190" s="33"/>
      <c r="AZ190" s="41">
        <f t="shared" si="145"/>
        <v>0</v>
      </c>
      <c r="BA190" s="41">
        <f t="shared" si="146"/>
        <v>0</v>
      </c>
      <c r="BB190" s="60">
        <v>0</v>
      </c>
      <c r="BC190" s="87"/>
      <c r="BD190" s="288"/>
      <c r="BE190" s="782"/>
      <c r="BG190" s="33"/>
      <c r="BH190" s="41">
        <f t="shared" si="147"/>
        <v>0</v>
      </c>
      <c r="BI190" s="41">
        <f t="shared" si="148"/>
        <v>0</v>
      </c>
      <c r="BJ190" s="60">
        <v>0</v>
      </c>
      <c r="BK190" s="86"/>
      <c r="BL190" s="288"/>
      <c r="BM190" s="916"/>
      <c r="BN190" s="86"/>
      <c r="BO190" s="33"/>
      <c r="BP190" s="41">
        <f t="shared" si="149"/>
        <v>0</v>
      </c>
      <c r="BQ190" s="41">
        <f t="shared" si="150"/>
        <v>0</v>
      </c>
      <c r="BR190" s="60">
        <v>0</v>
      </c>
      <c r="BS190" s="86"/>
      <c r="BT190" s="288"/>
      <c r="BU190" s="916"/>
      <c r="BV190" s="19"/>
      <c r="BW190" s="33"/>
      <c r="BX190" s="41">
        <f t="shared" si="151"/>
        <v>0</v>
      </c>
      <c r="BY190" s="41">
        <f t="shared" si="152"/>
        <v>0</v>
      </c>
      <c r="BZ190" s="60">
        <v>0</v>
      </c>
      <c r="CA190" s="86"/>
      <c r="CB190" s="288"/>
      <c r="CC190" s="916"/>
      <c r="CD190" s="19"/>
      <c r="CE190" s="33"/>
      <c r="CF190" s="41">
        <f t="shared" si="153"/>
        <v>0</v>
      </c>
      <c r="CG190" s="41">
        <f t="shared" si="154"/>
        <v>0</v>
      </c>
      <c r="CH190" s="60">
        <v>0</v>
      </c>
      <c r="CI190" s="86"/>
      <c r="CJ190" s="288"/>
      <c r="CK190" s="916"/>
      <c r="CL190" s="19"/>
      <c r="CM190" s="33"/>
      <c r="CN190" s="41">
        <f t="shared" si="155"/>
        <v>0</v>
      </c>
      <c r="CO190" s="41">
        <f t="shared" si="156"/>
        <v>0</v>
      </c>
      <c r="CP190" s="60">
        <v>0</v>
      </c>
      <c r="CQ190" s="180"/>
      <c r="CR190" s="288"/>
      <c r="CS190" s="181"/>
      <c r="CT190" s="274"/>
      <c r="CU190" s="33"/>
      <c r="CV190" s="41">
        <f t="shared" si="130"/>
        <v>0</v>
      </c>
      <c r="CW190" s="41">
        <f t="shared" si="131"/>
        <v>0</v>
      </c>
      <c r="CX190" s="41">
        <v>0</v>
      </c>
      <c r="DE190" s="362">
        <f t="shared" si="132"/>
        <v>0</v>
      </c>
      <c r="DF190" s="362">
        <f t="shared" si="133"/>
        <v>0</v>
      </c>
      <c r="DG190" s="362">
        <f t="shared" si="134"/>
        <v>0</v>
      </c>
    </row>
    <row r="191" spans="1:111" ht="15" hidden="1" customHeight="1" x14ac:dyDescent="0.25">
      <c r="A191" s="62" t="s">
        <v>435</v>
      </c>
      <c r="B191" s="697" t="s">
        <v>436</v>
      </c>
      <c r="C191" s="196" t="s">
        <v>120</v>
      </c>
      <c r="D191" s="954">
        <v>423</v>
      </c>
      <c r="E191" s="287">
        <f>G191+O191+W191+AE191+AM191+AU191+BC191+BK191+BS191+CA191+CI191+CQ191</f>
        <v>0</v>
      </c>
      <c r="F191" s="717">
        <f>$D$191*E191</f>
        <v>0</v>
      </c>
      <c r="G191" s="60">
        <v>0</v>
      </c>
      <c r="H191" s="40">
        <f>$D$191*G191</f>
        <v>0</v>
      </c>
      <c r="I191" s="779"/>
      <c r="J191" s="60">
        <v>2</v>
      </c>
      <c r="K191" s="33">
        <v>0</v>
      </c>
      <c r="L191" s="41">
        <v>0</v>
      </c>
      <c r="M191" s="41">
        <f t="shared" si="136"/>
        <v>0</v>
      </c>
      <c r="N191" s="60">
        <v>2</v>
      </c>
      <c r="O191" s="60">
        <v>0</v>
      </c>
      <c r="P191" s="40">
        <f>$D$191*O191</f>
        <v>0</v>
      </c>
      <c r="Q191" s="779"/>
      <c r="R191">
        <v>1</v>
      </c>
      <c r="S191" s="33"/>
      <c r="T191" s="41">
        <f t="shared" si="137"/>
        <v>0</v>
      </c>
      <c r="U191" s="41">
        <f t="shared" si="138"/>
        <v>0</v>
      </c>
      <c r="V191" s="60">
        <v>1</v>
      </c>
      <c r="W191" s="60">
        <v>0</v>
      </c>
      <c r="X191" s="288">
        <f>$D$191*W191</f>
        <v>0</v>
      </c>
      <c r="Y191" s="779">
        <v>0</v>
      </c>
      <c r="Z191" s="255">
        <v>0</v>
      </c>
      <c r="AA191" s="33"/>
      <c r="AB191" s="41">
        <f t="shared" si="139"/>
        <v>0</v>
      </c>
      <c r="AC191" s="41">
        <f t="shared" si="140"/>
        <v>0</v>
      </c>
      <c r="AD191" s="60">
        <v>0</v>
      </c>
      <c r="AE191" s="60">
        <v>0</v>
      </c>
      <c r="AF191" s="40">
        <f>$D$191*AE191</f>
        <v>0</v>
      </c>
      <c r="AG191" s="779">
        <v>0</v>
      </c>
      <c r="AH191" s="255">
        <v>0</v>
      </c>
      <c r="AI191" s="33"/>
      <c r="AJ191" s="41">
        <f t="shared" si="141"/>
        <v>0</v>
      </c>
      <c r="AK191" s="41">
        <f t="shared" si="142"/>
        <v>0</v>
      </c>
      <c r="AL191" s="60">
        <v>0</v>
      </c>
      <c r="AM191" s="60">
        <v>0</v>
      </c>
      <c r="AN191" s="288">
        <f>$D$191*AM191</f>
        <v>0</v>
      </c>
      <c r="AO191" s="60">
        <v>0</v>
      </c>
      <c r="AP191">
        <v>0</v>
      </c>
      <c r="AQ191" s="33"/>
      <c r="AR191" s="41">
        <f t="shared" si="143"/>
        <v>0</v>
      </c>
      <c r="AS191" s="41">
        <f t="shared" si="144"/>
        <v>0</v>
      </c>
      <c r="AT191" s="60">
        <v>0</v>
      </c>
      <c r="AU191" s="60">
        <v>0</v>
      </c>
      <c r="AV191" s="288">
        <f>$D$191*AU191</f>
        <v>0</v>
      </c>
      <c r="AW191" s="779">
        <v>0</v>
      </c>
      <c r="AX191">
        <v>0</v>
      </c>
      <c r="AY191" s="33"/>
      <c r="AZ191" s="41">
        <f t="shared" si="145"/>
        <v>0</v>
      </c>
      <c r="BA191" s="41">
        <f t="shared" si="146"/>
        <v>0</v>
      </c>
      <c r="BB191" s="60">
        <v>0</v>
      </c>
      <c r="BC191" s="60">
        <v>0</v>
      </c>
      <c r="BD191" s="288">
        <f>$D$191*BC191</f>
        <v>0</v>
      </c>
      <c r="BE191" s="779">
        <v>0</v>
      </c>
      <c r="BF191">
        <v>0</v>
      </c>
      <c r="BG191" s="33"/>
      <c r="BH191" s="41">
        <f t="shared" si="147"/>
        <v>0</v>
      </c>
      <c r="BI191" s="41">
        <f t="shared" si="148"/>
        <v>0</v>
      </c>
      <c r="BJ191" s="60">
        <v>0</v>
      </c>
      <c r="BK191" s="60">
        <v>0</v>
      </c>
      <c r="BL191" s="288">
        <f>$D$191*BK191</f>
        <v>0</v>
      </c>
      <c r="BM191" s="779">
        <v>0</v>
      </c>
      <c r="BN191" s="60">
        <v>0</v>
      </c>
      <c r="BO191" s="33"/>
      <c r="BP191" s="41">
        <f t="shared" si="149"/>
        <v>0</v>
      </c>
      <c r="BQ191" s="41">
        <f t="shared" si="150"/>
        <v>0</v>
      </c>
      <c r="BR191" s="60">
        <v>0</v>
      </c>
      <c r="BS191" s="60">
        <v>0</v>
      </c>
      <c r="BT191" s="288">
        <f>$D$191*BS191</f>
        <v>0</v>
      </c>
      <c r="BU191" s="779">
        <v>0</v>
      </c>
      <c r="BV191" s="56">
        <v>0</v>
      </c>
      <c r="BW191" s="33"/>
      <c r="BX191" s="41">
        <f t="shared" si="151"/>
        <v>0</v>
      </c>
      <c r="BY191" s="41">
        <f t="shared" si="152"/>
        <v>0</v>
      </c>
      <c r="BZ191" s="60">
        <v>0</v>
      </c>
      <c r="CA191" s="60">
        <v>0</v>
      </c>
      <c r="CB191" s="288">
        <f>$D$191*CA191</f>
        <v>0</v>
      </c>
      <c r="CC191" s="779">
        <v>0</v>
      </c>
      <c r="CD191" s="56">
        <v>0</v>
      </c>
      <c r="CE191" s="33"/>
      <c r="CF191" s="41">
        <f t="shared" si="153"/>
        <v>0</v>
      </c>
      <c r="CG191" s="41">
        <f t="shared" si="154"/>
        <v>0</v>
      </c>
      <c r="CH191" s="60">
        <v>0</v>
      </c>
      <c r="CI191" s="60">
        <v>0</v>
      </c>
      <c r="CJ191" s="288">
        <f>$D$191*CI191</f>
        <v>0</v>
      </c>
      <c r="CK191" s="779">
        <v>0</v>
      </c>
      <c r="CL191" s="56">
        <v>0</v>
      </c>
      <c r="CM191" s="33"/>
      <c r="CN191" s="41">
        <f t="shared" si="155"/>
        <v>0</v>
      </c>
      <c r="CO191" s="41">
        <f t="shared" si="156"/>
        <v>0</v>
      </c>
      <c r="CP191" s="60">
        <v>0</v>
      </c>
      <c r="CQ191" s="41">
        <v>0</v>
      </c>
      <c r="CR191" s="288">
        <f>$D$191*CQ191</f>
        <v>0</v>
      </c>
      <c r="CS191" s="780">
        <v>0</v>
      </c>
      <c r="CT191" s="57">
        <v>0</v>
      </c>
      <c r="CU191" s="33"/>
      <c r="CV191" s="41">
        <f t="shared" si="130"/>
        <v>0</v>
      </c>
      <c r="CW191" s="41">
        <f t="shared" si="131"/>
        <v>0</v>
      </c>
      <c r="CX191" s="41">
        <v>0</v>
      </c>
      <c r="DE191" s="362">
        <f t="shared" si="132"/>
        <v>0</v>
      </c>
      <c r="DF191" s="362">
        <f t="shared" si="133"/>
        <v>0</v>
      </c>
      <c r="DG191" s="362">
        <f t="shared" si="134"/>
        <v>0</v>
      </c>
    </row>
    <row r="192" spans="1:111" ht="15" hidden="1" customHeight="1" x14ac:dyDescent="0.25">
      <c r="A192" s="62" t="s">
        <v>437</v>
      </c>
      <c r="B192" s="697" t="s">
        <v>438</v>
      </c>
      <c r="C192" s="196" t="s">
        <v>120</v>
      </c>
      <c r="D192" s="954">
        <v>401</v>
      </c>
      <c r="E192" s="287">
        <f t="shared" ref="E192:E196" si="183">G192+O192+W192+AE192+AM192+AU192+BC192+BK192+BS192+CA192+CI192+CQ192</f>
        <v>0</v>
      </c>
      <c r="F192" s="717">
        <f>$D$192*E192</f>
        <v>0</v>
      </c>
      <c r="G192" s="60">
        <v>0</v>
      </c>
      <c r="H192" s="40">
        <f>$D$192*G192</f>
        <v>0</v>
      </c>
      <c r="I192" s="779"/>
      <c r="J192" s="60">
        <v>2</v>
      </c>
      <c r="K192" s="33">
        <v>0</v>
      </c>
      <c r="L192" s="41">
        <v>0</v>
      </c>
      <c r="M192" s="41">
        <f t="shared" si="136"/>
        <v>0</v>
      </c>
      <c r="N192" s="60">
        <v>2</v>
      </c>
      <c r="O192" s="60">
        <v>0</v>
      </c>
      <c r="P192" s="40">
        <f>$D$192*O192</f>
        <v>0</v>
      </c>
      <c r="Q192" s="779"/>
      <c r="R192">
        <v>1</v>
      </c>
      <c r="S192" s="33"/>
      <c r="T192" s="41">
        <f t="shared" si="137"/>
        <v>0</v>
      </c>
      <c r="U192" s="41">
        <f t="shared" si="138"/>
        <v>0</v>
      </c>
      <c r="V192" s="60">
        <v>1</v>
      </c>
      <c r="W192" s="60">
        <v>0</v>
      </c>
      <c r="X192" s="288">
        <f>$D$192*W192</f>
        <v>0</v>
      </c>
      <c r="Y192" s="779">
        <v>0</v>
      </c>
      <c r="Z192" s="774">
        <v>0</v>
      </c>
      <c r="AA192" s="33"/>
      <c r="AB192" s="41">
        <f t="shared" si="139"/>
        <v>0</v>
      </c>
      <c r="AC192" s="41">
        <f t="shared" si="140"/>
        <v>0</v>
      </c>
      <c r="AD192" s="60">
        <v>0</v>
      </c>
      <c r="AE192" s="60">
        <v>0</v>
      </c>
      <c r="AF192" s="40">
        <f>$D$192*AE192</f>
        <v>0</v>
      </c>
      <c r="AG192" s="779">
        <v>0</v>
      </c>
      <c r="AH192" s="255">
        <v>0</v>
      </c>
      <c r="AI192" s="33"/>
      <c r="AJ192" s="41">
        <f t="shared" si="141"/>
        <v>0</v>
      </c>
      <c r="AK192" s="41">
        <f t="shared" si="142"/>
        <v>0</v>
      </c>
      <c r="AL192" s="60">
        <v>0</v>
      </c>
      <c r="AM192" s="60">
        <v>0</v>
      </c>
      <c r="AN192" s="288">
        <f>$D$192*AM192</f>
        <v>0</v>
      </c>
      <c r="AO192" s="60">
        <v>0</v>
      </c>
      <c r="AP192">
        <v>0</v>
      </c>
      <c r="AQ192" s="33"/>
      <c r="AR192" s="41">
        <f t="shared" si="143"/>
        <v>0</v>
      </c>
      <c r="AS192" s="41">
        <f t="shared" si="144"/>
        <v>0</v>
      </c>
      <c r="AT192" s="60">
        <v>0</v>
      </c>
      <c r="AU192" s="60">
        <v>0</v>
      </c>
      <c r="AV192" s="288">
        <f>$D$192*AU192</f>
        <v>0</v>
      </c>
      <c r="AW192" s="779">
        <v>0</v>
      </c>
      <c r="AX192">
        <v>0</v>
      </c>
      <c r="AY192" s="33"/>
      <c r="AZ192" s="41">
        <f t="shared" si="145"/>
        <v>0</v>
      </c>
      <c r="BA192" s="41">
        <f t="shared" si="146"/>
        <v>0</v>
      </c>
      <c r="BB192" s="60">
        <v>0</v>
      </c>
      <c r="BC192" s="60">
        <v>0</v>
      </c>
      <c r="BD192" s="288">
        <f>$D$192*BC192</f>
        <v>0</v>
      </c>
      <c r="BE192" s="779">
        <v>0</v>
      </c>
      <c r="BF192">
        <v>0</v>
      </c>
      <c r="BG192" s="33"/>
      <c r="BH192" s="41">
        <f t="shared" si="147"/>
        <v>0</v>
      </c>
      <c r="BI192" s="41">
        <f t="shared" si="148"/>
        <v>0</v>
      </c>
      <c r="BJ192" s="60">
        <v>0</v>
      </c>
      <c r="BK192" s="60">
        <v>0</v>
      </c>
      <c r="BL192" s="288">
        <f>$D$192*BK192</f>
        <v>0</v>
      </c>
      <c r="BM192" s="779">
        <v>0</v>
      </c>
      <c r="BN192" s="60">
        <v>0</v>
      </c>
      <c r="BO192" s="33"/>
      <c r="BP192" s="41">
        <f t="shared" si="149"/>
        <v>0</v>
      </c>
      <c r="BQ192" s="41">
        <f t="shared" si="150"/>
        <v>0</v>
      </c>
      <c r="BR192" s="60">
        <v>0</v>
      </c>
      <c r="BS192" s="60">
        <v>0</v>
      </c>
      <c r="BT192" s="288">
        <f>$D$192*BS192</f>
        <v>0</v>
      </c>
      <c r="BU192" s="779">
        <v>0</v>
      </c>
      <c r="BV192" s="56">
        <v>0</v>
      </c>
      <c r="BW192" s="33"/>
      <c r="BX192" s="41">
        <f t="shared" si="151"/>
        <v>0</v>
      </c>
      <c r="BY192" s="41">
        <f t="shared" si="152"/>
        <v>0</v>
      </c>
      <c r="BZ192" s="60">
        <v>0</v>
      </c>
      <c r="CA192" s="60">
        <v>0</v>
      </c>
      <c r="CB192" s="288">
        <f>$D$192*CA192</f>
        <v>0</v>
      </c>
      <c r="CC192" s="779">
        <v>0</v>
      </c>
      <c r="CD192" s="56">
        <v>0</v>
      </c>
      <c r="CE192" s="33"/>
      <c r="CF192" s="41">
        <f t="shared" si="153"/>
        <v>0</v>
      </c>
      <c r="CG192" s="41">
        <f t="shared" si="154"/>
        <v>0</v>
      </c>
      <c r="CH192" s="60">
        <v>0</v>
      </c>
      <c r="CI192" s="60">
        <v>0</v>
      </c>
      <c r="CJ192" s="288">
        <f>$D$192*CI192</f>
        <v>0</v>
      </c>
      <c r="CK192" s="779">
        <v>0</v>
      </c>
      <c r="CL192" s="56">
        <v>0</v>
      </c>
      <c r="CM192" s="33"/>
      <c r="CN192" s="41">
        <f t="shared" si="155"/>
        <v>0</v>
      </c>
      <c r="CO192" s="41">
        <f t="shared" si="156"/>
        <v>0</v>
      </c>
      <c r="CP192" s="60">
        <v>0</v>
      </c>
      <c r="CQ192" s="41">
        <v>0</v>
      </c>
      <c r="CR192" s="288">
        <f>$D$192*CQ192</f>
        <v>0</v>
      </c>
      <c r="CS192" s="780">
        <v>0</v>
      </c>
      <c r="CT192" s="57">
        <v>0</v>
      </c>
      <c r="CU192" s="33"/>
      <c r="CV192" s="41">
        <f t="shared" si="130"/>
        <v>0</v>
      </c>
      <c r="CW192" s="41">
        <f t="shared" si="131"/>
        <v>0</v>
      </c>
      <c r="CX192" s="41">
        <v>0</v>
      </c>
      <c r="DE192" s="362">
        <f t="shared" si="132"/>
        <v>0</v>
      </c>
      <c r="DF192" s="362">
        <f t="shared" si="133"/>
        <v>0</v>
      </c>
      <c r="DG192" s="362">
        <f t="shared" si="134"/>
        <v>0</v>
      </c>
    </row>
    <row r="193" spans="1:111" x14ac:dyDescent="0.25">
      <c r="A193" s="62" t="s">
        <v>439</v>
      </c>
      <c r="B193" s="948" t="s">
        <v>440</v>
      </c>
      <c r="C193" s="196" t="s">
        <v>120</v>
      </c>
      <c r="D193" s="954">
        <v>392</v>
      </c>
      <c r="E193" s="287">
        <f t="shared" si="183"/>
        <v>0</v>
      </c>
      <c r="F193" s="717">
        <f>$D$193*E193</f>
        <v>0</v>
      </c>
      <c r="G193" s="60">
        <v>0</v>
      </c>
      <c r="H193" s="40">
        <f>$D$193*G193</f>
        <v>0</v>
      </c>
      <c r="I193" s="779"/>
      <c r="J193" s="60"/>
      <c r="K193" s="33">
        <v>8</v>
      </c>
      <c r="L193" s="41">
        <v>0</v>
      </c>
      <c r="M193" s="41">
        <f t="shared" si="136"/>
        <v>0</v>
      </c>
      <c r="N193" s="60">
        <v>0</v>
      </c>
      <c r="O193" s="60">
        <v>0</v>
      </c>
      <c r="P193" s="40">
        <f>$D$193*O193</f>
        <v>0</v>
      </c>
      <c r="Q193" s="779"/>
      <c r="R193">
        <v>3</v>
      </c>
      <c r="S193" s="33"/>
      <c r="T193" s="41">
        <f t="shared" si="137"/>
        <v>0</v>
      </c>
      <c r="U193" s="41">
        <f t="shared" si="138"/>
        <v>0</v>
      </c>
      <c r="V193" s="60">
        <v>3</v>
      </c>
      <c r="W193" s="60">
        <v>0</v>
      </c>
      <c r="X193" s="288">
        <f>$D$193*W193</f>
        <v>0</v>
      </c>
      <c r="Y193" s="779">
        <v>0</v>
      </c>
      <c r="Z193" s="255">
        <v>0</v>
      </c>
      <c r="AA193" s="33"/>
      <c r="AB193" s="41">
        <f t="shared" si="139"/>
        <v>0</v>
      </c>
      <c r="AC193" s="41">
        <f t="shared" si="140"/>
        <v>0</v>
      </c>
      <c r="AD193" s="60">
        <v>0</v>
      </c>
      <c r="AE193" s="60">
        <v>0</v>
      </c>
      <c r="AF193" s="40">
        <f>$D$193*AE193</f>
        <v>0</v>
      </c>
      <c r="AG193" s="779">
        <v>0</v>
      </c>
      <c r="AH193" s="255">
        <v>0</v>
      </c>
      <c r="AI193" s="33"/>
      <c r="AJ193" s="41">
        <f t="shared" si="141"/>
        <v>0</v>
      </c>
      <c r="AK193" s="41">
        <f t="shared" si="142"/>
        <v>0</v>
      </c>
      <c r="AL193" s="60">
        <v>0</v>
      </c>
      <c r="AM193" s="60">
        <v>0</v>
      </c>
      <c r="AN193" s="288">
        <f>$D$193*AM193</f>
        <v>0</v>
      </c>
      <c r="AO193" s="60">
        <v>0</v>
      </c>
      <c r="AP193">
        <v>0</v>
      </c>
      <c r="AQ193" s="33"/>
      <c r="AR193" s="41">
        <f t="shared" si="143"/>
        <v>0</v>
      </c>
      <c r="AS193" s="41">
        <f t="shared" si="144"/>
        <v>0</v>
      </c>
      <c r="AT193" s="60">
        <v>0</v>
      </c>
      <c r="AU193" s="60">
        <v>0</v>
      </c>
      <c r="AV193" s="288">
        <f>$D$193*AU193</f>
        <v>0</v>
      </c>
      <c r="AW193" s="779">
        <v>0</v>
      </c>
      <c r="AX193">
        <v>0</v>
      </c>
      <c r="AY193" s="33"/>
      <c r="AZ193" s="41">
        <f t="shared" si="145"/>
        <v>0</v>
      </c>
      <c r="BA193" s="41">
        <f t="shared" si="146"/>
        <v>0</v>
      </c>
      <c r="BB193" s="60">
        <v>0</v>
      </c>
      <c r="BC193" s="60">
        <v>0</v>
      </c>
      <c r="BD193" s="288">
        <f>$D$193*BC193</f>
        <v>0</v>
      </c>
      <c r="BE193" s="779">
        <v>0</v>
      </c>
      <c r="BF193">
        <v>0</v>
      </c>
      <c r="BG193" s="33"/>
      <c r="BH193" s="41">
        <f t="shared" si="147"/>
        <v>0</v>
      </c>
      <c r="BI193" s="41">
        <f t="shared" si="148"/>
        <v>0</v>
      </c>
      <c r="BJ193" s="60">
        <v>0</v>
      </c>
      <c r="BK193" s="60">
        <v>0</v>
      </c>
      <c r="BL193" s="288">
        <f>$D$193*BK193</f>
        <v>0</v>
      </c>
      <c r="BM193" s="779">
        <v>0</v>
      </c>
      <c r="BN193" s="60">
        <v>0</v>
      </c>
      <c r="BO193" s="33"/>
      <c r="BP193" s="41">
        <f t="shared" si="149"/>
        <v>0</v>
      </c>
      <c r="BQ193" s="41">
        <f t="shared" si="150"/>
        <v>0</v>
      </c>
      <c r="BR193" s="60">
        <v>0</v>
      </c>
      <c r="BS193" s="60">
        <v>0</v>
      </c>
      <c r="BT193" s="288">
        <f>$D$193*BS193</f>
        <v>0</v>
      </c>
      <c r="BU193" s="779">
        <v>0</v>
      </c>
      <c r="BV193" s="56">
        <v>0</v>
      </c>
      <c r="BW193" s="33"/>
      <c r="BX193" s="41">
        <f t="shared" si="151"/>
        <v>0</v>
      </c>
      <c r="BY193" s="41">
        <f t="shared" si="152"/>
        <v>0</v>
      </c>
      <c r="BZ193" s="60">
        <v>0</v>
      </c>
      <c r="CA193" s="60">
        <v>0</v>
      </c>
      <c r="CB193" s="288">
        <f>$D$193*CA193</f>
        <v>0</v>
      </c>
      <c r="CC193" s="779">
        <v>0</v>
      </c>
      <c r="CD193" s="56">
        <v>0</v>
      </c>
      <c r="CE193" s="33"/>
      <c r="CF193" s="41">
        <f t="shared" si="153"/>
        <v>0</v>
      </c>
      <c r="CG193" s="41">
        <f t="shared" si="154"/>
        <v>0</v>
      </c>
      <c r="CH193" s="60">
        <v>0</v>
      </c>
      <c r="CI193" s="60">
        <v>0</v>
      </c>
      <c r="CJ193" s="288">
        <f>$D$193*CI193</f>
        <v>0</v>
      </c>
      <c r="CK193" s="779">
        <v>0</v>
      </c>
      <c r="CL193" s="56">
        <v>0</v>
      </c>
      <c r="CM193" s="33"/>
      <c r="CN193" s="41">
        <f t="shared" si="155"/>
        <v>0</v>
      </c>
      <c r="CO193" s="41">
        <f t="shared" si="156"/>
        <v>0</v>
      </c>
      <c r="CP193" s="60">
        <v>0</v>
      </c>
      <c r="CQ193" s="41">
        <v>0</v>
      </c>
      <c r="CR193" s="288">
        <f>$D$193*CQ193</f>
        <v>0</v>
      </c>
      <c r="CS193" s="780">
        <v>0</v>
      </c>
      <c r="CT193" s="57">
        <v>0</v>
      </c>
      <c r="CU193" s="33"/>
      <c r="CV193" s="41">
        <f t="shared" si="130"/>
        <v>0</v>
      </c>
      <c r="CW193" s="41">
        <f t="shared" si="131"/>
        <v>0</v>
      </c>
      <c r="CX193" s="41">
        <v>0</v>
      </c>
      <c r="DE193" s="362">
        <f t="shared" si="132"/>
        <v>0</v>
      </c>
      <c r="DF193" s="362">
        <f t="shared" si="133"/>
        <v>0</v>
      </c>
      <c r="DG193" s="362">
        <f t="shared" si="134"/>
        <v>0</v>
      </c>
    </row>
    <row r="194" spans="1:111" ht="15" hidden="1" customHeight="1" x14ac:dyDescent="0.25">
      <c r="A194" s="62" t="s">
        <v>441</v>
      </c>
      <c r="B194" s="697" t="s">
        <v>442</v>
      </c>
      <c r="C194" s="196" t="s">
        <v>120</v>
      </c>
      <c r="D194" s="954">
        <v>315</v>
      </c>
      <c r="E194" s="287">
        <f t="shared" si="183"/>
        <v>0</v>
      </c>
      <c r="F194" s="717">
        <f>$D$194*E194</f>
        <v>0</v>
      </c>
      <c r="G194" s="60">
        <v>0</v>
      </c>
      <c r="H194" s="40">
        <f>$D$194*G194</f>
        <v>0</v>
      </c>
      <c r="I194" s="779"/>
      <c r="J194" s="60">
        <v>3</v>
      </c>
      <c r="K194" s="33">
        <v>0</v>
      </c>
      <c r="L194" s="41">
        <v>0</v>
      </c>
      <c r="M194" s="41">
        <f t="shared" si="136"/>
        <v>0</v>
      </c>
      <c r="N194" s="60">
        <v>3</v>
      </c>
      <c r="O194" s="60">
        <v>0</v>
      </c>
      <c r="P194" s="40">
        <f>$D$194*O194</f>
        <v>0</v>
      </c>
      <c r="Q194" s="779"/>
      <c r="R194">
        <v>3</v>
      </c>
      <c r="S194" s="33"/>
      <c r="T194" s="41">
        <f t="shared" si="137"/>
        <v>0</v>
      </c>
      <c r="U194" s="41">
        <f t="shared" si="138"/>
        <v>0</v>
      </c>
      <c r="V194" s="60">
        <v>3</v>
      </c>
      <c r="W194" s="60">
        <v>0</v>
      </c>
      <c r="X194" s="288">
        <f>$D$194*W194</f>
        <v>0</v>
      </c>
      <c r="Y194" s="779">
        <v>0</v>
      </c>
      <c r="Z194" s="255">
        <v>0</v>
      </c>
      <c r="AA194" s="33"/>
      <c r="AB194" s="41">
        <f t="shared" si="139"/>
        <v>0</v>
      </c>
      <c r="AC194" s="41">
        <f t="shared" si="140"/>
        <v>0</v>
      </c>
      <c r="AD194" s="60">
        <v>0</v>
      </c>
      <c r="AE194" s="60">
        <v>0</v>
      </c>
      <c r="AF194" s="40">
        <f>$D$194*AE194</f>
        <v>0</v>
      </c>
      <c r="AG194" s="779">
        <v>0</v>
      </c>
      <c r="AH194" s="255">
        <v>0</v>
      </c>
      <c r="AI194" s="33"/>
      <c r="AJ194" s="41">
        <f t="shared" si="141"/>
        <v>0</v>
      </c>
      <c r="AK194" s="41">
        <f t="shared" si="142"/>
        <v>0</v>
      </c>
      <c r="AL194" s="60">
        <v>0</v>
      </c>
      <c r="AM194" s="60">
        <v>0</v>
      </c>
      <c r="AN194" s="288">
        <f>$D$194*AM194</f>
        <v>0</v>
      </c>
      <c r="AO194" s="60">
        <v>0</v>
      </c>
      <c r="AP194">
        <v>0</v>
      </c>
      <c r="AQ194" s="33"/>
      <c r="AR194" s="41">
        <f t="shared" si="143"/>
        <v>0</v>
      </c>
      <c r="AS194" s="41">
        <f t="shared" si="144"/>
        <v>0</v>
      </c>
      <c r="AT194" s="60">
        <v>0</v>
      </c>
      <c r="AU194" s="60">
        <v>0</v>
      </c>
      <c r="AV194" s="288">
        <f>$D$194*AU194</f>
        <v>0</v>
      </c>
      <c r="AW194" s="779">
        <v>0</v>
      </c>
      <c r="AX194">
        <v>0</v>
      </c>
      <c r="AY194" s="33"/>
      <c r="AZ194" s="41">
        <f t="shared" si="145"/>
        <v>0</v>
      </c>
      <c r="BA194" s="41">
        <f t="shared" si="146"/>
        <v>0</v>
      </c>
      <c r="BB194" s="60">
        <v>0</v>
      </c>
      <c r="BC194" s="60">
        <v>0</v>
      </c>
      <c r="BD194" s="288">
        <f>$D$194*BC194</f>
        <v>0</v>
      </c>
      <c r="BE194" s="779">
        <v>0</v>
      </c>
      <c r="BF194">
        <v>0</v>
      </c>
      <c r="BG194" s="33"/>
      <c r="BH194" s="41">
        <f t="shared" si="147"/>
        <v>0</v>
      </c>
      <c r="BI194" s="41">
        <f t="shared" si="148"/>
        <v>0</v>
      </c>
      <c r="BJ194" s="60">
        <v>0</v>
      </c>
      <c r="BK194" s="60">
        <v>0</v>
      </c>
      <c r="BL194" s="288">
        <f>$D$194*BK194</f>
        <v>0</v>
      </c>
      <c r="BM194" s="779">
        <v>0</v>
      </c>
      <c r="BN194" s="60">
        <v>0</v>
      </c>
      <c r="BO194" s="33"/>
      <c r="BP194" s="41">
        <f t="shared" si="149"/>
        <v>0</v>
      </c>
      <c r="BQ194" s="41">
        <f t="shared" si="150"/>
        <v>0</v>
      </c>
      <c r="BR194" s="60">
        <v>0</v>
      </c>
      <c r="BS194" s="60">
        <v>0</v>
      </c>
      <c r="BT194" s="288">
        <f>$D$194*BS194</f>
        <v>0</v>
      </c>
      <c r="BU194" s="779">
        <v>0</v>
      </c>
      <c r="BV194" s="56">
        <v>0</v>
      </c>
      <c r="BW194" s="33"/>
      <c r="BX194" s="41">
        <f t="shared" si="151"/>
        <v>0</v>
      </c>
      <c r="BY194" s="41">
        <f t="shared" si="152"/>
        <v>0</v>
      </c>
      <c r="BZ194" s="60">
        <v>0</v>
      </c>
      <c r="CA194" s="60">
        <v>0</v>
      </c>
      <c r="CB194" s="288">
        <f>$D$194*CA194</f>
        <v>0</v>
      </c>
      <c r="CC194" s="779">
        <v>0</v>
      </c>
      <c r="CD194" s="56">
        <v>0</v>
      </c>
      <c r="CE194" s="33"/>
      <c r="CF194" s="41">
        <f t="shared" si="153"/>
        <v>0</v>
      </c>
      <c r="CG194" s="41">
        <f t="shared" si="154"/>
        <v>0</v>
      </c>
      <c r="CH194" s="60">
        <v>0</v>
      </c>
      <c r="CI194" s="60">
        <v>0</v>
      </c>
      <c r="CJ194" s="288">
        <f>$D$194*CI194</f>
        <v>0</v>
      </c>
      <c r="CK194" s="779">
        <v>0</v>
      </c>
      <c r="CL194" s="56">
        <v>0</v>
      </c>
      <c r="CM194" s="33"/>
      <c r="CN194" s="41">
        <f t="shared" si="155"/>
        <v>0</v>
      </c>
      <c r="CO194" s="41">
        <f t="shared" si="156"/>
        <v>0</v>
      </c>
      <c r="CP194" s="60">
        <v>0</v>
      </c>
      <c r="CQ194" s="41">
        <v>0</v>
      </c>
      <c r="CR194" s="288">
        <f>$D$194*CQ194</f>
        <v>0</v>
      </c>
      <c r="CS194" s="780">
        <v>0</v>
      </c>
      <c r="CT194" s="57">
        <v>0</v>
      </c>
      <c r="CU194" s="33"/>
      <c r="CV194" s="41">
        <f t="shared" si="130"/>
        <v>0</v>
      </c>
      <c r="CW194" s="41">
        <f t="shared" si="131"/>
        <v>0</v>
      </c>
      <c r="CX194" s="41">
        <v>0</v>
      </c>
      <c r="DE194" s="362">
        <f t="shared" si="132"/>
        <v>0</v>
      </c>
      <c r="DF194" s="362">
        <f t="shared" si="133"/>
        <v>0</v>
      </c>
      <c r="DG194" s="362">
        <f t="shared" si="134"/>
        <v>0</v>
      </c>
    </row>
    <row r="195" spans="1:111" ht="15" hidden="1" customHeight="1" x14ac:dyDescent="0.25">
      <c r="A195" s="62" t="s">
        <v>443</v>
      </c>
      <c r="B195" s="697" t="s">
        <v>444</v>
      </c>
      <c r="C195" s="196" t="s">
        <v>396</v>
      </c>
      <c r="D195" s="954">
        <v>426</v>
      </c>
      <c r="E195" s="287">
        <f t="shared" si="183"/>
        <v>0</v>
      </c>
      <c r="F195" s="717">
        <f>$D$195*E195</f>
        <v>0</v>
      </c>
      <c r="G195" s="60">
        <v>0</v>
      </c>
      <c r="H195" s="40">
        <f>$D$195*G195</f>
        <v>0</v>
      </c>
      <c r="I195" s="779"/>
      <c r="J195" s="60">
        <v>2</v>
      </c>
      <c r="K195" s="33">
        <v>0</v>
      </c>
      <c r="L195" s="41">
        <v>0</v>
      </c>
      <c r="M195" s="41">
        <f t="shared" si="136"/>
        <v>0</v>
      </c>
      <c r="N195" s="60">
        <v>2</v>
      </c>
      <c r="O195" s="60">
        <v>0</v>
      </c>
      <c r="P195" s="40">
        <f>$D$195*O195</f>
        <v>0</v>
      </c>
      <c r="Q195" s="779"/>
      <c r="R195">
        <v>1</v>
      </c>
      <c r="S195" s="33"/>
      <c r="T195" s="41">
        <f t="shared" si="137"/>
        <v>0</v>
      </c>
      <c r="U195" s="41">
        <f t="shared" si="138"/>
        <v>0</v>
      </c>
      <c r="V195" s="60">
        <v>1</v>
      </c>
      <c r="W195" s="60">
        <v>0</v>
      </c>
      <c r="X195" s="288">
        <f>$D$195*W195</f>
        <v>0</v>
      </c>
      <c r="Y195" s="779">
        <v>0</v>
      </c>
      <c r="Z195" s="255">
        <v>0</v>
      </c>
      <c r="AA195" s="33"/>
      <c r="AB195" s="41">
        <f t="shared" si="139"/>
        <v>0</v>
      </c>
      <c r="AC195" s="41">
        <f t="shared" si="140"/>
        <v>0</v>
      </c>
      <c r="AD195" s="60">
        <v>0</v>
      </c>
      <c r="AE195" s="60">
        <v>0</v>
      </c>
      <c r="AF195" s="40">
        <f>$D$195*AE195</f>
        <v>0</v>
      </c>
      <c r="AG195" s="779">
        <v>0</v>
      </c>
      <c r="AH195" s="255">
        <v>0</v>
      </c>
      <c r="AI195" s="33"/>
      <c r="AJ195" s="41">
        <f t="shared" si="141"/>
        <v>0</v>
      </c>
      <c r="AK195" s="41">
        <f t="shared" si="142"/>
        <v>0</v>
      </c>
      <c r="AL195" s="60">
        <v>0</v>
      </c>
      <c r="AM195" s="60">
        <v>0</v>
      </c>
      <c r="AN195" s="288">
        <f>$D$195*AM195</f>
        <v>0</v>
      </c>
      <c r="AO195" s="60">
        <v>0</v>
      </c>
      <c r="AP195">
        <v>0</v>
      </c>
      <c r="AQ195" s="33"/>
      <c r="AR195" s="41">
        <f t="shared" si="143"/>
        <v>0</v>
      </c>
      <c r="AS195" s="41">
        <f t="shared" si="144"/>
        <v>0</v>
      </c>
      <c r="AT195" s="60">
        <v>0</v>
      </c>
      <c r="AU195" s="60">
        <v>0</v>
      </c>
      <c r="AV195" s="288">
        <f>$D$195*AU195</f>
        <v>0</v>
      </c>
      <c r="AW195" s="779">
        <v>0</v>
      </c>
      <c r="AX195">
        <v>0</v>
      </c>
      <c r="AY195" s="33"/>
      <c r="AZ195" s="41">
        <f t="shared" si="145"/>
        <v>0</v>
      </c>
      <c r="BA195" s="41">
        <f t="shared" si="146"/>
        <v>0</v>
      </c>
      <c r="BB195" s="60">
        <v>0</v>
      </c>
      <c r="BC195" s="60">
        <v>0</v>
      </c>
      <c r="BD195" s="288">
        <f>$D$195*BC195</f>
        <v>0</v>
      </c>
      <c r="BE195" s="779">
        <v>0</v>
      </c>
      <c r="BF195">
        <v>0</v>
      </c>
      <c r="BG195" s="33"/>
      <c r="BH195" s="41">
        <f t="shared" si="147"/>
        <v>0</v>
      </c>
      <c r="BI195" s="41">
        <f t="shared" si="148"/>
        <v>0</v>
      </c>
      <c r="BJ195" s="60">
        <v>0</v>
      </c>
      <c r="BK195" s="60">
        <v>0</v>
      </c>
      <c r="BL195" s="288">
        <f>$D$195*BK195</f>
        <v>0</v>
      </c>
      <c r="BM195" s="779">
        <v>0</v>
      </c>
      <c r="BN195" s="60">
        <v>0</v>
      </c>
      <c r="BO195" s="33"/>
      <c r="BP195" s="41">
        <f t="shared" si="149"/>
        <v>0</v>
      </c>
      <c r="BQ195" s="41">
        <f t="shared" si="150"/>
        <v>0</v>
      </c>
      <c r="BR195" s="60">
        <v>0</v>
      </c>
      <c r="BS195" s="60">
        <v>0</v>
      </c>
      <c r="BT195" s="288">
        <f>$D$195*BS195</f>
        <v>0</v>
      </c>
      <c r="BU195" s="779">
        <v>0</v>
      </c>
      <c r="BV195" s="56">
        <v>0</v>
      </c>
      <c r="BW195" s="33"/>
      <c r="BX195" s="41">
        <f t="shared" si="151"/>
        <v>0</v>
      </c>
      <c r="BY195" s="41">
        <f t="shared" si="152"/>
        <v>0</v>
      </c>
      <c r="BZ195" s="60">
        <v>0</v>
      </c>
      <c r="CA195" s="60">
        <v>0</v>
      </c>
      <c r="CB195" s="288">
        <f>$D$195*CA195</f>
        <v>0</v>
      </c>
      <c r="CC195" s="779">
        <v>0</v>
      </c>
      <c r="CD195" s="56">
        <v>0</v>
      </c>
      <c r="CE195" s="33"/>
      <c r="CF195" s="41">
        <f t="shared" si="153"/>
        <v>0</v>
      </c>
      <c r="CG195" s="41">
        <f t="shared" si="154"/>
        <v>0</v>
      </c>
      <c r="CH195" s="60">
        <v>0</v>
      </c>
      <c r="CI195" s="60">
        <v>0</v>
      </c>
      <c r="CJ195" s="288">
        <f>$D$195*CI195</f>
        <v>0</v>
      </c>
      <c r="CK195" s="779">
        <v>0</v>
      </c>
      <c r="CL195" s="56">
        <v>0</v>
      </c>
      <c r="CM195" s="33"/>
      <c r="CN195" s="41">
        <f t="shared" si="155"/>
        <v>0</v>
      </c>
      <c r="CO195" s="41">
        <f t="shared" si="156"/>
        <v>0</v>
      </c>
      <c r="CP195" s="60">
        <v>0</v>
      </c>
      <c r="CQ195" s="41">
        <v>0</v>
      </c>
      <c r="CR195" s="288">
        <f>$D$195*CQ195</f>
        <v>0</v>
      </c>
      <c r="CS195" s="780">
        <v>0</v>
      </c>
      <c r="CT195" s="57">
        <v>0</v>
      </c>
      <c r="CU195" s="33"/>
      <c r="CV195" s="41">
        <f t="shared" si="130"/>
        <v>0</v>
      </c>
      <c r="CW195" s="41">
        <f t="shared" si="131"/>
        <v>0</v>
      </c>
      <c r="CX195" s="41">
        <v>0</v>
      </c>
      <c r="DE195" s="362">
        <f t="shared" si="132"/>
        <v>0</v>
      </c>
      <c r="DF195" s="362">
        <f t="shared" si="133"/>
        <v>0</v>
      </c>
      <c r="DG195" s="362">
        <f t="shared" si="134"/>
        <v>0</v>
      </c>
    </row>
    <row r="196" spans="1:111" ht="15" hidden="1" customHeight="1" x14ac:dyDescent="0.25">
      <c r="A196" s="62" t="s">
        <v>445</v>
      </c>
      <c r="B196" s="697" t="s">
        <v>446</v>
      </c>
      <c r="C196" s="196" t="s">
        <v>120</v>
      </c>
      <c r="D196" s="954">
        <v>379</v>
      </c>
      <c r="E196" s="287">
        <f t="shared" si="183"/>
        <v>0</v>
      </c>
      <c r="F196" s="717">
        <f>$D$196*E196</f>
        <v>0</v>
      </c>
      <c r="G196" s="60">
        <v>0</v>
      </c>
      <c r="H196" s="40">
        <f>$D$196*G196</f>
        <v>0</v>
      </c>
      <c r="I196" s="779"/>
      <c r="J196" s="60">
        <v>3</v>
      </c>
      <c r="K196" s="33">
        <v>0</v>
      </c>
      <c r="L196" s="41">
        <v>0</v>
      </c>
      <c r="M196" s="41">
        <f t="shared" si="136"/>
        <v>0</v>
      </c>
      <c r="N196" s="60">
        <v>3</v>
      </c>
      <c r="O196" s="60">
        <v>0</v>
      </c>
      <c r="P196" s="40">
        <f>$D$196*O196</f>
        <v>0</v>
      </c>
      <c r="Q196" s="779"/>
      <c r="R196">
        <v>3</v>
      </c>
      <c r="S196" s="33"/>
      <c r="T196" s="41">
        <f t="shared" si="137"/>
        <v>0</v>
      </c>
      <c r="U196" s="41">
        <f t="shared" si="138"/>
        <v>0</v>
      </c>
      <c r="V196" s="60">
        <v>3</v>
      </c>
      <c r="W196" s="60">
        <v>0</v>
      </c>
      <c r="X196" s="288">
        <f>$D$196*W196</f>
        <v>0</v>
      </c>
      <c r="Y196" s="779">
        <v>0</v>
      </c>
      <c r="Z196" s="255">
        <v>0</v>
      </c>
      <c r="AA196" s="33"/>
      <c r="AB196" s="41">
        <f t="shared" si="139"/>
        <v>0</v>
      </c>
      <c r="AC196" s="41">
        <f t="shared" si="140"/>
        <v>0</v>
      </c>
      <c r="AD196" s="60">
        <v>0</v>
      </c>
      <c r="AE196" s="60">
        <v>0</v>
      </c>
      <c r="AF196" s="40">
        <f>$D$196*AE196</f>
        <v>0</v>
      </c>
      <c r="AG196" s="779">
        <v>0</v>
      </c>
      <c r="AH196" s="255">
        <v>0</v>
      </c>
      <c r="AI196" s="33"/>
      <c r="AJ196" s="41">
        <f t="shared" si="141"/>
        <v>0</v>
      </c>
      <c r="AK196" s="41">
        <f t="shared" si="142"/>
        <v>0</v>
      </c>
      <c r="AL196" s="60">
        <v>0</v>
      </c>
      <c r="AM196" s="60">
        <v>0</v>
      </c>
      <c r="AN196" s="288">
        <f>$D$196*AM196</f>
        <v>0</v>
      </c>
      <c r="AO196" s="60">
        <v>0</v>
      </c>
      <c r="AP196">
        <v>0</v>
      </c>
      <c r="AQ196" s="33"/>
      <c r="AR196" s="41">
        <f t="shared" si="143"/>
        <v>0</v>
      </c>
      <c r="AS196" s="41">
        <f t="shared" si="144"/>
        <v>0</v>
      </c>
      <c r="AT196" s="60">
        <v>0</v>
      </c>
      <c r="AU196" s="60">
        <v>0</v>
      </c>
      <c r="AV196" s="288">
        <f>$D$196*AU196</f>
        <v>0</v>
      </c>
      <c r="AW196" s="779">
        <v>0</v>
      </c>
      <c r="AX196">
        <v>0</v>
      </c>
      <c r="AY196" s="33"/>
      <c r="AZ196" s="41">
        <f t="shared" si="145"/>
        <v>0</v>
      </c>
      <c r="BA196" s="41">
        <f t="shared" si="146"/>
        <v>0</v>
      </c>
      <c r="BB196" s="60">
        <v>0</v>
      </c>
      <c r="BC196" s="60">
        <v>0</v>
      </c>
      <c r="BD196" s="288">
        <f>$D$196*BC196</f>
        <v>0</v>
      </c>
      <c r="BE196" s="779">
        <v>0</v>
      </c>
      <c r="BF196">
        <v>0</v>
      </c>
      <c r="BG196" s="33"/>
      <c r="BH196" s="41">
        <f t="shared" si="147"/>
        <v>0</v>
      </c>
      <c r="BI196" s="41">
        <f t="shared" si="148"/>
        <v>0</v>
      </c>
      <c r="BJ196" s="60">
        <v>0</v>
      </c>
      <c r="BK196" s="60">
        <v>0</v>
      </c>
      <c r="BL196" s="288">
        <f>$D$196*BK196</f>
        <v>0</v>
      </c>
      <c r="BM196" s="779">
        <v>0</v>
      </c>
      <c r="BN196" s="60">
        <v>0</v>
      </c>
      <c r="BO196" s="33"/>
      <c r="BP196" s="41">
        <f t="shared" si="149"/>
        <v>0</v>
      </c>
      <c r="BQ196" s="41">
        <f t="shared" si="150"/>
        <v>0</v>
      </c>
      <c r="BR196" s="60">
        <v>0</v>
      </c>
      <c r="BS196" s="60">
        <v>0</v>
      </c>
      <c r="BT196" s="288">
        <f>$D$196*BS196</f>
        <v>0</v>
      </c>
      <c r="BU196" s="779">
        <v>0</v>
      </c>
      <c r="BV196" s="56">
        <v>0</v>
      </c>
      <c r="BW196" s="33"/>
      <c r="BX196" s="41">
        <f t="shared" si="151"/>
        <v>0</v>
      </c>
      <c r="BY196" s="41">
        <f t="shared" si="152"/>
        <v>0</v>
      </c>
      <c r="BZ196" s="60">
        <v>0</v>
      </c>
      <c r="CA196" s="60">
        <v>0</v>
      </c>
      <c r="CB196" s="288">
        <f>$D$196*CA196</f>
        <v>0</v>
      </c>
      <c r="CC196" s="779">
        <v>0</v>
      </c>
      <c r="CD196" s="56">
        <v>0</v>
      </c>
      <c r="CE196" s="33"/>
      <c r="CF196" s="41">
        <f t="shared" si="153"/>
        <v>0</v>
      </c>
      <c r="CG196" s="41">
        <f t="shared" si="154"/>
        <v>0</v>
      </c>
      <c r="CH196" s="60">
        <v>0</v>
      </c>
      <c r="CI196" s="60">
        <v>0</v>
      </c>
      <c r="CJ196" s="288">
        <f>$D$196*CI196</f>
        <v>0</v>
      </c>
      <c r="CK196" s="779">
        <v>0</v>
      </c>
      <c r="CL196" s="56">
        <v>0</v>
      </c>
      <c r="CM196" s="33"/>
      <c r="CN196" s="41">
        <f t="shared" si="155"/>
        <v>0</v>
      </c>
      <c r="CO196" s="41">
        <f t="shared" si="156"/>
        <v>0</v>
      </c>
      <c r="CP196" s="60">
        <v>0</v>
      </c>
      <c r="CQ196" s="41">
        <v>0</v>
      </c>
      <c r="CR196" s="288">
        <f>$D$196*CQ196</f>
        <v>0</v>
      </c>
      <c r="CS196" s="780">
        <v>0</v>
      </c>
      <c r="CT196" s="57">
        <v>0</v>
      </c>
      <c r="CU196" s="33"/>
      <c r="CV196" s="41">
        <f t="shared" si="130"/>
        <v>0</v>
      </c>
      <c r="CW196" s="41">
        <f t="shared" si="131"/>
        <v>0</v>
      </c>
      <c r="CX196" s="41">
        <v>0</v>
      </c>
      <c r="DE196" s="362">
        <f t="shared" si="132"/>
        <v>0</v>
      </c>
      <c r="DF196" s="362">
        <f t="shared" si="133"/>
        <v>0</v>
      </c>
      <c r="DG196" s="362">
        <f t="shared" si="134"/>
        <v>0</v>
      </c>
    </row>
    <row r="197" spans="1:111" x14ac:dyDescent="0.25">
      <c r="A197" s="62"/>
      <c r="B197" s="703" t="s">
        <v>447</v>
      </c>
      <c r="C197" s="211"/>
      <c r="D197" s="954"/>
      <c r="E197" s="97">
        <f>F197</f>
        <v>0</v>
      </c>
      <c r="F197" s="723">
        <f>SUM(F191:F196)</f>
        <v>0</v>
      </c>
      <c r="G197" s="981">
        <f>H197</f>
        <v>0</v>
      </c>
      <c r="H197" s="721">
        <f>SUM(H191:H196)</f>
        <v>0</v>
      </c>
      <c r="I197" s="781">
        <v>0</v>
      </c>
      <c r="J197" s="51">
        <v>2503.25</v>
      </c>
      <c r="K197" s="33">
        <v>0</v>
      </c>
      <c r="L197" s="41">
        <v>0</v>
      </c>
      <c r="M197" s="41">
        <f t="shared" si="136"/>
        <v>0</v>
      </c>
      <c r="N197" s="60">
        <v>0</v>
      </c>
      <c r="O197" s="981">
        <f>P197</f>
        <v>0</v>
      </c>
      <c r="P197" s="721">
        <f>SUM(P191:P196)</f>
        <v>0</v>
      </c>
      <c r="Q197" s="781">
        <v>0</v>
      </c>
      <c r="R197">
        <v>1947.25</v>
      </c>
      <c r="S197" s="33"/>
      <c r="T197" s="41">
        <f t="shared" si="137"/>
        <v>0</v>
      </c>
      <c r="U197" s="41">
        <f t="shared" si="138"/>
        <v>0</v>
      </c>
      <c r="V197" s="60">
        <v>0</v>
      </c>
      <c r="W197" s="981">
        <f>X197</f>
        <v>0</v>
      </c>
      <c r="X197" s="297">
        <f>SUM(X191:X196)</f>
        <v>0</v>
      </c>
      <c r="Y197" s="781">
        <v>0</v>
      </c>
      <c r="Z197" s="255">
        <v>0</v>
      </c>
      <c r="AA197" s="33"/>
      <c r="AB197" s="41">
        <f t="shared" si="139"/>
        <v>0</v>
      </c>
      <c r="AC197" s="41">
        <f t="shared" si="140"/>
        <v>0</v>
      </c>
      <c r="AD197" s="60">
        <v>0</v>
      </c>
      <c r="AE197" s="981">
        <f>AF197</f>
        <v>0</v>
      </c>
      <c r="AF197" s="721">
        <f>SUM(AF191:AF196)</f>
        <v>0</v>
      </c>
      <c r="AG197" s="781">
        <v>0</v>
      </c>
      <c r="AH197" s="255">
        <v>0</v>
      </c>
      <c r="AI197" s="33"/>
      <c r="AJ197" s="41">
        <f t="shared" si="141"/>
        <v>0</v>
      </c>
      <c r="AK197" s="41">
        <f t="shared" si="142"/>
        <v>0</v>
      </c>
      <c r="AL197" s="60">
        <v>0</v>
      </c>
      <c r="AM197" s="981">
        <f>AN197</f>
        <v>0</v>
      </c>
      <c r="AN197" s="297">
        <f>SUM(AN191:AN196)</f>
        <v>0</v>
      </c>
      <c r="AO197" s="51">
        <v>0</v>
      </c>
      <c r="AP197">
        <v>0</v>
      </c>
      <c r="AQ197" s="33"/>
      <c r="AR197" s="41">
        <f t="shared" si="143"/>
        <v>0</v>
      </c>
      <c r="AS197" s="41">
        <f t="shared" si="144"/>
        <v>0</v>
      </c>
      <c r="AT197" s="60">
        <v>0</v>
      </c>
      <c r="AU197" s="981">
        <f>AV197</f>
        <v>0</v>
      </c>
      <c r="AV197" s="297">
        <f>SUM(AV191:AV196)</f>
        <v>0</v>
      </c>
      <c r="AW197" s="781">
        <v>0</v>
      </c>
      <c r="AX197">
        <v>0</v>
      </c>
      <c r="AY197" s="33"/>
      <c r="AZ197" s="41">
        <f t="shared" si="145"/>
        <v>0</v>
      </c>
      <c r="BA197" s="41">
        <f t="shared" si="146"/>
        <v>0</v>
      </c>
      <c r="BB197" s="60">
        <v>0</v>
      </c>
      <c r="BC197" s="981">
        <f>BD197</f>
        <v>0</v>
      </c>
      <c r="BD197" s="297">
        <f>SUM(BD191:BD196)</f>
        <v>0</v>
      </c>
      <c r="BE197" s="781">
        <v>0</v>
      </c>
      <c r="BF197">
        <v>0</v>
      </c>
      <c r="BG197" s="33"/>
      <c r="BH197" s="41">
        <f t="shared" si="147"/>
        <v>0</v>
      </c>
      <c r="BI197" s="41">
        <f t="shared" si="148"/>
        <v>0</v>
      </c>
      <c r="BJ197" s="60">
        <v>0</v>
      </c>
      <c r="BK197" s="981">
        <f>BL197</f>
        <v>0</v>
      </c>
      <c r="BL197" s="297">
        <f>SUM(BL191:BL196)</f>
        <v>0</v>
      </c>
      <c r="BM197" s="918">
        <v>0</v>
      </c>
      <c r="BN197" s="119">
        <v>0</v>
      </c>
      <c r="BO197" s="33"/>
      <c r="BP197" s="41">
        <f t="shared" si="149"/>
        <v>0</v>
      </c>
      <c r="BQ197" s="41">
        <f t="shared" si="150"/>
        <v>0</v>
      </c>
      <c r="BR197" s="60">
        <v>0</v>
      </c>
      <c r="BS197" s="981">
        <f>BT197</f>
        <v>0</v>
      </c>
      <c r="BT197" s="297">
        <f>SUM(BT191:BT196)</f>
        <v>0</v>
      </c>
      <c r="BU197" s="918">
        <v>0</v>
      </c>
      <c r="BV197" s="223">
        <v>0</v>
      </c>
      <c r="BW197" s="33"/>
      <c r="BX197" s="41">
        <f t="shared" si="151"/>
        <v>0</v>
      </c>
      <c r="BY197" s="41">
        <f t="shared" si="152"/>
        <v>0</v>
      </c>
      <c r="BZ197" s="60">
        <v>0</v>
      </c>
      <c r="CA197" s="981">
        <f>CB197</f>
        <v>0</v>
      </c>
      <c r="CB197" s="297">
        <f>SUM(CB191:CB196)</f>
        <v>0</v>
      </c>
      <c r="CC197" s="918">
        <v>0</v>
      </c>
      <c r="CD197" s="223">
        <v>0</v>
      </c>
      <c r="CE197" s="33"/>
      <c r="CF197" s="41">
        <f t="shared" si="153"/>
        <v>0</v>
      </c>
      <c r="CG197" s="41">
        <f t="shared" si="154"/>
        <v>0</v>
      </c>
      <c r="CH197" s="60">
        <v>0</v>
      </c>
      <c r="CI197" s="981">
        <f>CJ197</f>
        <v>0</v>
      </c>
      <c r="CJ197" s="297">
        <f>SUM(CJ191:CJ196)</f>
        <v>0</v>
      </c>
      <c r="CK197" s="918">
        <v>0</v>
      </c>
      <c r="CL197" s="223">
        <v>0</v>
      </c>
      <c r="CM197" s="33"/>
      <c r="CN197" s="41">
        <f t="shared" si="155"/>
        <v>0</v>
      </c>
      <c r="CO197" s="41">
        <f t="shared" si="156"/>
        <v>0</v>
      </c>
      <c r="CP197" s="60">
        <v>0</v>
      </c>
      <c r="CQ197" s="981">
        <f>CR197</f>
        <v>0</v>
      </c>
      <c r="CR197" s="297">
        <f>SUM(CR191:CR196)</f>
        <v>0</v>
      </c>
      <c r="CS197" s="918">
        <v>0</v>
      </c>
      <c r="CT197" s="223">
        <v>0</v>
      </c>
      <c r="CU197" s="33"/>
      <c r="CV197" s="41">
        <f t="shared" si="130"/>
        <v>0</v>
      </c>
      <c r="CW197" s="41">
        <f t="shared" si="131"/>
        <v>0</v>
      </c>
      <c r="CX197" s="41">
        <v>0</v>
      </c>
      <c r="DE197" s="362">
        <f t="shared" si="132"/>
        <v>0</v>
      </c>
      <c r="DF197" s="362">
        <f t="shared" si="133"/>
        <v>0</v>
      </c>
      <c r="DG197" s="362">
        <f t="shared" si="134"/>
        <v>0</v>
      </c>
    </row>
    <row r="198" spans="1:111" x14ac:dyDescent="0.25">
      <c r="A198" s="62"/>
      <c r="B198" s="704" t="s">
        <v>448</v>
      </c>
      <c r="C198" s="211"/>
      <c r="D198" s="954"/>
      <c r="E198" s="97">
        <f>F198</f>
        <v>0</v>
      </c>
      <c r="F198" s="723">
        <f>F172+F177+F189+F197</f>
        <v>0</v>
      </c>
      <c r="G198" s="981">
        <f>H198</f>
        <v>0</v>
      </c>
      <c r="H198" s="721">
        <f>H172+H177+H189+H197</f>
        <v>0</v>
      </c>
      <c r="I198" s="781">
        <v>68215</v>
      </c>
      <c r="J198" s="51">
        <v>51238</v>
      </c>
      <c r="K198" s="33">
        <v>147630</v>
      </c>
      <c r="L198" s="41">
        <v>147630</v>
      </c>
      <c r="M198" s="41">
        <f t="shared" si="136"/>
        <v>147630</v>
      </c>
      <c r="N198" s="60">
        <v>0</v>
      </c>
      <c r="O198" s="981">
        <f>P198</f>
        <v>0</v>
      </c>
      <c r="P198" s="721">
        <f>P172+P177+P189+P197</f>
        <v>0</v>
      </c>
      <c r="Q198" s="781">
        <v>68215</v>
      </c>
      <c r="R198">
        <v>50682</v>
      </c>
      <c r="S198" s="33"/>
      <c r="T198" s="41">
        <f t="shared" si="137"/>
        <v>0</v>
      </c>
      <c r="U198" s="41">
        <f t="shared" si="138"/>
        <v>0</v>
      </c>
      <c r="V198" s="60">
        <v>0</v>
      </c>
      <c r="W198" s="981">
        <f>X198</f>
        <v>0</v>
      </c>
      <c r="X198" s="721">
        <f>X172+X177+X189+X197</f>
        <v>0</v>
      </c>
      <c r="Y198" s="781">
        <v>0</v>
      </c>
      <c r="Z198" s="255">
        <v>0</v>
      </c>
      <c r="AA198" s="33"/>
      <c r="AB198" s="41">
        <f t="shared" si="139"/>
        <v>0</v>
      </c>
      <c r="AC198" s="41">
        <f t="shared" si="140"/>
        <v>0</v>
      </c>
      <c r="AD198" s="60">
        <v>0</v>
      </c>
      <c r="AE198" s="981">
        <f>AF198</f>
        <v>0</v>
      </c>
      <c r="AF198" s="721">
        <f>AF172+AF177+AF189+AF197</f>
        <v>0</v>
      </c>
      <c r="AG198" s="781">
        <v>0</v>
      </c>
      <c r="AH198" s="774">
        <v>0</v>
      </c>
      <c r="AI198" s="33"/>
      <c r="AJ198" s="41">
        <f t="shared" si="141"/>
        <v>0</v>
      </c>
      <c r="AK198" s="41">
        <f t="shared" si="142"/>
        <v>0</v>
      </c>
      <c r="AL198" s="60">
        <v>0</v>
      </c>
      <c r="AM198" s="981">
        <f>AN198</f>
        <v>0</v>
      </c>
      <c r="AN198" s="721">
        <f>AN172+AN177+AN189+AN197</f>
        <v>0</v>
      </c>
      <c r="AO198" s="51">
        <v>0</v>
      </c>
      <c r="AP198">
        <v>0</v>
      </c>
      <c r="AQ198" s="33"/>
      <c r="AR198" s="41">
        <f t="shared" si="143"/>
        <v>0</v>
      </c>
      <c r="AS198" s="41">
        <f t="shared" si="144"/>
        <v>0</v>
      </c>
      <c r="AT198" s="60">
        <v>0</v>
      </c>
      <c r="AU198" s="981">
        <f>AV198</f>
        <v>0</v>
      </c>
      <c r="AV198" s="721">
        <f>AV172+AV177+AV189+AV197</f>
        <v>0</v>
      </c>
      <c r="AW198" s="781">
        <v>0</v>
      </c>
      <c r="AX198">
        <v>0</v>
      </c>
      <c r="AY198" s="33"/>
      <c r="AZ198" s="41">
        <f t="shared" si="145"/>
        <v>0</v>
      </c>
      <c r="BA198" s="41">
        <f t="shared" si="146"/>
        <v>0</v>
      </c>
      <c r="BB198" s="60">
        <v>0</v>
      </c>
      <c r="BC198" s="981">
        <f>BD198</f>
        <v>0</v>
      </c>
      <c r="BD198" s="721">
        <f>BD172+BD177+BD189+BD197</f>
        <v>0</v>
      </c>
      <c r="BE198" s="781">
        <v>0</v>
      </c>
      <c r="BF198">
        <v>0</v>
      </c>
      <c r="BG198" s="33"/>
      <c r="BH198" s="41">
        <f t="shared" si="147"/>
        <v>0</v>
      </c>
      <c r="BI198" s="41">
        <f t="shared" si="148"/>
        <v>0</v>
      </c>
      <c r="BJ198" s="60">
        <v>0</v>
      </c>
      <c r="BK198" s="981">
        <f>BL198</f>
        <v>0</v>
      </c>
      <c r="BL198" s="721">
        <f>BL172+BL177+BL189+BL197</f>
        <v>0</v>
      </c>
      <c r="BM198" s="781">
        <v>0</v>
      </c>
      <c r="BN198" s="51">
        <v>0</v>
      </c>
      <c r="BO198" s="33"/>
      <c r="BP198" s="41">
        <f t="shared" si="149"/>
        <v>0</v>
      </c>
      <c r="BQ198" s="41">
        <f t="shared" si="150"/>
        <v>0</v>
      </c>
      <c r="BR198" s="60">
        <v>0</v>
      </c>
      <c r="BS198" s="981">
        <f>BT198</f>
        <v>0</v>
      </c>
      <c r="BT198" s="721">
        <f>BT172+BT177+BT189+BT197</f>
        <v>0</v>
      </c>
      <c r="BU198" s="781">
        <v>0</v>
      </c>
      <c r="BV198" s="83">
        <v>0</v>
      </c>
      <c r="BW198" s="33"/>
      <c r="BX198" s="41">
        <f t="shared" si="151"/>
        <v>0</v>
      </c>
      <c r="BY198" s="41">
        <f t="shared" si="152"/>
        <v>0</v>
      </c>
      <c r="BZ198" s="60">
        <v>0</v>
      </c>
      <c r="CA198" s="981">
        <f>CB198</f>
        <v>0</v>
      </c>
      <c r="CB198" s="721">
        <f>CB172+CB177+CB189+CB197</f>
        <v>0</v>
      </c>
      <c r="CC198" s="781">
        <v>0</v>
      </c>
      <c r="CD198" s="83">
        <v>0</v>
      </c>
      <c r="CE198" s="33"/>
      <c r="CF198" s="41">
        <f t="shared" si="153"/>
        <v>0</v>
      </c>
      <c r="CG198" s="41">
        <f t="shared" si="154"/>
        <v>0</v>
      </c>
      <c r="CH198" s="60">
        <v>0</v>
      </c>
      <c r="CI198" s="981">
        <f>CJ198</f>
        <v>0</v>
      </c>
      <c r="CJ198" s="721">
        <f>CJ172+CJ177+CJ189+CJ197</f>
        <v>0</v>
      </c>
      <c r="CK198" s="781">
        <v>0</v>
      </c>
      <c r="CL198" s="83">
        <v>0</v>
      </c>
      <c r="CM198" s="33"/>
      <c r="CN198" s="41">
        <f t="shared" si="155"/>
        <v>0</v>
      </c>
      <c r="CO198" s="41">
        <f t="shared" si="156"/>
        <v>0</v>
      </c>
      <c r="CP198" s="60">
        <v>0</v>
      </c>
      <c r="CQ198" s="981">
        <f>CR198</f>
        <v>0</v>
      </c>
      <c r="CR198" s="721">
        <f>CR172+CR177+CR189+CR197</f>
        <v>0</v>
      </c>
      <c r="CS198" s="781">
        <v>0</v>
      </c>
      <c r="CT198" s="83">
        <v>0</v>
      </c>
      <c r="CU198" s="33"/>
      <c r="CV198" s="41">
        <f t="shared" si="130"/>
        <v>0</v>
      </c>
      <c r="CW198" s="41">
        <f t="shared" si="131"/>
        <v>0</v>
      </c>
      <c r="CX198" s="41">
        <v>0</v>
      </c>
      <c r="DE198" s="362">
        <f t="shared" ref="DE198:DE250" si="184">G198+O198+W198+AE198+AM198+AU198+BC198+BK198+BS198+CA198+CI198+CQ198+CY198</f>
        <v>0</v>
      </c>
      <c r="DF198" s="362">
        <f t="shared" ref="DF198:DF250" si="185">E198</f>
        <v>0</v>
      </c>
      <c r="DG198" s="362">
        <f t="shared" ref="DG198:DG250" si="186">DE198-DF198</f>
        <v>0</v>
      </c>
    </row>
    <row r="199" spans="1:111" x14ac:dyDescent="0.25">
      <c r="A199" s="62"/>
      <c r="B199" s="704"/>
      <c r="C199" s="211"/>
      <c r="D199" s="954"/>
      <c r="E199" s="97"/>
      <c r="F199" s="723"/>
      <c r="G199" s="51"/>
      <c r="H199" s="721"/>
      <c r="I199" s="781"/>
      <c r="J199" s="51"/>
      <c r="K199" s="33"/>
      <c r="L199" s="41"/>
      <c r="M199" s="41">
        <f t="shared" si="136"/>
        <v>0</v>
      </c>
      <c r="N199" s="60">
        <v>0</v>
      </c>
      <c r="O199" s="51"/>
      <c r="P199" s="721"/>
      <c r="Q199" s="781"/>
      <c r="S199" s="33"/>
      <c r="T199" s="41">
        <f t="shared" si="137"/>
        <v>0</v>
      </c>
      <c r="U199" s="41">
        <f t="shared" si="138"/>
        <v>0</v>
      </c>
      <c r="V199" s="60">
        <v>0</v>
      </c>
      <c r="W199" s="51"/>
      <c r="X199" s="297"/>
      <c r="Y199" s="781"/>
      <c r="Z199" s="254"/>
      <c r="AA199" s="33"/>
      <c r="AB199" s="41">
        <f t="shared" si="139"/>
        <v>0</v>
      </c>
      <c r="AC199" s="41">
        <f t="shared" si="140"/>
        <v>0</v>
      </c>
      <c r="AD199" s="60">
        <v>0</v>
      </c>
      <c r="AE199" s="51"/>
      <c r="AF199" s="721"/>
      <c r="AG199" s="781"/>
      <c r="AH199" s="774"/>
      <c r="AI199" s="33"/>
      <c r="AJ199" s="41">
        <f t="shared" si="141"/>
        <v>0</v>
      </c>
      <c r="AK199" s="41">
        <f t="shared" si="142"/>
        <v>0</v>
      </c>
      <c r="AL199" s="60">
        <v>0</v>
      </c>
      <c r="AM199" s="51"/>
      <c r="AN199" s="297"/>
      <c r="AO199" s="51"/>
      <c r="AQ199" s="33"/>
      <c r="AR199" s="41">
        <f t="shared" si="143"/>
        <v>0</v>
      </c>
      <c r="AS199" s="41">
        <f t="shared" si="144"/>
        <v>0</v>
      </c>
      <c r="AT199" s="60">
        <v>0</v>
      </c>
      <c r="AU199" s="51"/>
      <c r="AV199" s="297"/>
      <c r="AW199" s="781"/>
      <c r="AY199" s="33"/>
      <c r="AZ199" s="41">
        <f t="shared" si="145"/>
        <v>0</v>
      </c>
      <c r="BA199" s="41">
        <f t="shared" si="146"/>
        <v>0</v>
      </c>
      <c r="BB199" s="60">
        <v>0</v>
      </c>
      <c r="BC199" s="51"/>
      <c r="BD199" s="297"/>
      <c r="BE199" s="781"/>
      <c r="BG199" s="33"/>
      <c r="BH199" s="41">
        <f t="shared" si="147"/>
        <v>0</v>
      </c>
      <c r="BI199" s="41">
        <f t="shared" si="148"/>
        <v>0</v>
      </c>
      <c r="BJ199" s="60">
        <v>0</v>
      </c>
      <c r="BK199" s="51"/>
      <c r="BL199" s="297"/>
      <c r="BM199" s="781"/>
      <c r="BN199" s="51"/>
      <c r="BO199" s="33"/>
      <c r="BP199" s="41">
        <f t="shared" si="149"/>
        <v>0</v>
      </c>
      <c r="BQ199" s="41">
        <f t="shared" si="150"/>
        <v>0</v>
      </c>
      <c r="BR199" s="60">
        <v>0</v>
      </c>
      <c r="BS199" s="51"/>
      <c r="BT199" s="297"/>
      <c r="BU199" s="781"/>
      <c r="BV199" s="83"/>
      <c r="BW199" s="33"/>
      <c r="BX199" s="41">
        <f t="shared" si="151"/>
        <v>0</v>
      </c>
      <c r="BY199" s="41">
        <f t="shared" si="152"/>
        <v>0</v>
      </c>
      <c r="BZ199" s="60">
        <v>0</v>
      </c>
      <c r="CA199" s="51"/>
      <c r="CB199" s="297"/>
      <c r="CC199" s="781"/>
      <c r="CD199" s="83"/>
      <c r="CE199" s="33"/>
      <c r="CF199" s="41">
        <f t="shared" si="153"/>
        <v>0</v>
      </c>
      <c r="CG199" s="41">
        <f t="shared" si="154"/>
        <v>0</v>
      </c>
      <c r="CH199" s="60">
        <v>0</v>
      </c>
      <c r="CI199" s="51"/>
      <c r="CJ199" s="297"/>
      <c r="CK199" s="781"/>
      <c r="CL199" s="83"/>
      <c r="CM199" s="33"/>
      <c r="CN199" s="41">
        <f t="shared" si="155"/>
        <v>0</v>
      </c>
      <c r="CO199" s="41">
        <f t="shared" si="156"/>
        <v>0</v>
      </c>
      <c r="CP199" s="60">
        <v>0</v>
      </c>
      <c r="CQ199" s="51"/>
      <c r="CR199" s="297"/>
      <c r="CS199" s="781"/>
      <c r="CT199" s="83"/>
      <c r="CU199" s="33"/>
      <c r="CV199" s="41">
        <f t="shared" si="130"/>
        <v>0</v>
      </c>
      <c r="CW199" s="41">
        <f t="shared" si="131"/>
        <v>0</v>
      </c>
      <c r="CX199" s="41">
        <v>0</v>
      </c>
      <c r="DE199" s="362">
        <f t="shared" si="184"/>
        <v>0</v>
      </c>
      <c r="DF199" s="362">
        <f t="shared" si="185"/>
        <v>0</v>
      </c>
      <c r="DG199" s="362">
        <f t="shared" si="186"/>
        <v>0</v>
      </c>
    </row>
    <row r="200" spans="1:111" ht="15" hidden="1" customHeight="1" x14ac:dyDescent="0.25">
      <c r="A200" s="62"/>
      <c r="B200" s="704" t="s">
        <v>449</v>
      </c>
      <c r="C200" s="211"/>
      <c r="D200" s="954"/>
      <c r="E200" s="97"/>
      <c r="F200" s="723"/>
      <c r="G200" s="51"/>
      <c r="H200" s="721"/>
      <c r="I200" s="781"/>
      <c r="J200" s="51"/>
      <c r="K200" s="33"/>
      <c r="L200" s="41"/>
      <c r="M200" s="41">
        <f t="shared" si="136"/>
        <v>0</v>
      </c>
      <c r="N200" s="60">
        <v>0</v>
      </c>
      <c r="O200" s="51"/>
      <c r="P200" s="721"/>
      <c r="Q200" s="781"/>
      <c r="S200" s="33"/>
      <c r="T200" s="41">
        <f t="shared" si="137"/>
        <v>0</v>
      </c>
      <c r="U200" s="41">
        <f t="shared" si="138"/>
        <v>0</v>
      </c>
      <c r="V200" s="60">
        <v>0</v>
      </c>
      <c r="W200" s="51"/>
      <c r="X200" s="297"/>
      <c r="Y200" s="781"/>
      <c r="Z200" s="254"/>
      <c r="AA200" s="33"/>
      <c r="AB200" s="41">
        <f t="shared" si="139"/>
        <v>0</v>
      </c>
      <c r="AC200" s="41">
        <f t="shared" si="140"/>
        <v>0</v>
      </c>
      <c r="AD200" s="60">
        <v>0</v>
      </c>
      <c r="AE200" s="51"/>
      <c r="AF200" s="721"/>
      <c r="AG200" s="781"/>
      <c r="AH200" s="774"/>
      <c r="AI200" s="33"/>
      <c r="AJ200" s="41">
        <f t="shared" si="141"/>
        <v>0</v>
      </c>
      <c r="AK200" s="41">
        <f t="shared" si="142"/>
        <v>0</v>
      </c>
      <c r="AL200" s="60">
        <v>0</v>
      </c>
      <c r="AM200" s="51"/>
      <c r="AN200" s="297"/>
      <c r="AO200" s="51"/>
      <c r="AQ200" s="33"/>
      <c r="AR200" s="41">
        <f t="shared" si="143"/>
        <v>0</v>
      </c>
      <c r="AS200" s="41">
        <f t="shared" si="144"/>
        <v>0</v>
      </c>
      <c r="AT200" s="60">
        <v>0</v>
      </c>
      <c r="AU200" s="51"/>
      <c r="AV200" s="297"/>
      <c r="AW200" s="781"/>
      <c r="AY200" s="33"/>
      <c r="AZ200" s="41">
        <f t="shared" si="145"/>
        <v>0</v>
      </c>
      <c r="BA200" s="41">
        <f t="shared" si="146"/>
        <v>0</v>
      </c>
      <c r="BB200" s="60">
        <v>0</v>
      </c>
      <c r="BC200" s="51"/>
      <c r="BD200" s="297"/>
      <c r="BE200" s="781"/>
      <c r="BG200" s="33"/>
      <c r="BH200" s="41">
        <f t="shared" si="147"/>
        <v>0</v>
      </c>
      <c r="BI200" s="41">
        <f t="shared" si="148"/>
        <v>0</v>
      </c>
      <c r="BJ200" s="60">
        <v>0</v>
      </c>
      <c r="BK200" s="51"/>
      <c r="BL200" s="297"/>
      <c r="BM200" s="781"/>
      <c r="BN200" s="51"/>
      <c r="BO200" s="33"/>
      <c r="BP200" s="41">
        <f t="shared" si="149"/>
        <v>0</v>
      </c>
      <c r="BQ200" s="41">
        <f t="shared" si="150"/>
        <v>0</v>
      </c>
      <c r="BR200" s="60">
        <v>0</v>
      </c>
      <c r="BS200" s="51"/>
      <c r="BT200" s="297"/>
      <c r="BU200" s="781"/>
      <c r="BV200" s="83"/>
      <c r="BW200" s="33"/>
      <c r="BX200" s="41">
        <f t="shared" si="151"/>
        <v>0</v>
      </c>
      <c r="BY200" s="41">
        <f t="shared" si="152"/>
        <v>0</v>
      </c>
      <c r="BZ200" s="60">
        <v>0</v>
      </c>
      <c r="CA200" s="51"/>
      <c r="CB200" s="297"/>
      <c r="CC200" s="781"/>
      <c r="CD200" s="83"/>
      <c r="CE200" s="33"/>
      <c r="CF200" s="41">
        <f t="shared" si="153"/>
        <v>0</v>
      </c>
      <c r="CG200" s="41">
        <f t="shared" si="154"/>
        <v>0</v>
      </c>
      <c r="CH200" s="60">
        <v>0</v>
      </c>
      <c r="CI200" s="51"/>
      <c r="CJ200" s="297"/>
      <c r="CK200" s="781"/>
      <c r="CL200" s="83"/>
      <c r="CM200" s="33"/>
      <c r="CN200" s="41">
        <f t="shared" si="155"/>
        <v>0</v>
      </c>
      <c r="CO200" s="41">
        <f t="shared" si="156"/>
        <v>0</v>
      </c>
      <c r="CP200" s="60">
        <v>0</v>
      </c>
      <c r="CQ200" s="51"/>
      <c r="CR200" s="297"/>
      <c r="CS200" s="781"/>
      <c r="CT200" s="83"/>
      <c r="CU200" s="33"/>
      <c r="CV200" s="41">
        <f t="shared" si="130"/>
        <v>0</v>
      </c>
      <c r="CW200" s="41">
        <f t="shared" si="131"/>
        <v>0</v>
      </c>
      <c r="CX200" s="41">
        <v>0</v>
      </c>
      <c r="DE200" s="362">
        <f t="shared" si="184"/>
        <v>0</v>
      </c>
      <c r="DF200" s="362">
        <f t="shared" si="185"/>
        <v>0</v>
      </c>
      <c r="DG200" s="362">
        <f t="shared" si="186"/>
        <v>0</v>
      </c>
    </row>
    <row r="201" spans="1:111" ht="15" hidden="1" customHeight="1" x14ac:dyDescent="0.25">
      <c r="A201" s="688" t="s">
        <v>450</v>
      </c>
      <c r="B201" s="696" t="s">
        <v>451</v>
      </c>
      <c r="C201" s="196" t="s">
        <v>452</v>
      </c>
      <c r="D201" s="954">
        <v>810</v>
      </c>
      <c r="E201" s="287">
        <f>G201+O201+W201+AE201+AM201+AU201+BC201+BK201+BS201+CA201+CI201+CQ201</f>
        <v>0</v>
      </c>
      <c r="F201" s="717">
        <f>$D$201*E201</f>
        <v>0</v>
      </c>
      <c r="G201" s="60"/>
      <c r="H201" s="40">
        <f>$D$201*G201</f>
        <v>0</v>
      </c>
      <c r="I201" s="779"/>
      <c r="J201" s="60">
        <v>5</v>
      </c>
      <c r="K201" s="33">
        <v>0</v>
      </c>
      <c r="L201" s="41">
        <v>0</v>
      </c>
      <c r="M201" s="41">
        <f t="shared" si="136"/>
        <v>0</v>
      </c>
      <c r="N201" s="60">
        <v>5</v>
      </c>
      <c r="O201" s="60"/>
      <c r="P201" s="40">
        <f>$D$201*O201</f>
        <v>0</v>
      </c>
      <c r="Q201" s="780"/>
      <c r="R201">
        <v>5</v>
      </c>
      <c r="S201" s="33"/>
      <c r="T201" s="41">
        <f t="shared" si="137"/>
        <v>0</v>
      </c>
      <c r="U201" s="41">
        <f t="shared" si="138"/>
        <v>0</v>
      </c>
      <c r="V201" s="60">
        <v>5</v>
      </c>
      <c r="W201" s="60"/>
      <c r="X201" s="288">
        <f>$D$201*W201</f>
        <v>0</v>
      </c>
      <c r="Y201" s="780"/>
      <c r="Z201" s="254">
        <v>0</v>
      </c>
      <c r="AA201" s="33"/>
      <c r="AB201" s="41">
        <f t="shared" si="139"/>
        <v>0</v>
      </c>
      <c r="AC201" s="41">
        <f t="shared" si="140"/>
        <v>0</v>
      </c>
      <c r="AD201" s="60">
        <v>0</v>
      </c>
      <c r="AE201" s="60"/>
      <c r="AF201" s="40">
        <f>$D$201*AE201</f>
        <v>0</v>
      </c>
      <c r="AG201" s="780"/>
      <c r="AH201" s="774">
        <v>0</v>
      </c>
      <c r="AI201" s="33"/>
      <c r="AJ201" s="41">
        <f t="shared" si="141"/>
        <v>0</v>
      </c>
      <c r="AK201" s="41">
        <f t="shared" si="142"/>
        <v>0</v>
      </c>
      <c r="AL201" s="60">
        <v>0</v>
      </c>
      <c r="AM201" s="60"/>
      <c r="AN201" s="288">
        <f>$D$201*AM201</f>
        <v>0</v>
      </c>
      <c r="AO201" s="41"/>
      <c r="AP201">
        <v>0</v>
      </c>
      <c r="AQ201" s="33"/>
      <c r="AR201" s="41">
        <f t="shared" si="143"/>
        <v>0</v>
      </c>
      <c r="AS201" s="41">
        <f t="shared" si="144"/>
        <v>0</v>
      </c>
      <c r="AT201" s="60">
        <v>0</v>
      </c>
      <c r="AU201" s="60"/>
      <c r="AV201" s="288">
        <f>$D$201*AU201</f>
        <v>0</v>
      </c>
      <c r="AW201" s="779"/>
      <c r="AX201">
        <v>0</v>
      </c>
      <c r="AY201" s="33"/>
      <c r="AZ201" s="41">
        <f t="shared" si="145"/>
        <v>0</v>
      </c>
      <c r="BA201" s="41">
        <f t="shared" si="146"/>
        <v>0</v>
      </c>
      <c r="BB201" s="60">
        <v>0</v>
      </c>
      <c r="BC201" s="60"/>
      <c r="BD201" s="288">
        <f>$D$201*BC201</f>
        <v>0</v>
      </c>
      <c r="BE201" s="779"/>
      <c r="BF201">
        <v>0</v>
      </c>
      <c r="BG201" s="33"/>
      <c r="BH201" s="41">
        <f t="shared" si="147"/>
        <v>0</v>
      </c>
      <c r="BI201" s="41">
        <f t="shared" si="148"/>
        <v>0</v>
      </c>
      <c r="BJ201" s="60">
        <v>0</v>
      </c>
      <c r="BK201" s="60"/>
      <c r="BL201" s="288">
        <f>$D$201*BK201</f>
        <v>0</v>
      </c>
      <c r="BM201" s="779"/>
      <c r="BN201" s="60">
        <v>0</v>
      </c>
      <c r="BO201" s="33"/>
      <c r="BP201" s="41">
        <f t="shared" si="149"/>
        <v>0</v>
      </c>
      <c r="BQ201" s="41">
        <f t="shared" si="150"/>
        <v>0</v>
      </c>
      <c r="BR201" s="60">
        <v>0</v>
      </c>
      <c r="BS201" s="60"/>
      <c r="BT201" s="288">
        <f>$D$201*BS201</f>
        <v>0</v>
      </c>
      <c r="BU201" s="779"/>
      <c r="BV201" s="83">
        <v>0</v>
      </c>
      <c r="BW201" s="33"/>
      <c r="BX201" s="41">
        <f t="shared" si="151"/>
        <v>0</v>
      </c>
      <c r="BY201" s="41">
        <f t="shared" si="152"/>
        <v>0</v>
      </c>
      <c r="BZ201" s="60">
        <v>0</v>
      </c>
      <c r="CA201" s="60"/>
      <c r="CB201" s="288">
        <f>$D$201*CA201</f>
        <v>0</v>
      </c>
      <c r="CC201" s="779"/>
      <c r="CD201" s="83">
        <v>0</v>
      </c>
      <c r="CE201" s="33"/>
      <c r="CF201" s="41">
        <f t="shared" si="153"/>
        <v>0</v>
      </c>
      <c r="CG201" s="41">
        <f t="shared" si="154"/>
        <v>0</v>
      </c>
      <c r="CH201" s="60">
        <v>0</v>
      </c>
      <c r="CI201" s="60"/>
      <c r="CJ201" s="288">
        <f>$D$201*CI201</f>
        <v>0</v>
      </c>
      <c r="CK201" s="779"/>
      <c r="CL201" s="83">
        <v>0</v>
      </c>
      <c r="CM201" s="33"/>
      <c r="CN201" s="41">
        <f t="shared" si="155"/>
        <v>0</v>
      </c>
      <c r="CO201" s="41">
        <f t="shared" si="156"/>
        <v>0</v>
      </c>
      <c r="CP201" s="60">
        <v>0</v>
      </c>
      <c r="CQ201" s="41"/>
      <c r="CR201" s="288">
        <f>$D$201*CQ201</f>
        <v>0</v>
      </c>
      <c r="CS201" s="780"/>
      <c r="CT201" s="83">
        <v>0</v>
      </c>
      <c r="CU201" s="33"/>
      <c r="CV201" s="41">
        <f t="shared" si="130"/>
        <v>0</v>
      </c>
      <c r="CW201" s="41">
        <f t="shared" si="131"/>
        <v>0</v>
      </c>
      <c r="CX201" s="41">
        <v>0</v>
      </c>
      <c r="DE201" s="362">
        <f t="shared" si="184"/>
        <v>0</v>
      </c>
      <c r="DF201" s="362">
        <f t="shared" si="185"/>
        <v>0</v>
      </c>
      <c r="DG201" s="362">
        <f t="shared" si="186"/>
        <v>0</v>
      </c>
    </row>
    <row r="202" spans="1:111" ht="15" hidden="1" customHeight="1" x14ac:dyDescent="0.25">
      <c r="A202" s="688" t="s">
        <v>453</v>
      </c>
      <c r="B202" s="696" t="s">
        <v>454</v>
      </c>
      <c r="C202" s="196" t="s">
        <v>452</v>
      </c>
      <c r="D202" s="954">
        <v>690</v>
      </c>
      <c r="E202" s="287">
        <f t="shared" ref="E202:E204" si="187">G202+O202+W202+AE202+AM202+AU202+BC202+BK202+BS202+CA202+CI202+CQ202</f>
        <v>0</v>
      </c>
      <c r="F202" s="717">
        <f>$D$202*E202</f>
        <v>0</v>
      </c>
      <c r="G202" s="60"/>
      <c r="H202" s="40">
        <f>$D$202*G202</f>
        <v>0</v>
      </c>
      <c r="I202" s="779"/>
      <c r="J202" s="60">
        <v>5</v>
      </c>
      <c r="K202" s="33">
        <v>0</v>
      </c>
      <c r="L202" s="41">
        <v>0</v>
      </c>
      <c r="M202" s="41">
        <f t="shared" si="136"/>
        <v>0</v>
      </c>
      <c r="N202" s="60">
        <v>5</v>
      </c>
      <c r="O202" s="60"/>
      <c r="P202" s="40">
        <f>$D$202*O202</f>
        <v>0</v>
      </c>
      <c r="Q202" s="780"/>
      <c r="R202">
        <v>5</v>
      </c>
      <c r="S202" s="33"/>
      <c r="T202" s="41">
        <f t="shared" si="137"/>
        <v>0</v>
      </c>
      <c r="U202" s="41">
        <f t="shared" si="138"/>
        <v>0</v>
      </c>
      <c r="V202" s="60">
        <v>5</v>
      </c>
      <c r="W202" s="60"/>
      <c r="X202" s="288">
        <f>$D$202*W202</f>
        <v>0</v>
      </c>
      <c r="Y202" s="780"/>
      <c r="Z202" s="254">
        <v>0</v>
      </c>
      <c r="AA202" s="33"/>
      <c r="AB202" s="41">
        <f t="shared" si="139"/>
        <v>0</v>
      </c>
      <c r="AC202" s="41">
        <f t="shared" si="140"/>
        <v>0</v>
      </c>
      <c r="AD202" s="60">
        <v>0</v>
      </c>
      <c r="AE202" s="60"/>
      <c r="AF202" s="40">
        <f>$D$202*AE202</f>
        <v>0</v>
      </c>
      <c r="AG202" s="780"/>
      <c r="AH202" s="774">
        <v>0</v>
      </c>
      <c r="AI202" s="33"/>
      <c r="AJ202" s="41">
        <f t="shared" si="141"/>
        <v>0</v>
      </c>
      <c r="AK202" s="41">
        <f t="shared" si="142"/>
        <v>0</v>
      </c>
      <c r="AL202" s="60">
        <v>0</v>
      </c>
      <c r="AM202" s="60"/>
      <c r="AN202" s="288">
        <f>$D$202*AM202</f>
        <v>0</v>
      </c>
      <c r="AO202" s="41"/>
      <c r="AP202">
        <v>0</v>
      </c>
      <c r="AQ202" s="33"/>
      <c r="AR202" s="41">
        <f t="shared" si="143"/>
        <v>0</v>
      </c>
      <c r="AS202" s="41">
        <f t="shared" si="144"/>
        <v>0</v>
      </c>
      <c r="AT202" s="60">
        <v>0</v>
      </c>
      <c r="AU202" s="60"/>
      <c r="AV202" s="288">
        <f>$D$202*AU202</f>
        <v>0</v>
      </c>
      <c r="AW202" s="779"/>
      <c r="AX202">
        <v>0</v>
      </c>
      <c r="AY202" s="33"/>
      <c r="AZ202" s="41">
        <f t="shared" si="145"/>
        <v>0</v>
      </c>
      <c r="BA202" s="41">
        <f t="shared" si="146"/>
        <v>0</v>
      </c>
      <c r="BB202" s="60">
        <v>0</v>
      </c>
      <c r="BC202" s="60"/>
      <c r="BD202" s="288">
        <f>$D$202*BC202</f>
        <v>0</v>
      </c>
      <c r="BE202" s="779"/>
      <c r="BF202">
        <v>0</v>
      </c>
      <c r="BG202" s="33"/>
      <c r="BH202" s="41">
        <f t="shared" si="147"/>
        <v>0</v>
      </c>
      <c r="BI202" s="41">
        <f t="shared" si="148"/>
        <v>0</v>
      </c>
      <c r="BJ202" s="60">
        <v>0</v>
      </c>
      <c r="BK202" s="60"/>
      <c r="BL202" s="288">
        <f>$D$202*BK202</f>
        <v>0</v>
      </c>
      <c r="BM202" s="779"/>
      <c r="BN202" s="60">
        <v>0</v>
      </c>
      <c r="BO202" s="33"/>
      <c r="BP202" s="41">
        <f t="shared" si="149"/>
        <v>0</v>
      </c>
      <c r="BQ202" s="41">
        <f t="shared" si="150"/>
        <v>0</v>
      </c>
      <c r="BR202" s="60">
        <v>0</v>
      </c>
      <c r="BS202" s="60"/>
      <c r="BT202" s="288">
        <f>$D$202*BS202</f>
        <v>0</v>
      </c>
      <c r="BU202" s="779"/>
      <c r="BV202" s="83">
        <v>0</v>
      </c>
      <c r="BW202" s="33"/>
      <c r="BX202" s="41">
        <f t="shared" si="151"/>
        <v>0</v>
      </c>
      <c r="BY202" s="41">
        <f t="shared" si="152"/>
        <v>0</v>
      </c>
      <c r="BZ202" s="60">
        <v>0</v>
      </c>
      <c r="CA202" s="60"/>
      <c r="CB202" s="288">
        <f>$D$202*CA202</f>
        <v>0</v>
      </c>
      <c r="CC202" s="779"/>
      <c r="CD202" s="83">
        <v>0</v>
      </c>
      <c r="CE202" s="33"/>
      <c r="CF202" s="41">
        <f t="shared" si="153"/>
        <v>0</v>
      </c>
      <c r="CG202" s="41">
        <f t="shared" si="154"/>
        <v>0</v>
      </c>
      <c r="CH202" s="60">
        <v>0</v>
      </c>
      <c r="CI202" s="60"/>
      <c r="CJ202" s="288">
        <f>$D$202*CI202</f>
        <v>0</v>
      </c>
      <c r="CK202" s="779"/>
      <c r="CL202" s="83">
        <v>0</v>
      </c>
      <c r="CM202" s="33"/>
      <c r="CN202" s="41">
        <f t="shared" si="155"/>
        <v>0</v>
      </c>
      <c r="CO202" s="41">
        <f t="shared" si="156"/>
        <v>0</v>
      </c>
      <c r="CP202" s="60">
        <v>0</v>
      </c>
      <c r="CQ202" s="41"/>
      <c r="CR202" s="288">
        <f>$D$202*CQ202</f>
        <v>0</v>
      </c>
      <c r="CS202" s="780"/>
      <c r="CT202" s="83">
        <v>0</v>
      </c>
      <c r="CU202" s="33"/>
      <c r="CV202" s="41">
        <f t="shared" si="130"/>
        <v>0</v>
      </c>
      <c r="CW202" s="41">
        <f t="shared" si="131"/>
        <v>0</v>
      </c>
      <c r="CX202" s="41">
        <v>0</v>
      </c>
      <c r="DE202" s="362">
        <f t="shared" si="184"/>
        <v>0</v>
      </c>
      <c r="DF202" s="362">
        <f t="shared" si="185"/>
        <v>0</v>
      </c>
      <c r="DG202" s="362">
        <f t="shared" si="186"/>
        <v>0</v>
      </c>
    </row>
    <row r="203" spans="1:111" ht="15" hidden="1" customHeight="1" x14ac:dyDescent="0.25">
      <c r="A203" s="688" t="s">
        <v>455</v>
      </c>
      <c r="B203" s="696" t="s">
        <v>456</v>
      </c>
      <c r="C203" s="196" t="s">
        <v>452</v>
      </c>
      <c r="D203" s="954">
        <v>600</v>
      </c>
      <c r="E203" s="287">
        <f t="shared" si="187"/>
        <v>0</v>
      </c>
      <c r="F203" s="717">
        <f>$D$203*E203</f>
        <v>0</v>
      </c>
      <c r="G203" s="60"/>
      <c r="H203" s="40">
        <f>$D$203*G203</f>
        <v>0</v>
      </c>
      <c r="I203" s="779"/>
      <c r="J203" s="60">
        <v>5</v>
      </c>
      <c r="K203" s="33">
        <v>0</v>
      </c>
      <c r="L203" s="41">
        <v>0</v>
      </c>
      <c r="M203" s="41">
        <f t="shared" si="136"/>
        <v>0</v>
      </c>
      <c r="N203" s="60">
        <v>5</v>
      </c>
      <c r="O203" s="60"/>
      <c r="P203" s="40">
        <f>$D$203*O203</f>
        <v>0</v>
      </c>
      <c r="Q203" s="780"/>
      <c r="R203">
        <v>5</v>
      </c>
      <c r="S203" s="33"/>
      <c r="T203" s="41">
        <f t="shared" si="137"/>
        <v>0</v>
      </c>
      <c r="U203" s="41">
        <f t="shared" si="138"/>
        <v>0</v>
      </c>
      <c r="V203" s="60">
        <v>5</v>
      </c>
      <c r="W203" s="60"/>
      <c r="X203" s="288">
        <f>$D$203*W203</f>
        <v>0</v>
      </c>
      <c r="Y203" s="780"/>
      <c r="Z203" s="254">
        <v>0</v>
      </c>
      <c r="AA203" s="33"/>
      <c r="AB203" s="41">
        <f t="shared" si="139"/>
        <v>0</v>
      </c>
      <c r="AC203" s="41">
        <f t="shared" si="140"/>
        <v>0</v>
      </c>
      <c r="AD203" s="60">
        <v>0</v>
      </c>
      <c r="AE203" s="60"/>
      <c r="AF203" s="40">
        <f>$D$203*AE203</f>
        <v>0</v>
      </c>
      <c r="AG203" s="780"/>
      <c r="AH203" s="774">
        <v>0</v>
      </c>
      <c r="AI203" s="33"/>
      <c r="AJ203" s="41">
        <f t="shared" si="141"/>
        <v>0</v>
      </c>
      <c r="AK203" s="41">
        <f t="shared" si="142"/>
        <v>0</v>
      </c>
      <c r="AL203" s="60">
        <v>0</v>
      </c>
      <c r="AM203" s="60"/>
      <c r="AN203" s="288">
        <f>$D$203*AM203</f>
        <v>0</v>
      </c>
      <c r="AO203" s="41"/>
      <c r="AP203">
        <v>0</v>
      </c>
      <c r="AQ203" s="33"/>
      <c r="AR203" s="41">
        <f t="shared" si="143"/>
        <v>0</v>
      </c>
      <c r="AS203" s="41">
        <f t="shared" si="144"/>
        <v>0</v>
      </c>
      <c r="AT203" s="60">
        <v>0</v>
      </c>
      <c r="AU203" s="60"/>
      <c r="AV203" s="288">
        <f>$D$203*AU203</f>
        <v>0</v>
      </c>
      <c r="AW203" s="779"/>
      <c r="AX203">
        <v>0</v>
      </c>
      <c r="AY203" s="33"/>
      <c r="AZ203" s="41">
        <f t="shared" si="145"/>
        <v>0</v>
      </c>
      <c r="BA203" s="41">
        <f t="shared" si="146"/>
        <v>0</v>
      </c>
      <c r="BB203" s="60">
        <v>0</v>
      </c>
      <c r="BC203" s="60"/>
      <c r="BD203" s="288">
        <f>$D$203*BC203</f>
        <v>0</v>
      </c>
      <c r="BE203" s="779"/>
      <c r="BF203">
        <v>0</v>
      </c>
      <c r="BG203" s="33"/>
      <c r="BH203" s="41">
        <f t="shared" si="147"/>
        <v>0</v>
      </c>
      <c r="BI203" s="41">
        <f t="shared" si="148"/>
        <v>0</v>
      </c>
      <c r="BJ203" s="60">
        <v>0</v>
      </c>
      <c r="BK203" s="60"/>
      <c r="BL203" s="288">
        <f>$D$203*BK203</f>
        <v>0</v>
      </c>
      <c r="BM203" s="779"/>
      <c r="BN203" s="60">
        <v>0</v>
      </c>
      <c r="BO203" s="33"/>
      <c r="BP203" s="41">
        <f t="shared" si="149"/>
        <v>0</v>
      </c>
      <c r="BQ203" s="41">
        <f t="shared" si="150"/>
        <v>0</v>
      </c>
      <c r="BR203" s="60">
        <v>0</v>
      </c>
      <c r="BS203" s="60"/>
      <c r="BT203" s="288">
        <f>$D$203*BS203</f>
        <v>0</v>
      </c>
      <c r="BU203" s="779"/>
      <c r="BV203" s="83">
        <v>0</v>
      </c>
      <c r="BW203" s="33"/>
      <c r="BX203" s="41">
        <f t="shared" si="151"/>
        <v>0</v>
      </c>
      <c r="BY203" s="41">
        <f t="shared" si="152"/>
        <v>0</v>
      </c>
      <c r="BZ203" s="60">
        <v>0</v>
      </c>
      <c r="CA203" s="60"/>
      <c r="CB203" s="288">
        <f>$D$203*CA203</f>
        <v>0</v>
      </c>
      <c r="CC203" s="779"/>
      <c r="CD203" s="83">
        <v>0</v>
      </c>
      <c r="CE203" s="33"/>
      <c r="CF203" s="41">
        <f t="shared" si="153"/>
        <v>0</v>
      </c>
      <c r="CG203" s="41">
        <f t="shared" si="154"/>
        <v>0</v>
      </c>
      <c r="CH203" s="60">
        <v>0</v>
      </c>
      <c r="CI203" s="60"/>
      <c r="CJ203" s="288">
        <f>$D$203*CI203</f>
        <v>0</v>
      </c>
      <c r="CK203" s="779"/>
      <c r="CL203" s="83">
        <v>0</v>
      </c>
      <c r="CM203" s="33"/>
      <c r="CN203" s="41">
        <f t="shared" si="155"/>
        <v>0</v>
      </c>
      <c r="CO203" s="41">
        <f t="shared" si="156"/>
        <v>0</v>
      </c>
      <c r="CP203" s="60">
        <v>0</v>
      </c>
      <c r="CQ203" s="41"/>
      <c r="CR203" s="288">
        <f>$D$203*CQ203</f>
        <v>0</v>
      </c>
      <c r="CS203" s="780"/>
      <c r="CT203" s="83">
        <v>0</v>
      </c>
      <c r="CU203" s="33"/>
      <c r="CV203" s="41">
        <f t="shared" si="130"/>
        <v>0</v>
      </c>
      <c r="CW203" s="41">
        <f t="shared" si="131"/>
        <v>0</v>
      </c>
      <c r="CX203" s="41">
        <v>0</v>
      </c>
      <c r="DE203" s="362">
        <f t="shared" si="184"/>
        <v>0</v>
      </c>
      <c r="DF203" s="362">
        <f t="shared" si="185"/>
        <v>0</v>
      </c>
      <c r="DG203" s="362">
        <f t="shared" si="186"/>
        <v>0</v>
      </c>
    </row>
    <row r="204" spans="1:111" ht="15" hidden="1" customHeight="1" x14ac:dyDescent="0.25">
      <c r="A204" s="688" t="s">
        <v>457</v>
      </c>
      <c r="B204" s="696" t="s">
        <v>458</v>
      </c>
      <c r="C204" s="196" t="s">
        <v>452</v>
      </c>
      <c r="D204" s="954">
        <v>550</v>
      </c>
      <c r="E204" s="287">
        <f t="shared" si="187"/>
        <v>0</v>
      </c>
      <c r="F204" s="717">
        <f>$D$204*E204</f>
        <v>0</v>
      </c>
      <c r="G204" s="60"/>
      <c r="H204" s="40">
        <f>$D$204*G204</f>
        <v>0</v>
      </c>
      <c r="I204" s="779"/>
      <c r="J204" s="60">
        <v>5</v>
      </c>
      <c r="K204" s="33">
        <v>0</v>
      </c>
      <c r="L204" s="41">
        <v>0</v>
      </c>
      <c r="M204" s="41">
        <f t="shared" si="136"/>
        <v>0</v>
      </c>
      <c r="N204" s="60">
        <v>0</v>
      </c>
      <c r="O204" s="60"/>
      <c r="P204" s="40">
        <f>$D$204*O204</f>
        <v>0</v>
      </c>
      <c r="Q204" s="780"/>
      <c r="R204">
        <v>5</v>
      </c>
      <c r="S204" s="33"/>
      <c r="T204" s="41">
        <f t="shared" si="137"/>
        <v>0</v>
      </c>
      <c r="U204" s="41">
        <f t="shared" si="138"/>
        <v>0</v>
      </c>
      <c r="V204" s="60">
        <v>0</v>
      </c>
      <c r="W204" s="60"/>
      <c r="X204" s="288">
        <f>$D$204*W204</f>
        <v>0</v>
      </c>
      <c r="Y204" s="780"/>
      <c r="Z204" s="254">
        <v>0</v>
      </c>
      <c r="AA204" s="33"/>
      <c r="AB204" s="41">
        <f t="shared" si="139"/>
        <v>0</v>
      </c>
      <c r="AC204" s="41">
        <f t="shared" si="140"/>
        <v>0</v>
      </c>
      <c r="AD204" s="60">
        <v>0</v>
      </c>
      <c r="AE204" s="60"/>
      <c r="AF204" s="40">
        <f>$D$204*AE204</f>
        <v>0</v>
      </c>
      <c r="AG204" s="780"/>
      <c r="AH204" s="774">
        <v>0</v>
      </c>
      <c r="AI204" s="33"/>
      <c r="AJ204" s="41">
        <f t="shared" si="141"/>
        <v>0</v>
      </c>
      <c r="AK204" s="41">
        <f t="shared" si="142"/>
        <v>0</v>
      </c>
      <c r="AL204" s="60">
        <v>0</v>
      </c>
      <c r="AM204" s="60"/>
      <c r="AN204" s="288">
        <f>$D$204*AM204</f>
        <v>0</v>
      </c>
      <c r="AO204" s="41"/>
      <c r="AP204">
        <v>0</v>
      </c>
      <c r="AQ204" s="33"/>
      <c r="AR204" s="41">
        <f t="shared" si="143"/>
        <v>0</v>
      </c>
      <c r="AS204" s="41">
        <f t="shared" si="144"/>
        <v>0</v>
      </c>
      <c r="AT204" s="60">
        <v>0</v>
      </c>
      <c r="AU204" s="60"/>
      <c r="AV204" s="288">
        <f>$D$204*AU204</f>
        <v>0</v>
      </c>
      <c r="AW204" s="779"/>
      <c r="AX204">
        <v>0</v>
      </c>
      <c r="AY204" s="33"/>
      <c r="AZ204" s="41">
        <f t="shared" si="145"/>
        <v>0</v>
      </c>
      <c r="BA204" s="41">
        <f t="shared" si="146"/>
        <v>0</v>
      </c>
      <c r="BB204" s="60">
        <v>0</v>
      </c>
      <c r="BC204" s="60"/>
      <c r="BD204" s="288">
        <f>$D$204*BC204</f>
        <v>0</v>
      </c>
      <c r="BE204" s="779"/>
      <c r="BF204">
        <v>0</v>
      </c>
      <c r="BG204" s="33"/>
      <c r="BH204" s="41">
        <f t="shared" si="147"/>
        <v>0</v>
      </c>
      <c r="BI204" s="41">
        <f t="shared" si="148"/>
        <v>0</v>
      </c>
      <c r="BJ204" s="60">
        <v>0</v>
      </c>
      <c r="BK204" s="60"/>
      <c r="BL204" s="288">
        <f>$D$204*BK204</f>
        <v>0</v>
      </c>
      <c r="BM204" s="779"/>
      <c r="BN204" s="60">
        <v>0</v>
      </c>
      <c r="BO204" s="33"/>
      <c r="BP204" s="41">
        <f t="shared" si="149"/>
        <v>0</v>
      </c>
      <c r="BQ204" s="41">
        <f t="shared" si="150"/>
        <v>0</v>
      </c>
      <c r="BR204" s="60">
        <v>0</v>
      </c>
      <c r="BS204" s="60"/>
      <c r="BT204" s="288">
        <f>$D$204*BS204</f>
        <v>0</v>
      </c>
      <c r="BU204" s="779"/>
      <c r="BV204" s="83">
        <v>0</v>
      </c>
      <c r="BW204" s="33"/>
      <c r="BX204" s="41">
        <f t="shared" si="151"/>
        <v>0</v>
      </c>
      <c r="BY204" s="41">
        <f t="shared" si="152"/>
        <v>0</v>
      </c>
      <c r="BZ204" s="60">
        <v>0</v>
      </c>
      <c r="CA204" s="60"/>
      <c r="CB204" s="288">
        <f>$D$204*CA204</f>
        <v>0</v>
      </c>
      <c r="CC204" s="779"/>
      <c r="CD204" s="83">
        <v>0</v>
      </c>
      <c r="CE204" s="33"/>
      <c r="CF204" s="41">
        <f t="shared" si="153"/>
        <v>0</v>
      </c>
      <c r="CG204" s="41">
        <f t="shared" si="154"/>
        <v>0</v>
      </c>
      <c r="CH204" s="60">
        <v>0</v>
      </c>
      <c r="CI204" s="60"/>
      <c r="CJ204" s="288">
        <f>$D$204*CI204</f>
        <v>0</v>
      </c>
      <c r="CK204" s="779"/>
      <c r="CL204" s="83">
        <v>0</v>
      </c>
      <c r="CM204" s="33"/>
      <c r="CN204" s="41">
        <f t="shared" si="155"/>
        <v>0</v>
      </c>
      <c r="CO204" s="41">
        <f t="shared" si="156"/>
        <v>0</v>
      </c>
      <c r="CP204" s="60">
        <v>0</v>
      </c>
      <c r="CQ204" s="41"/>
      <c r="CR204" s="288">
        <f>$D$204*CQ204</f>
        <v>0</v>
      </c>
      <c r="CS204" s="780"/>
      <c r="CT204" s="83">
        <v>0</v>
      </c>
      <c r="CU204" s="33"/>
      <c r="CV204" s="41">
        <f t="shared" si="130"/>
        <v>0</v>
      </c>
      <c r="CW204" s="41">
        <f t="shared" si="131"/>
        <v>0</v>
      </c>
      <c r="CX204" s="41">
        <v>0</v>
      </c>
      <c r="DE204" s="362">
        <f t="shared" si="184"/>
        <v>0</v>
      </c>
      <c r="DF204" s="362">
        <f t="shared" si="185"/>
        <v>0</v>
      </c>
      <c r="DG204" s="362">
        <f t="shared" si="186"/>
        <v>0</v>
      </c>
    </row>
    <row r="205" spans="1:111" ht="15" hidden="1" customHeight="1" x14ac:dyDescent="0.25">
      <c r="A205" s="62"/>
      <c r="B205" s="704" t="s">
        <v>449</v>
      </c>
      <c r="C205" s="196" t="s">
        <v>452</v>
      </c>
      <c r="D205" s="954">
        <v>720</v>
      </c>
      <c r="E205" s="287">
        <f>SUM(E201:E204)</f>
        <v>0</v>
      </c>
      <c r="F205" s="741"/>
      <c r="G205" s="41">
        <v>0</v>
      </c>
      <c r="H205" s="39"/>
      <c r="I205" s="780">
        <v>0</v>
      </c>
      <c r="J205" s="41">
        <v>20</v>
      </c>
      <c r="K205" s="33">
        <v>0</v>
      </c>
      <c r="L205" s="41"/>
      <c r="M205" s="41">
        <f t="shared" si="136"/>
        <v>0</v>
      </c>
      <c r="N205" s="60">
        <v>0</v>
      </c>
      <c r="O205" s="41">
        <v>0</v>
      </c>
      <c r="P205" s="39"/>
      <c r="Q205" s="780">
        <v>0</v>
      </c>
      <c r="R205">
        <v>20</v>
      </c>
      <c r="S205" s="33"/>
      <c r="T205" s="41">
        <f t="shared" si="137"/>
        <v>0</v>
      </c>
      <c r="U205" s="41">
        <f t="shared" si="138"/>
        <v>0</v>
      </c>
      <c r="V205" s="60">
        <v>0</v>
      </c>
      <c r="W205" s="41">
        <v>0</v>
      </c>
      <c r="X205" s="287"/>
      <c r="Y205" s="780">
        <v>0</v>
      </c>
      <c r="Z205" s="254">
        <v>0</v>
      </c>
      <c r="AA205" s="33"/>
      <c r="AB205" s="41">
        <f t="shared" si="139"/>
        <v>0</v>
      </c>
      <c r="AC205" s="41">
        <f t="shared" si="140"/>
        <v>0</v>
      </c>
      <c r="AD205" s="60">
        <v>0</v>
      </c>
      <c r="AE205" s="41">
        <v>0</v>
      </c>
      <c r="AF205" s="39"/>
      <c r="AG205" s="780">
        <v>0</v>
      </c>
      <c r="AH205" s="255">
        <v>0</v>
      </c>
      <c r="AI205" s="33"/>
      <c r="AJ205" s="41">
        <f t="shared" si="141"/>
        <v>0</v>
      </c>
      <c r="AK205" s="41">
        <f t="shared" si="142"/>
        <v>0</v>
      </c>
      <c r="AL205" s="60">
        <v>0</v>
      </c>
      <c r="AM205" s="41">
        <v>0</v>
      </c>
      <c r="AN205" s="287"/>
      <c r="AO205" s="41">
        <v>0</v>
      </c>
      <c r="AP205">
        <v>0</v>
      </c>
      <c r="AQ205" s="33"/>
      <c r="AR205" s="41">
        <f t="shared" si="143"/>
        <v>0</v>
      </c>
      <c r="AS205" s="41">
        <f t="shared" si="144"/>
        <v>0</v>
      </c>
      <c r="AT205" s="60">
        <v>0</v>
      </c>
      <c r="AU205" s="41">
        <v>0</v>
      </c>
      <c r="AV205" s="287"/>
      <c r="AW205" s="780">
        <v>0</v>
      </c>
      <c r="AX205">
        <v>0</v>
      </c>
      <c r="AY205" s="33"/>
      <c r="AZ205" s="41">
        <f t="shared" si="145"/>
        <v>0</v>
      </c>
      <c r="BA205" s="41">
        <f t="shared" si="146"/>
        <v>0</v>
      </c>
      <c r="BB205" s="60">
        <v>0</v>
      </c>
      <c r="BC205" s="41">
        <v>0</v>
      </c>
      <c r="BD205" s="287"/>
      <c r="BE205" s="780">
        <v>0</v>
      </c>
      <c r="BF205">
        <v>0</v>
      </c>
      <c r="BG205" s="33"/>
      <c r="BH205" s="41">
        <f t="shared" si="147"/>
        <v>0</v>
      </c>
      <c r="BI205" s="41">
        <f t="shared" si="148"/>
        <v>0</v>
      </c>
      <c r="BJ205" s="60">
        <v>0</v>
      </c>
      <c r="BK205" s="41">
        <v>0</v>
      </c>
      <c r="BL205" s="287"/>
      <c r="BM205" s="780">
        <v>0</v>
      </c>
      <c r="BN205" s="41">
        <v>0</v>
      </c>
      <c r="BO205" s="33"/>
      <c r="BP205" s="41">
        <f t="shared" si="149"/>
        <v>0</v>
      </c>
      <c r="BQ205" s="41">
        <f t="shared" si="150"/>
        <v>0</v>
      </c>
      <c r="BR205" s="60">
        <v>0</v>
      </c>
      <c r="BS205" s="41">
        <v>0</v>
      </c>
      <c r="BT205" s="287"/>
      <c r="BU205" s="780">
        <v>0</v>
      </c>
      <c r="BV205" s="83">
        <v>0</v>
      </c>
      <c r="BW205" s="33"/>
      <c r="BX205" s="41">
        <f t="shared" si="151"/>
        <v>0</v>
      </c>
      <c r="BY205" s="41">
        <f t="shared" si="152"/>
        <v>0</v>
      </c>
      <c r="BZ205" s="60">
        <v>0</v>
      </c>
      <c r="CA205" s="41">
        <v>0</v>
      </c>
      <c r="CB205" s="287"/>
      <c r="CC205" s="780">
        <v>0</v>
      </c>
      <c r="CD205" s="83">
        <v>0</v>
      </c>
      <c r="CE205" s="33"/>
      <c r="CF205" s="41">
        <f t="shared" si="153"/>
        <v>0</v>
      </c>
      <c r="CG205" s="41">
        <f t="shared" si="154"/>
        <v>0</v>
      </c>
      <c r="CH205" s="60">
        <v>0</v>
      </c>
      <c r="CI205" s="41">
        <v>0</v>
      </c>
      <c r="CJ205" s="287"/>
      <c r="CK205" s="780">
        <v>0</v>
      </c>
      <c r="CL205" s="83">
        <v>0</v>
      </c>
      <c r="CM205" s="33"/>
      <c r="CN205" s="41">
        <f t="shared" si="155"/>
        <v>0</v>
      </c>
      <c r="CO205" s="41">
        <f t="shared" si="156"/>
        <v>0</v>
      </c>
      <c r="CP205" s="60">
        <v>0</v>
      </c>
      <c r="CQ205" s="41">
        <v>0</v>
      </c>
      <c r="CR205" s="287"/>
      <c r="CS205" s="780">
        <v>0</v>
      </c>
      <c r="CT205" s="83">
        <v>0</v>
      </c>
      <c r="CU205" s="33"/>
      <c r="CV205" s="41">
        <f t="shared" si="130"/>
        <v>0</v>
      </c>
      <c r="CW205" s="41">
        <f t="shared" si="131"/>
        <v>0</v>
      </c>
      <c r="CX205" s="41">
        <v>0</v>
      </c>
      <c r="DE205" s="362">
        <f t="shared" si="184"/>
        <v>0</v>
      </c>
      <c r="DF205" s="362">
        <f t="shared" si="185"/>
        <v>0</v>
      </c>
      <c r="DG205" s="362">
        <f t="shared" si="186"/>
        <v>0</v>
      </c>
    </row>
    <row r="206" spans="1:111" ht="15" hidden="1" customHeight="1" x14ac:dyDescent="0.25">
      <c r="A206" s="62"/>
      <c r="B206" s="704"/>
      <c r="C206" s="196"/>
      <c r="D206" s="954"/>
      <c r="E206" s="287"/>
      <c r="F206" s="717"/>
      <c r="G206" s="41"/>
      <c r="H206" s="40"/>
      <c r="I206" s="780"/>
      <c r="J206" s="41"/>
      <c r="K206" s="33"/>
      <c r="L206" s="41"/>
      <c r="M206" s="41">
        <f t="shared" si="136"/>
        <v>0</v>
      </c>
      <c r="N206" s="60">
        <v>0</v>
      </c>
      <c r="O206" s="41"/>
      <c r="P206" s="40"/>
      <c r="Q206" s="780"/>
      <c r="S206" s="33"/>
      <c r="T206" s="41">
        <f t="shared" si="137"/>
        <v>0</v>
      </c>
      <c r="U206" s="41">
        <f t="shared" si="138"/>
        <v>0</v>
      </c>
      <c r="V206" s="60">
        <v>0</v>
      </c>
      <c r="W206" s="51"/>
      <c r="X206" s="288"/>
      <c r="Y206" s="780"/>
      <c r="Z206" s="254"/>
      <c r="AA206" s="33"/>
      <c r="AB206" s="41">
        <f t="shared" si="139"/>
        <v>0</v>
      </c>
      <c r="AC206" s="41">
        <f t="shared" si="140"/>
        <v>0</v>
      </c>
      <c r="AD206" s="60">
        <v>0</v>
      </c>
      <c r="AE206" s="51"/>
      <c r="AF206" s="40"/>
      <c r="AG206" s="780"/>
      <c r="AH206" s="254"/>
      <c r="AI206" s="33"/>
      <c r="AJ206" s="41">
        <f t="shared" si="141"/>
        <v>0</v>
      </c>
      <c r="AK206" s="41">
        <f t="shared" si="142"/>
        <v>0</v>
      </c>
      <c r="AL206" s="60">
        <v>0</v>
      </c>
      <c r="AM206" s="51"/>
      <c r="AN206" s="288"/>
      <c r="AO206" s="41"/>
      <c r="AQ206" s="33"/>
      <c r="AR206" s="41">
        <f t="shared" si="143"/>
        <v>0</v>
      </c>
      <c r="AS206" s="41">
        <f t="shared" si="144"/>
        <v>0</v>
      </c>
      <c r="AT206" s="60">
        <v>0</v>
      </c>
      <c r="AU206" s="51"/>
      <c r="AV206" s="288"/>
      <c r="AW206" s="781"/>
      <c r="AY206" s="33"/>
      <c r="AZ206" s="41">
        <f t="shared" si="145"/>
        <v>0</v>
      </c>
      <c r="BA206" s="41">
        <f t="shared" si="146"/>
        <v>0</v>
      </c>
      <c r="BB206" s="60">
        <v>0</v>
      </c>
      <c r="BC206" s="51"/>
      <c r="BD206" s="288"/>
      <c r="BE206" s="781"/>
      <c r="BG206" s="33"/>
      <c r="BH206" s="41">
        <f t="shared" si="147"/>
        <v>0</v>
      </c>
      <c r="BI206" s="41">
        <f t="shared" si="148"/>
        <v>0</v>
      </c>
      <c r="BJ206" s="60">
        <v>0</v>
      </c>
      <c r="BK206" s="51"/>
      <c r="BL206" s="288"/>
      <c r="BM206" s="781"/>
      <c r="BN206" s="51"/>
      <c r="BO206" s="33"/>
      <c r="BP206" s="41">
        <f t="shared" si="149"/>
        <v>0</v>
      </c>
      <c r="BQ206" s="41">
        <f t="shared" si="150"/>
        <v>0</v>
      </c>
      <c r="BR206" s="60">
        <v>0</v>
      </c>
      <c r="BS206" s="51"/>
      <c r="BT206" s="288"/>
      <c r="BU206" s="781"/>
      <c r="BV206" s="83"/>
      <c r="BW206" s="33"/>
      <c r="BX206" s="41">
        <f t="shared" si="151"/>
        <v>0</v>
      </c>
      <c r="BY206" s="41">
        <f t="shared" si="152"/>
        <v>0</v>
      </c>
      <c r="BZ206" s="60">
        <v>0</v>
      </c>
      <c r="CA206" s="51"/>
      <c r="CB206" s="288"/>
      <c r="CC206" s="781"/>
      <c r="CD206" s="83"/>
      <c r="CE206" s="33"/>
      <c r="CF206" s="41">
        <f t="shared" si="153"/>
        <v>0</v>
      </c>
      <c r="CG206" s="41">
        <f t="shared" si="154"/>
        <v>0</v>
      </c>
      <c r="CH206" s="60">
        <v>0</v>
      </c>
      <c r="CI206" s="51"/>
      <c r="CJ206" s="288"/>
      <c r="CK206" s="781"/>
      <c r="CL206" s="83"/>
      <c r="CM206" s="33"/>
      <c r="CN206" s="41">
        <f t="shared" si="155"/>
        <v>0</v>
      </c>
      <c r="CO206" s="41">
        <f t="shared" si="156"/>
        <v>0</v>
      </c>
      <c r="CP206" s="60">
        <v>0</v>
      </c>
      <c r="CQ206" s="51"/>
      <c r="CR206" s="288"/>
      <c r="CS206" s="781"/>
      <c r="CT206" s="83"/>
      <c r="CU206" s="33"/>
      <c r="CV206" s="41">
        <f t="shared" si="130"/>
        <v>0</v>
      </c>
      <c r="CW206" s="41">
        <f t="shared" si="131"/>
        <v>0</v>
      </c>
      <c r="CX206" s="41">
        <v>0</v>
      </c>
      <c r="DE206" s="362">
        <f t="shared" si="184"/>
        <v>0</v>
      </c>
      <c r="DF206" s="362">
        <f t="shared" si="185"/>
        <v>0</v>
      </c>
      <c r="DG206" s="362">
        <f t="shared" si="186"/>
        <v>0</v>
      </c>
    </row>
    <row r="207" spans="1:111" ht="15" hidden="1" customHeight="1" x14ac:dyDescent="0.25">
      <c r="A207" s="62"/>
      <c r="B207" s="704"/>
      <c r="C207" s="196"/>
      <c r="D207" s="954"/>
      <c r="E207" s="287"/>
      <c r="F207" s="717"/>
      <c r="G207" s="41"/>
      <c r="H207" s="40"/>
      <c r="I207" s="780"/>
      <c r="J207" s="41"/>
      <c r="K207" s="33"/>
      <c r="L207" s="41"/>
      <c r="M207" s="41">
        <f t="shared" si="136"/>
        <v>0</v>
      </c>
      <c r="N207" s="60">
        <v>0</v>
      </c>
      <c r="O207" s="41"/>
      <c r="P207" s="40"/>
      <c r="Q207" s="780"/>
      <c r="S207" s="33"/>
      <c r="T207" s="41">
        <f t="shared" si="137"/>
        <v>0</v>
      </c>
      <c r="U207" s="41">
        <f t="shared" si="138"/>
        <v>0</v>
      </c>
      <c r="V207" s="60">
        <v>0</v>
      </c>
      <c r="W207" s="51"/>
      <c r="X207" s="288"/>
      <c r="Y207" s="780"/>
      <c r="Z207" s="254"/>
      <c r="AA207" s="33"/>
      <c r="AB207" s="41">
        <f t="shared" si="139"/>
        <v>0</v>
      </c>
      <c r="AC207" s="41">
        <f t="shared" si="140"/>
        <v>0</v>
      </c>
      <c r="AD207" s="60">
        <v>0</v>
      </c>
      <c r="AE207" s="51"/>
      <c r="AF207" s="40"/>
      <c r="AG207" s="780"/>
      <c r="AH207" s="254"/>
      <c r="AI207" s="33"/>
      <c r="AJ207" s="41">
        <f t="shared" si="141"/>
        <v>0</v>
      </c>
      <c r="AK207" s="41">
        <f t="shared" si="142"/>
        <v>0</v>
      </c>
      <c r="AL207" s="60">
        <v>0</v>
      </c>
      <c r="AM207" s="51"/>
      <c r="AN207" s="288"/>
      <c r="AO207" s="41"/>
      <c r="AQ207" s="33"/>
      <c r="AR207" s="41">
        <f t="shared" si="143"/>
        <v>0</v>
      </c>
      <c r="AS207" s="41">
        <f t="shared" si="144"/>
        <v>0</v>
      </c>
      <c r="AT207" s="60">
        <v>0</v>
      </c>
      <c r="AU207" s="51"/>
      <c r="AV207" s="288"/>
      <c r="AW207" s="781"/>
      <c r="AY207" s="33"/>
      <c r="AZ207" s="41">
        <f t="shared" si="145"/>
        <v>0</v>
      </c>
      <c r="BA207" s="41">
        <f t="shared" si="146"/>
        <v>0</v>
      </c>
      <c r="BB207" s="60">
        <v>0</v>
      </c>
      <c r="BC207" s="51"/>
      <c r="BD207" s="288"/>
      <c r="BE207" s="781"/>
      <c r="BG207" s="33"/>
      <c r="BH207" s="41">
        <f t="shared" si="147"/>
        <v>0</v>
      </c>
      <c r="BI207" s="41">
        <f t="shared" si="148"/>
        <v>0</v>
      </c>
      <c r="BJ207" s="60">
        <v>0</v>
      </c>
      <c r="BK207" s="51"/>
      <c r="BL207" s="288"/>
      <c r="BM207" s="781"/>
      <c r="BN207" s="51"/>
      <c r="BO207" s="33"/>
      <c r="BP207" s="41">
        <f t="shared" si="149"/>
        <v>0</v>
      </c>
      <c r="BQ207" s="41">
        <f t="shared" si="150"/>
        <v>0</v>
      </c>
      <c r="BR207" s="60">
        <v>0</v>
      </c>
      <c r="BS207" s="51"/>
      <c r="BT207" s="288"/>
      <c r="BU207" s="781"/>
      <c r="BV207" s="83"/>
      <c r="BW207" s="33"/>
      <c r="BX207" s="41">
        <f t="shared" si="151"/>
        <v>0</v>
      </c>
      <c r="BY207" s="41">
        <f t="shared" si="152"/>
        <v>0</v>
      </c>
      <c r="BZ207" s="60">
        <v>0</v>
      </c>
      <c r="CA207" s="51"/>
      <c r="CB207" s="288"/>
      <c r="CC207" s="781"/>
      <c r="CD207" s="83"/>
      <c r="CE207" s="33"/>
      <c r="CF207" s="41">
        <f t="shared" si="153"/>
        <v>0</v>
      </c>
      <c r="CG207" s="41">
        <f t="shared" si="154"/>
        <v>0</v>
      </c>
      <c r="CH207" s="60">
        <v>0</v>
      </c>
      <c r="CI207" s="51"/>
      <c r="CJ207" s="288"/>
      <c r="CK207" s="781"/>
      <c r="CL207" s="83"/>
      <c r="CM207" s="33"/>
      <c r="CN207" s="41">
        <f t="shared" si="155"/>
        <v>0</v>
      </c>
      <c r="CO207" s="41">
        <f t="shared" si="156"/>
        <v>0</v>
      </c>
      <c r="CP207" s="60">
        <v>0</v>
      </c>
      <c r="CQ207" s="51"/>
      <c r="CR207" s="288"/>
      <c r="CS207" s="781"/>
      <c r="CT207" s="83"/>
      <c r="CU207" s="33"/>
      <c r="CV207" s="41">
        <f t="shared" ref="CV207:CV246" si="188">CQ207*CU207</f>
        <v>0</v>
      </c>
      <c r="CW207" s="41">
        <f t="shared" ref="CW207:CW246" si="189">ROUNDUP(CV207,0)</f>
        <v>0</v>
      </c>
      <c r="CX207" s="41">
        <v>0</v>
      </c>
      <c r="DE207" s="362">
        <f t="shared" si="184"/>
        <v>0</v>
      </c>
      <c r="DF207" s="362">
        <f t="shared" si="185"/>
        <v>0</v>
      </c>
      <c r="DG207" s="362">
        <f t="shared" si="186"/>
        <v>0</v>
      </c>
    </row>
    <row r="208" spans="1:111" ht="15" hidden="1" customHeight="1" x14ac:dyDescent="0.25">
      <c r="A208" s="688"/>
      <c r="B208" s="696" t="s">
        <v>712</v>
      </c>
      <c r="C208" s="196" t="s">
        <v>18</v>
      </c>
      <c r="D208" s="954">
        <v>212.5</v>
      </c>
      <c r="E208" s="287">
        <f>G208+O208+W208+AE208+AM208+AU208+BC208+BK208+BS208+CA208+CI208+CQ208</f>
        <v>0</v>
      </c>
      <c r="F208" s="717">
        <f>$D$208*E208</f>
        <v>0</v>
      </c>
      <c r="G208" s="41"/>
      <c r="H208" s="40">
        <f>$D$208*G208</f>
        <v>0</v>
      </c>
      <c r="I208" s="780"/>
      <c r="J208" s="41"/>
      <c r="K208" s="33">
        <v>0</v>
      </c>
      <c r="L208" s="41">
        <v>0</v>
      </c>
      <c r="M208" s="41">
        <f t="shared" si="136"/>
        <v>0</v>
      </c>
      <c r="N208" s="60">
        <v>0</v>
      </c>
      <c r="O208" s="41"/>
      <c r="P208" s="40">
        <f>$D$208*O208</f>
        <v>0</v>
      </c>
      <c r="Q208" s="780"/>
      <c r="S208" s="33"/>
      <c r="T208" s="41">
        <f t="shared" si="137"/>
        <v>0</v>
      </c>
      <c r="U208" s="41">
        <f t="shared" si="138"/>
        <v>0</v>
      </c>
      <c r="V208" s="60">
        <v>0</v>
      </c>
      <c r="W208" s="51"/>
      <c r="X208" s="288">
        <f>$D$208*W208</f>
        <v>0</v>
      </c>
      <c r="Y208" s="780"/>
      <c r="Z208" s="254"/>
      <c r="AA208" s="33"/>
      <c r="AB208" s="41">
        <f t="shared" si="139"/>
        <v>0</v>
      </c>
      <c r="AC208" s="41">
        <f t="shared" si="140"/>
        <v>0</v>
      </c>
      <c r="AD208" s="60">
        <v>0</v>
      </c>
      <c r="AE208" s="51"/>
      <c r="AF208" s="40">
        <f>$D$208*AE208</f>
        <v>0</v>
      </c>
      <c r="AG208" s="780"/>
      <c r="AH208" s="254"/>
      <c r="AI208" s="33"/>
      <c r="AJ208" s="41">
        <f t="shared" si="141"/>
        <v>0</v>
      </c>
      <c r="AK208" s="41">
        <f t="shared" si="142"/>
        <v>0</v>
      </c>
      <c r="AL208" s="60">
        <v>0</v>
      </c>
      <c r="AM208" s="51"/>
      <c r="AN208" s="288">
        <f>$D$208*AM208</f>
        <v>0</v>
      </c>
      <c r="AO208" s="41"/>
      <c r="AQ208" s="33"/>
      <c r="AR208" s="41">
        <f t="shared" si="143"/>
        <v>0</v>
      </c>
      <c r="AS208" s="41">
        <f t="shared" si="144"/>
        <v>0</v>
      </c>
      <c r="AT208" s="60">
        <v>0</v>
      </c>
      <c r="AU208" s="51"/>
      <c r="AV208" s="288">
        <f>$D$208*AU208</f>
        <v>0</v>
      </c>
      <c r="AW208" s="781"/>
      <c r="AY208" s="33"/>
      <c r="AZ208" s="41">
        <f t="shared" si="145"/>
        <v>0</v>
      </c>
      <c r="BA208" s="41">
        <f t="shared" si="146"/>
        <v>0</v>
      </c>
      <c r="BB208" s="60">
        <v>0</v>
      </c>
      <c r="BC208" s="51"/>
      <c r="BD208" s="288">
        <f>$D$208*BC208</f>
        <v>0</v>
      </c>
      <c r="BE208" s="781"/>
      <c r="BG208" s="33"/>
      <c r="BH208" s="41">
        <f t="shared" si="147"/>
        <v>0</v>
      </c>
      <c r="BI208" s="41">
        <f t="shared" si="148"/>
        <v>0</v>
      </c>
      <c r="BJ208" s="60">
        <v>0</v>
      </c>
      <c r="BK208" s="51"/>
      <c r="BL208" s="288">
        <f>$D$208*BK208</f>
        <v>0</v>
      </c>
      <c r="BM208" s="781"/>
      <c r="BN208" s="51"/>
      <c r="BO208" s="33"/>
      <c r="BP208" s="41">
        <f t="shared" si="149"/>
        <v>0</v>
      </c>
      <c r="BQ208" s="41">
        <f t="shared" si="150"/>
        <v>0</v>
      </c>
      <c r="BR208" s="60">
        <v>0</v>
      </c>
      <c r="BS208" s="51"/>
      <c r="BT208" s="288">
        <f>$D$208*BS208</f>
        <v>0</v>
      </c>
      <c r="BU208" s="781"/>
      <c r="BV208" s="83"/>
      <c r="BW208" s="33"/>
      <c r="BX208" s="41">
        <f t="shared" si="151"/>
        <v>0</v>
      </c>
      <c r="BY208" s="41">
        <f t="shared" si="152"/>
        <v>0</v>
      </c>
      <c r="BZ208" s="60">
        <v>0</v>
      </c>
      <c r="CA208" s="51"/>
      <c r="CB208" s="288">
        <f>$D$208*CA208</f>
        <v>0</v>
      </c>
      <c r="CC208" s="781"/>
      <c r="CD208" s="83"/>
      <c r="CE208" s="33"/>
      <c r="CF208" s="41">
        <f t="shared" si="153"/>
        <v>0</v>
      </c>
      <c r="CG208" s="41">
        <f t="shared" si="154"/>
        <v>0</v>
      </c>
      <c r="CH208" s="60">
        <v>0</v>
      </c>
      <c r="CI208" s="51"/>
      <c r="CJ208" s="288">
        <f>$D$208*CI208</f>
        <v>0</v>
      </c>
      <c r="CK208" s="781"/>
      <c r="CL208" s="83"/>
      <c r="CM208" s="33"/>
      <c r="CN208" s="41">
        <f t="shared" si="155"/>
        <v>0</v>
      </c>
      <c r="CO208" s="41">
        <f t="shared" si="156"/>
        <v>0</v>
      </c>
      <c r="CP208" s="60">
        <v>0</v>
      </c>
      <c r="CQ208" s="51"/>
      <c r="CR208" s="288">
        <f>$D$208*CQ208</f>
        <v>0</v>
      </c>
      <c r="CS208" s="781"/>
      <c r="CT208" s="83"/>
      <c r="CU208" s="33"/>
      <c r="CV208" s="41">
        <f t="shared" si="188"/>
        <v>0</v>
      </c>
      <c r="CW208" s="41">
        <f t="shared" si="189"/>
        <v>0</v>
      </c>
      <c r="CX208" s="41">
        <v>0</v>
      </c>
      <c r="DE208" s="362">
        <f t="shared" si="184"/>
        <v>0</v>
      </c>
      <c r="DF208" s="362">
        <f t="shared" si="185"/>
        <v>0</v>
      </c>
      <c r="DG208" s="362">
        <f t="shared" si="186"/>
        <v>0</v>
      </c>
    </row>
    <row r="209" spans="1:111" ht="15" hidden="1" customHeight="1" x14ac:dyDescent="0.25">
      <c r="A209" s="688"/>
      <c r="B209" s="696"/>
      <c r="C209" s="196"/>
      <c r="D209" s="954"/>
      <c r="E209" s="287">
        <f>G209+O209+W209+AE209+AM209+AU209+BC209+BK209+BS209+CA209+CI209+CQ209</f>
        <v>0</v>
      </c>
      <c r="F209" s="717">
        <f>$D$209*E209</f>
        <v>0</v>
      </c>
      <c r="G209" s="41"/>
      <c r="H209" s="40">
        <f>$D$209*G209</f>
        <v>0</v>
      </c>
      <c r="I209" s="780"/>
      <c r="J209" s="41"/>
      <c r="K209" s="33">
        <v>0</v>
      </c>
      <c r="L209" s="41">
        <v>0</v>
      </c>
      <c r="M209" s="41">
        <f t="shared" si="136"/>
        <v>0</v>
      </c>
      <c r="N209" s="60">
        <v>0</v>
      </c>
      <c r="O209" s="41"/>
      <c r="P209" s="40">
        <f>$D$209*O209</f>
        <v>0</v>
      </c>
      <c r="Q209" s="780"/>
      <c r="S209" s="33"/>
      <c r="T209" s="41">
        <f t="shared" si="137"/>
        <v>0</v>
      </c>
      <c r="U209" s="41">
        <f t="shared" si="138"/>
        <v>0</v>
      </c>
      <c r="V209" s="60">
        <v>0</v>
      </c>
      <c r="W209" s="51"/>
      <c r="X209" s="288">
        <f>$D$209*W209</f>
        <v>0</v>
      </c>
      <c r="Y209" s="780"/>
      <c r="Z209" s="254"/>
      <c r="AA209" s="33"/>
      <c r="AB209" s="41">
        <f t="shared" si="139"/>
        <v>0</v>
      </c>
      <c r="AC209" s="41">
        <f t="shared" si="140"/>
        <v>0</v>
      </c>
      <c r="AD209" s="60">
        <v>0</v>
      </c>
      <c r="AE209" s="51"/>
      <c r="AF209" s="40">
        <f>$D$209*AE209</f>
        <v>0</v>
      </c>
      <c r="AG209" s="780"/>
      <c r="AH209" s="254"/>
      <c r="AI209" s="33"/>
      <c r="AJ209" s="41">
        <f t="shared" si="141"/>
        <v>0</v>
      </c>
      <c r="AK209" s="41">
        <f t="shared" si="142"/>
        <v>0</v>
      </c>
      <c r="AL209" s="60">
        <v>0</v>
      </c>
      <c r="AM209" s="51"/>
      <c r="AN209" s="288">
        <f>$D$209*AM209</f>
        <v>0</v>
      </c>
      <c r="AO209" s="41"/>
      <c r="AQ209" s="33"/>
      <c r="AR209" s="41">
        <f t="shared" si="143"/>
        <v>0</v>
      </c>
      <c r="AS209" s="41">
        <f t="shared" si="144"/>
        <v>0</v>
      </c>
      <c r="AT209" s="60">
        <v>0</v>
      </c>
      <c r="AU209" s="51"/>
      <c r="AV209" s="288">
        <f>$D$209*AU209</f>
        <v>0</v>
      </c>
      <c r="AW209" s="781"/>
      <c r="AY209" s="33"/>
      <c r="AZ209" s="41">
        <f t="shared" si="145"/>
        <v>0</v>
      </c>
      <c r="BA209" s="41">
        <f t="shared" si="146"/>
        <v>0</v>
      </c>
      <c r="BB209" s="60">
        <v>0</v>
      </c>
      <c r="BC209" s="51"/>
      <c r="BD209" s="288">
        <f>$D$209*BC209</f>
        <v>0</v>
      </c>
      <c r="BE209" s="781"/>
      <c r="BG209" s="33"/>
      <c r="BH209" s="41">
        <f t="shared" si="147"/>
        <v>0</v>
      </c>
      <c r="BI209" s="41">
        <f t="shared" si="148"/>
        <v>0</v>
      </c>
      <c r="BJ209" s="60">
        <v>0</v>
      </c>
      <c r="BK209" s="51"/>
      <c r="BL209" s="288">
        <f>$D$209*BK209</f>
        <v>0</v>
      </c>
      <c r="BM209" s="781"/>
      <c r="BN209" s="51"/>
      <c r="BO209" s="33"/>
      <c r="BP209" s="41">
        <f t="shared" si="149"/>
        <v>0</v>
      </c>
      <c r="BQ209" s="41">
        <f t="shared" si="150"/>
        <v>0</v>
      </c>
      <c r="BR209" s="60">
        <v>0</v>
      </c>
      <c r="BS209" s="51"/>
      <c r="BT209" s="288">
        <f>$D$209*BS209</f>
        <v>0</v>
      </c>
      <c r="BU209" s="781"/>
      <c r="BV209" s="83"/>
      <c r="BW209" s="33"/>
      <c r="BX209" s="41">
        <f t="shared" si="151"/>
        <v>0</v>
      </c>
      <c r="BY209" s="41">
        <f t="shared" si="152"/>
        <v>0</v>
      </c>
      <c r="BZ209" s="60">
        <v>0</v>
      </c>
      <c r="CA209" s="51"/>
      <c r="CB209" s="288">
        <f>$D$209*CA209</f>
        <v>0</v>
      </c>
      <c r="CC209" s="781"/>
      <c r="CD209" s="83"/>
      <c r="CE209" s="33"/>
      <c r="CF209" s="41">
        <f t="shared" si="153"/>
        <v>0</v>
      </c>
      <c r="CG209" s="41">
        <f t="shared" si="154"/>
        <v>0</v>
      </c>
      <c r="CH209" s="60">
        <v>0</v>
      </c>
      <c r="CI209" s="51"/>
      <c r="CJ209" s="288">
        <f>$D$209*CI209</f>
        <v>0</v>
      </c>
      <c r="CK209" s="781"/>
      <c r="CL209" s="83"/>
      <c r="CM209" s="33"/>
      <c r="CN209" s="41">
        <f t="shared" si="155"/>
        <v>0</v>
      </c>
      <c r="CO209" s="41">
        <f t="shared" si="156"/>
        <v>0</v>
      </c>
      <c r="CP209" s="60">
        <v>0</v>
      </c>
      <c r="CQ209" s="51"/>
      <c r="CR209" s="288">
        <f>$D$209*CQ209</f>
        <v>0</v>
      </c>
      <c r="CS209" s="781"/>
      <c r="CT209" s="83"/>
      <c r="CU209" s="33"/>
      <c r="CV209" s="41">
        <f t="shared" si="188"/>
        <v>0</v>
      </c>
      <c r="CW209" s="41">
        <f t="shared" si="189"/>
        <v>0</v>
      </c>
      <c r="CX209" s="41">
        <v>0</v>
      </c>
      <c r="DE209" s="362">
        <f t="shared" si="184"/>
        <v>0</v>
      </c>
      <c r="DF209" s="362">
        <f t="shared" si="185"/>
        <v>0</v>
      </c>
      <c r="DG209" s="362">
        <f t="shared" si="186"/>
        <v>0</v>
      </c>
    </row>
    <row r="210" spans="1:111" ht="15" hidden="1" customHeight="1" x14ac:dyDescent="0.25">
      <c r="A210" s="688"/>
      <c r="B210" s="94" t="s">
        <v>774</v>
      </c>
      <c r="C210" s="680" t="s">
        <v>120</v>
      </c>
      <c r="D210" s="737">
        <v>585</v>
      </c>
      <c r="E210" s="287">
        <f>G210+O210+W210+AE210+AM210+AU210+BC210+BK210+BS210+CA210+CI210+CQ210</f>
        <v>0</v>
      </c>
      <c r="F210" s="717">
        <f>$D$210*E210</f>
        <v>0</v>
      </c>
      <c r="G210" s="41"/>
      <c r="H210" s="40"/>
      <c r="I210" s="780"/>
      <c r="J210" s="41"/>
      <c r="K210" s="33">
        <v>0</v>
      </c>
      <c r="L210" s="41">
        <v>0</v>
      </c>
      <c r="M210" s="41">
        <f t="shared" si="136"/>
        <v>0</v>
      </c>
      <c r="N210" s="60">
        <v>0</v>
      </c>
      <c r="O210" s="41"/>
      <c r="P210" s="40"/>
      <c r="Q210" s="780"/>
      <c r="S210" s="33"/>
      <c r="T210" s="41">
        <f t="shared" si="137"/>
        <v>0</v>
      </c>
      <c r="U210" s="41">
        <f t="shared" si="138"/>
        <v>0</v>
      </c>
      <c r="V210" s="60">
        <v>0</v>
      </c>
      <c r="W210" s="51"/>
      <c r="X210" s="288">
        <f>$D$210*W210</f>
        <v>0</v>
      </c>
      <c r="Y210" s="780"/>
      <c r="Z210" s="254"/>
      <c r="AA210" s="33"/>
      <c r="AB210" s="41">
        <f t="shared" si="139"/>
        <v>0</v>
      </c>
      <c r="AC210" s="41">
        <f t="shared" si="140"/>
        <v>0</v>
      </c>
      <c r="AD210" s="60">
        <v>0</v>
      </c>
      <c r="AE210" s="51"/>
      <c r="AF210" s="288">
        <f>$D$210*AE210</f>
        <v>0</v>
      </c>
      <c r="AG210" s="780"/>
      <c r="AH210" s="254"/>
      <c r="AI210" s="33"/>
      <c r="AJ210" s="41">
        <f t="shared" si="141"/>
        <v>0</v>
      </c>
      <c r="AK210" s="41">
        <f t="shared" si="142"/>
        <v>0</v>
      </c>
      <c r="AL210" s="60">
        <v>0</v>
      </c>
      <c r="AM210" s="51"/>
      <c r="AN210" s="288">
        <f>$D$210*AM210</f>
        <v>0</v>
      </c>
      <c r="AO210" s="41"/>
      <c r="AQ210" s="33"/>
      <c r="AR210" s="41">
        <f t="shared" si="143"/>
        <v>0</v>
      </c>
      <c r="AS210" s="41">
        <f t="shared" si="144"/>
        <v>0</v>
      </c>
      <c r="AT210" s="60">
        <v>0</v>
      </c>
      <c r="AU210" s="51"/>
      <c r="AV210" s="288">
        <f>$D$210*AU210</f>
        <v>0</v>
      </c>
      <c r="AW210" s="781"/>
      <c r="AY210" s="33"/>
      <c r="AZ210" s="41">
        <f t="shared" si="145"/>
        <v>0</v>
      </c>
      <c r="BA210" s="41">
        <f t="shared" si="146"/>
        <v>0</v>
      </c>
      <c r="BB210" s="60">
        <v>0</v>
      </c>
      <c r="BC210" s="51"/>
      <c r="BD210" s="288">
        <f>$D$210*BC210</f>
        <v>0</v>
      </c>
      <c r="BE210" s="781"/>
      <c r="BG210" s="33"/>
      <c r="BH210" s="41">
        <f t="shared" si="147"/>
        <v>0</v>
      </c>
      <c r="BI210" s="41">
        <f t="shared" si="148"/>
        <v>0</v>
      </c>
      <c r="BJ210" s="60">
        <v>0</v>
      </c>
      <c r="BK210" s="51"/>
      <c r="BL210" s="288">
        <f>$D$210*BK210</f>
        <v>0</v>
      </c>
      <c r="BM210" s="781"/>
      <c r="BN210" s="51"/>
      <c r="BO210" s="33"/>
      <c r="BP210" s="41">
        <f t="shared" si="149"/>
        <v>0</v>
      </c>
      <c r="BQ210" s="41">
        <f t="shared" si="150"/>
        <v>0</v>
      </c>
      <c r="BR210" s="60">
        <v>0</v>
      </c>
      <c r="BS210" s="51"/>
      <c r="BT210" s="288">
        <f>$D$210*BS210</f>
        <v>0</v>
      </c>
      <c r="BU210" s="781"/>
      <c r="BV210" s="83"/>
      <c r="BW210" s="33"/>
      <c r="BX210" s="41">
        <f t="shared" si="151"/>
        <v>0</v>
      </c>
      <c r="BY210" s="41">
        <f t="shared" si="152"/>
        <v>0</v>
      </c>
      <c r="BZ210" s="60">
        <v>0</v>
      </c>
      <c r="CA210" s="51"/>
      <c r="CB210" s="288">
        <f>$D$210*CA210</f>
        <v>0</v>
      </c>
      <c r="CC210" s="781"/>
      <c r="CD210" s="83"/>
      <c r="CE210" s="33"/>
      <c r="CF210" s="41">
        <f t="shared" si="153"/>
        <v>0</v>
      </c>
      <c r="CG210" s="41">
        <f t="shared" si="154"/>
        <v>0</v>
      </c>
      <c r="CH210" s="60">
        <v>0</v>
      </c>
      <c r="CI210" s="51"/>
      <c r="CJ210" s="288"/>
      <c r="CK210" s="781"/>
      <c r="CL210" s="83"/>
      <c r="CM210" s="33"/>
      <c r="CN210" s="41">
        <f t="shared" si="155"/>
        <v>0</v>
      </c>
      <c r="CO210" s="41">
        <f t="shared" si="156"/>
        <v>0</v>
      </c>
      <c r="CP210" s="60">
        <v>0</v>
      </c>
      <c r="CQ210" s="51"/>
      <c r="CR210" s="288"/>
      <c r="CS210" s="781"/>
      <c r="CT210" s="83"/>
      <c r="CU210" s="33"/>
      <c r="CV210" s="41">
        <f t="shared" si="188"/>
        <v>0</v>
      </c>
      <c r="CW210" s="41">
        <f t="shared" si="189"/>
        <v>0</v>
      </c>
      <c r="CX210" s="41">
        <v>0</v>
      </c>
      <c r="DE210" s="362">
        <f t="shared" si="184"/>
        <v>0</v>
      </c>
      <c r="DF210" s="362">
        <f t="shared" si="185"/>
        <v>0</v>
      </c>
      <c r="DG210" s="362">
        <f t="shared" si="186"/>
        <v>0</v>
      </c>
    </row>
    <row r="211" spans="1:111" ht="15" hidden="1" customHeight="1" x14ac:dyDescent="0.25">
      <c r="A211" s="688"/>
      <c r="B211" s="94" t="s">
        <v>775</v>
      </c>
      <c r="C211" s="680" t="s">
        <v>120</v>
      </c>
      <c r="D211" s="737">
        <v>585</v>
      </c>
      <c r="E211" s="287">
        <f>G211+O211+W211+AE211+AM211+AU211+BC211+BK211+BS211+CA211+CI211+CQ211</f>
        <v>0</v>
      </c>
      <c r="F211" s="717">
        <f>$D$211*E211</f>
        <v>0</v>
      </c>
      <c r="G211" s="41"/>
      <c r="H211" s="40">
        <f>$D$211*G211</f>
        <v>0</v>
      </c>
      <c r="I211" s="780"/>
      <c r="J211" s="41"/>
      <c r="K211" s="33">
        <v>0</v>
      </c>
      <c r="L211" s="41">
        <v>0</v>
      </c>
      <c r="M211" s="41">
        <f t="shared" si="136"/>
        <v>0</v>
      </c>
      <c r="N211" s="60">
        <v>0</v>
      </c>
      <c r="O211" s="41"/>
      <c r="P211" s="40">
        <f>$D$211*O211</f>
        <v>0</v>
      </c>
      <c r="Q211" s="780"/>
      <c r="S211" s="33"/>
      <c r="T211" s="41">
        <f t="shared" si="137"/>
        <v>0</v>
      </c>
      <c r="U211" s="41">
        <f t="shared" si="138"/>
        <v>0</v>
      </c>
      <c r="V211" s="60">
        <v>0</v>
      </c>
      <c r="W211" s="51"/>
      <c r="X211" s="288">
        <f>$D$211*W211</f>
        <v>0</v>
      </c>
      <c r="Y211" s="780"/>
      <c r="Z211" s="254"/>
      <c r="AA211" s="33"/>
      <c r="AB211" s="41">
        <f t="shared" si="139"/>
        <v>0</v>
      </c>
      <c r="AC211" s="41">
        <f t="shared" si="140"/>
        <v>0</v>
      </c>
      <c r="AD211" s="60">
        <v>0</v>
      </c>
      <c r="AE211" s="51"/>
      <c r="AF211" s="288">
        <f>$D$211*AE211</f>
        <v>0</v>
      </c>
      <c r="AG211" s="780"/>
      <c r="AH211" s="254"/>
      <c r="AI211" s="33"/>
      <c r="AJ211" s="41">
        <f t="shared" si="141"/>
        <v>0</v>
      </c>
      <c r="AK211" s="41">
        <f t="shared" si="142"/>
        <v>0</v>
      </c>
      <c r="AL211" s="60">
        <v>0</v>
      </c>
      <c r="AM211" s="51"/>
      <c r="AN211" s="288">
        <f>$D$211*AM211</f>
        <v>0</v>
      </c>
      <c r="AO211" s="41"/>
      <c r="AQ211" s="33"/>
      <c r="AR211" s="41">
        <f t="shared" si="143"/>
        <v>0</v>
      </c>
      <c r="AS211" s="41">
        <f t="shared" si="144"/>
        <v>0</v>
      </c>
      <c r="AT211" s="60">
        <v>0</v>
      </c>
      <c r="AU211" s="51"/>
      <c r="AV211" s="288">
        <f>$D$211*AU211</f>
        <v>0</v>
      </c>
      <c r="AW211" s="781"/>
      <c r="AY211" s="33"/>
      <c r="AZ211" s="41">
        <f t="shared" si="145"/>
        <v>0</v>
      </c>
      <c r="BA211" s="41">
        <f t="shared" si="146"/>
        <v>0</v>
      </c>
      <c r="BB211" s="60">
        <v>0</v>
      </c>
      <c r="BC211" s="51"/>
      <c r="BD211" s="288">
        <f>$D$211*BC211</f>
        <v>0</v>
      </c>
      <c r="BE211" s="781"/>
      <c r="BG211" s="33"/>
      <c r="BH211" s="41">
        <f t="shared" si="147"/>
        <v>0</v>
      </c>
      <c r="BI211" s="41">
        <f t="shared" si="148"/>
        <v>0</v>
      </c>
      <c r="BJ211" s="60">
        <v>0</v>
      </c>
      <c r="BK211" s="51"/>
      <c r="BL211" s="288">
        <f>$D$211*BK211</f>
        <v>0</v>
      </c>
      <c r="BM211" s="781"/>
      <c r="BN211" s="51"/>
      <c r="BO211" s="33"/>
      <c r="BP211" s="41">
        <f t="shared" si="149"/>
        <v>0</v>
      </c>
      <c r="BQ211" s="41">
        <f t="shared" si="150"/>
        <v>0</v>
      </c>
      <c r="BR211" s="60">
        <v>0</v>
      </c>
      <c r="BS211" s="51"/>
      <c r="BT211" s="288">
        <f>$D$211*BS211</f>
        <v>0</v>
      </c>
      <c r="BU211" s="781"/>
      <c r="BV211" s="83"/>
      <c r="BW211" s="33"/>
      <c r="BX211" s="41">
        <f t="shared" si="151"/>
        <v>0</v>
      </c>
      <c r="BY211" s="41">
        <f t="shared" si="152"/>
        <v>0</v>
      </c>
      <c r="BZ211" s="60">
        <v>0</v>
      </c>
      <c r="CA211" s="51"/>
      <c r="CB211" s="288">
        <f>$D$211*CA211</f>
        <v>0</v>
      </c>
      <c r="CC211" s="781"/>
      <c r="CD211" s="83"/>
      <c r="CE211" s="33"/>
      <c r="CF211" s="41">
        <f t="shared" si="153"/>
        <v>0</v>
      </c>
      <c r="CG211" s="41">
        <f t="shared" si="154"/>
        <v>0</v>
      </c>
      <c r="CH211" s="60">
        <v>0</v>
      </c>
      <c r="CI211" s="51"/>
      <c r="CJ211" s="288">
        <f>$D$211*CI211</f>
        <v>0</v>
      </c>
      <c r="CK211" s="781"/>
      <c r="CL211" s="83"/>
      <c r="CM211" s="33"/>
      <c r="CN211" s="41">
        <f t="shared" si="155"/>
        <v>0</v>
      </c>
      <c r="CO211" s="41">
        <f t="shared" si="156"/>
        <v>0</v>
      </c>
      <c r="CP211" s="60">
        <v>0</v>
      </c>
      <c r="CQ211" s="51"/>
      <c r="CR211" s="288">
        <f>$D$211*CQ211</f>
        <v>0</v>
      </c>
      <c r="CS211" s="781"/>
      <c r="CT211" s="83"/>
      <c r="CU211" s="33"/>
      <c r="CV211" s="41">
        <f t="shared" si="188"/>
        <v>0</v>
      </c>
      <c r="CW211" s="41">
        <f t="shared" si="189"/>
        <v>0</v>
      </c>
      <c r="CX211" s="41">
        <v>0</v>
      </c>
      <c r="DE211" s="362">
        <f t="shared" si="184"/>
        <v>0</v>
      </c>
      <c r="DF211" s="362">
        <f t="shared" si="185"/>
        <v>0</v>
      </c>
      <c r="DG211" s="362">
        <f t="shared" si="186"/>
        <v>0</v>
      </c>
    </row>
    <row r="212" spans="1:111" ht="15" hidden="1" customHeight="1" x14ac:dyDescent="0.25">
      <c r="A212" s="688"/>
      <c r="B212" s="706"/>
      <c r="C212" s="196"/>
      <c r="D212" s="954"/>
      <c r="E212" s="287"/>
      <c r="F212" s="717"/>
      <c r="G212" s="41"/>
      <c r="H212" s="40">
        <f>$D$212*G212</f>
        <v>0</v>
      </c>
      <c r="I212" s="780"/>
      <c r="J212" s="41"/>
      <c r="K212" s="33"/>
      <c r="L212" s="41"/>
      <c r="M212" s="41">
        <f t="shared" si="136"/>
        <v>0</v>
      </c>
      <c r="N212" s="60">
        <v>0</v>
      </c>
      <c r="O212" s="41"/>
      <c r="P212" s="40">
        <f>$D$212*O212</f>
        <v>0</v>
      </c>
      <c r="Q212" s="780"/>
      <c r="S212" s="33"/>
      <c r="T212" s="41">
        <f t="shared" si="137"/>
        <v>0</v>
      </c>
      <c r="U212" s="41">
        <f t="shared" si="138"/>
        <v>0</v>
      </c>
      <c r="V212" s="60">
        <v>0</v>
      </c>
      <c r="W212" s="41"/>
      <c r="X212" s="288">
        <f>$D$212*W212</f>
        <v>0</v>
      </c>
      <c r="Y212" s="780"/>
      <c r="Z212" s="254"/>
      <c r="AA212" s="33"/>
      <c r="AB212" s="41">
        <f t="shared" si="139"/>
        <v>0</v>
      </c>
      <c r="AC212" s="41">
        <f t="shared" si="140"/>
        <v>0</v>
      </c>
      <c r="AD212" s="60">
        <v>0</v>
      </c>
      <c r="AE212" s="41"/>
      <c r="AF212" s="40">
        <f>$D$212*AE212</f>
        <v>0</v>
      </c>
      <c r="AG212" s="780"/>
      <c r="AH212" s="254"/>
      <c r="AI212" s="33"/>
      <c r="AJ212" s="41">
        <f t="shared" si="141"/>
        <v>0</v>
      </c>
      <c r="AK212" s="41">
        <f t="shared" si="142"/>
        <v>0</v>
      </c>
      <c r="AL212" s="60">
        <v>0</v>
      </c>
      <c r="AM212" s="41"/>
      <c r="AN212" s="288">
        <f>$D$212*AM212</f>
        <v>0</v>
      </c>
      <c r="AO212" s="41"/>
      <c r="AQ212" s="33"/>
      <c r="AR212" s="41">
        <f t="shared" si="143"/>
        <v>0</v>
      </c>
      <c r="AS212" s="41">
        <f t="shared" si="144"/>
        <v>0</v>
      </c>
      <c r="AT212" s="60">
        <v>0</v>
      </c>
      <c r="AU212" s="51"/>
      <c r="AV212" s="288">
        <f>$D$212*AU212</f>
        <v>0</v>
      </c>
      <c r="AW212" s="781"/>
      <c r="AY212" s="33"/>
      <c r="AZ212" s="41">
        <f t="shared" si="145"/>
        <v>0</v>
      </c>
      <c r="BA212" s="41">
        <f t="shared" si="146"/>
        <v>0</v>
      </c>
      <c r="BB212" s="60">
        <v>0</v>
      </c>
      <c r="BC212" s="51"/>
      <c r="BD212" s="288">
        <f>$D$212*BC212</f>
        <v>0</v>
      </c>
      <c r="BE212" s="781"/>
      <c r="BG212" s="33"/>
      <c r="BH212" s="41">
        <f t="shared" si="147"/>
        <v>0</v>
      </c>
      <c r="BI212" s="41">
        <f t="shared" si="148"/>
        <v>0</v>
      </c>
      <c r="BJ212" s="60">
        <v>0</v>
      </c>
      <c r="BK212" s="51"/>
      <c r="BL212" s="288">
        <f>$D$212*BK212</f>
        <v>0</v>
      </c>
      <c r="BM212" s="781"/>
      <c r="BN212" s="51"/>
      <c r="BO212" s="33"/>
      <c r="BP212" s="41">
        <f t="shared" si="149"/>
        <v>0</v>
      </c>
      <c r="BQ212" s="41">
        <f t="shared" si="150"/>
        <v>0</v>
      </c>
      <c r="BR212" s="60">
        <v>0</v>
      </c>
      <c r="BS212" s="51"/>
      <c r="BT212" s="288">
        <f>$D$212*BS212</f>
        <v>0</v>
      </c>
      <c r="BU212" s="781"/>
      <c r="BV212" s="83"/>
      <c r="BW212" s="33"/>
      <c r="BX212" s="41">
        <f t="shared" si="151"/>
        <v>0</v>
      </c>
      <c r="BY212" s="41">
        <f t="shared" si="152"/>
        <v>0</v>
      </c>
      <c r="BZ212" s="60">
        <v>0</v>
      </c>
      <c r="CA212" s="51"/>
      <c r="CB212" s="288">
        <f>$D$212*CA212</f>
        <v>0</v>
      </c>
      <c r="CC212" s="781"/>
      <c r="CD212" s="83"/>
      <c r="CE212" s="33"/>
      <c r="CF212" s="41">
        <f t="shared" si="153"/>
        <v>0</v>
      </c>
      <c r="CG212" s="41">
        <f t="shared" si="154"/>
        <v>0</v>
      </c>
      <c r="CH212" s="60">
        <v>0</v>
      </c>
      <c r="CI212" s="51"/>
      <c r="CJ212" s="288">
        <f>$D$212*CI212</f>
        <v>0</v>
      </c>
      <c r="CK212" s="781"/>
      <c r="CL212" s="83"/>
      <c r="CM212" s="33"/>
      <c r="CN212" s="41">
        <f t="shared" si="155"/>
        <v>0</v>
      </c>
      <c r="CO212" s="41">
        <f t="shared" si="156"/>
        <v>0</v>
      </c>
      <c r="CP212" s="60">
        <v>0</v>
      </c>
      <c r="CQ212" s="51"/>
      <c r="CR212" s="288">
        <f>$D$212*CQ212</f>
        <v>0</v>
      </c>
      <c r="CS212" s="781"/>
      <c r="CT212" s="83"/>
      <c r="CU212" s="33"/>
      <c r="CV212" s="41">
        <f t="shared" si="188"/>
        <v>0</v>
      </c>
      <c r="CW212" s="41">
        <f t="shared" si="189"/>
        <v>0</v>
      </c>
      <c r="CX212" s="41">
        <v>0</v>
      </c>
      <c r="DE212" s="362">
        <f t="shared" si="184"/>
        <v>0</v>
      </c>
      <c r="DF212" s="362">
        <f t="shared" si="185"/>
        <v>0</v>
      </c>
      <c r="DG212" s="362">
        <f t="shared" si="186"/>
        <v>0</v>
      </c>
    </row>
    <row r="213" spans="1:111" ht="15" customHeight="1" x14ac:dyDescent="0.25">
      <c r="A213" s="688"/>
      <c r="B213" s="939" t="s">
        <v>781</v>
      </c>
      <c r="C213" s="196"/>
      <c r="D213" s="954"/>
      <c r="E213" s="287"/>
      <c r="F213" s="717"/>
      <c r="G213" s="41"/>
      <c r="H213" s="40"/>
      <c r="I213" s="780"/>
      <c r="J213" s="41"/>
      <c r="K213" s="33"/>
      <c r="L213" s="41"/>
      <c r="M213" s="41">
        <f t="shared" si="136"/>
        <v>0</v>
      </c>
      <c r="N213" s="60">
        <v>0</v>
      </c>
      <c r="O213" s="41"/>
      <c r="P213" s="40"/>
      <c r="Q213" s="780"/>
      <c r="S213" s="33"/>
      <c r="T213" s="41">
        <f t="shared" si="137"/>
        <v>0</v>
      </c>
      <c r="U213" s="41">
        <f t="shared" si="138"/>
        <v>0</v>
      </c>
      <c r="V213" s="60">
        <v>0</v>
      </c>
      <c r="W213" s="41"/>
      <c r="X213" s="288"/>
      <c r="Y213" s="780"/>
      <c r="Z213" s="254"/>
      <c r="AA213" s="33"/>
      <c r="AB213" s="41">
        <f t="shared" si="139"/>
        <v>0</v>
      </c>
      <c r="AC213" s="41">
        <f t="shared" si="140"/>
        <v>0</v>
      </c>
      <c r="AD213" s="60">
        <v>0</v>
      </c>
      <c r="AE213" s="41"/>
      <c r="AF213" s="40"/>
      <c r="AG213" s="780"/>
      <c r="AH213" s="254"/>
      <c r="AI213" s="33"/>
      <c r="AJ213" s="41">
        <f t="shared" si="141"/>
        <v>0</v>
      </c>
      <c r="AK213" s="41">
        <f t="shared" si="142"/>
        <v>0</v>
      </c>
      <c r="AL213" s="60">
        <v>0</v>
      </c>
      <c r="AM213" s="41"/>
      <c r="AN213" s="288"/>
      <c r="AO213" s="756"/>
      <c r="AQ213" s="33"/>
      <c r="AR213" s="41">
        <f t="shared" si="143"/>
        <v>0</v>
      </c>
      <c r="AS213" s="41">
        <f t="shared" si="144"/>
        <v>0</v>
      </c>
      <c r="AT213" s="60">
        <v>0</v>
      </c>
      <c r="AU213" s="51"/>
      <c r="AV213" s="288"/>
      <c r="AW213" s="781"/>
      <c r="AY213" s="33"/>
      <c r="AZ213" s="41">
        <f t="shared" si="145"/>
        <v>0</v>
      </c>
      <c r="BA213" s="41">
        <f t="shared" si="146"/>
        <v>0</v>
      </c>
      <c r="BB213" s="60">
        <v>0</v>
      </c>
      <c r="BC213" s="51"/>
      <c r="BD213" s="288"/>
      <c r="BE213" s="781"/>
      <c r="BG213" s="33"/>
      <c r="BH213" s="41">
        <f t="shared" si="147"/>
        <v>0</v>
      </c>
      <c r="BI213" s="41">
        <f t="shared" si="148"/>
        <v>0</v>
      </c>
      <c r="BJ213" s="60">
        <v>0</v>
      </c>
      <c r="BK213" s="51"/>
      <c r="BL213" s="288"/>
      <c r="BM213" s="781"/>
      <c r="BN213" s="51"/>
      <c r="BO213" s="33"/>
      <c r="BP213" s="41">
        <f t="shared" si="149"/>
        <v>0</v>
      </c>
      <c r="BQ213" s="41">
        <f t="shared" si="150"/>
        <v>0</v>
      </c>
      <c r="BR213" s="60">
        <v>0</v>
      </c>
      <c r="BS213" s="51"/>
      <c r="BT213" s="288"/>
      <c r="BU213" s="781"/>
      <c r="BV213" s="83"/>
      <c r="BW213" s="33"/>
      <c r="BX213" s="41">
        <f t="shared" si="151"/>
        <v>0</v>
      </c>
      <c r="BY213" s="41">
        <f t="shared" si="152"/>
        <v>0</v>
      </c>
      <c r="BZ213" s="60">
        <v>0</v>
      </c>
      <c r="CA213" s="51"/>
      <c r="CB213" s="288"/>
      <c r="CC213" s="781"/>
      <c r="CD213" s="83"/>
      <c r="CE213" s="33"/>
      <c r="CF213" s="41">
        <f t="shared" si="153"/>
        <v>0</v>
      </c>
      <c r="CG213" s="41">
        <f t="shared" si="154"/>
        <v>0</v>
      </c>
      <c r="CH213" s="60">
        <v>0</v>
      </c>
      <c r="CI213" s="51"/>
      <c r="CJ213" s="288"/>
      <c r="CK213" s="781"/>
      <c r="CL213" s="83"/>
      <c r="CM213" s="33"/>
      <c r="CN213" s="41">
        <f t="shared" si="155"/>
        <v>0</v>
      </c>
      <c r="CO213" s="41">
        <f t="shared" si="156"/>
        <v>0</v>
      </c>
      <c r="CP213" s="60">
        <v>0</v>
      </c>
      <c r="CQ213" s="51"/>
      <c r="CR213" s="288"/>
      <c r="CS213" s="781"/>
      <c r="CT213" s="83"/>
      <c r="CU213" s="33"/>
      <c r="CV213" s="41">
        <f t="shared" si="188"/>
        <v>0</v>
      </c>
      <c r="CW213" s="41">
        <f t="shared" si="189"/>
        <v>0</v>
      </c>
      <c r="CX213" s="41">
        <v>0</v>
      </c>
      <c r="DE213" s="362">
        <f t="shared" si="184"/>
        <v>0</v>
      </c>
      <c r="DF213" s="362">
        <f t="shared" si="185"/>
        <v>0</v>
      </c>
      <c r="DG213" s="362">
        <f t="shared" si="186"/>
        <v>0</v>
      </c>
    </row>
    <row r="214" spans="1:111" ht="15" customHeight="1" x14ac:dyDescent="0.25">
      <c r="A214" s="688"/>
      <c r="B214" s="696" t="s">
        <v>759</v>
      </c>
      <c r="C214" s="196" t="s">
        <v>18</v>
      </c>
      <c r="D214" s="954">
        <v>387</v>
      </c>
      <c r="E214" s="287">
        <f>G214+O214+W214+AE214+AM214+AU214+BC214+BK214+BS214+CA214+CI214+CQ214</f>
        <v>0</v>
      </c>
      <c r="F214" s="717">
        <f>$D$214*E214</f>
        <v>0</v>
      </c>
      <c r="G214" s="41"/>
      <c r="H214" s="717">
        <f>$D$214*G214</f>
        <v>0</v>
      </c>
      <c r="I214" s="41"/>
      <c r="J214" s="41"/>
      <c r="K214" s="33">
        <v>8</v>
      </c>
      <c r="L214" s="41">
        <v>0</v>
      </c>
      <c r="M214" s="41">
        <f t="shared" si="136"/>
        <v>0</v>
      </c>
      <c r="N214" s="60">
        <v>0</v>
      </c>
      <c r="O214" s="41"/>
      <c r="P214" s="717">
        <f>$D$214*O214</f>
        <v>0</v>
      </c>
      <c r="Q214" s="41">
        <v>70</v>
      </c>
      <c r="S214" s="33"/>
      <c r="T214" s="41">
        <f t="shared" si="137"/>
        <v>0</v>
      </c>
      <c r="U214" s="41">
        <f t="shared" si="138"/>
        <v>0</v>
      </c>
      <c r="V214" s="60">
        <v>0</v>
      </c>
      <c r="W214" s="41"/>
      <c r="X214" s="717">
        <f>$D$214*W214</f>
        <v>0</v>
      </c>
      <c r="Y214" s="41"/>
      <c r="Z214" s="254"/>
      <c r="AA214" s="33"/>
      <c r="AB214" s="41">
        <f t="shared" si="139"/>
        <v>0</v>
      </c>
      <c r="AC214" s="41">
        <f t="shared" si="140"/>
        <v>0</v>
      </c>
      <c r="AD214" s="60">
        <v>0</v>
      </c>
      <c r="AE214" s="41"/>
      <c r="AF214" s="717">
        <f>$D$214*AE214</f>
        <v>0</v>
      </c>
      <c r="AG214" s="41"/>
      <c r="AH214" s="254"/>
      <c r="AI214" s="33"/>
      <c r="AJ214" s="41">
        <f t="shared" si="141"/>
        <v>0</v>
      </c>
      <c r="AK214" s="41">
        <f t="shared" si="142"/>
        <v>0</v>
      </c>
      <c r="AL214" s="60">
        <v>0</v>
      </c>
      <c r="AM214" s="41"/>
      <c r="AN214" s="717">
        <f>$D$214*AM214</f>
        <v>0</v>
      </c>
      <c r="AO214" s="41"/>
      <c r="AQ214" s="33"/>
      <c r="AR214" s="41">
        <f t="shared" si="143"/>
        <v>0</v>
      </c>
      <c r="AS214" s="41">
        <f t="shared" si="144"/>
        <v>0</v>
      </c>
      <c r="AT214" s="60">
        <v>0</v>
      </c>
      <c r="AU214" s="51"/>
      <c r="AV214" s="717">
        <f>$D$214*AU214</f>
        <v>0</v>
      </c>
      <c r="AW214" s="51"/>
      <c r="AY214" s="33"/>
      <c r="AZ214" s="41">
        <f t="shared" si="145"/>
        <v>0</v>
      </c>
      <c r="BA214" s="41">
        <f t="shared" si="146"/>
        <v>0</v>
      </c>
      <c r="BB214" s="60">
        <v>0</v>
      </c>
      <c r="BC214" s="51"/>
      <c r="BD214" s="717">
        <f>$D$214*BC214</f>
        <v>0</v>
      </c>
      <c r="BE214" s="51"/>
      <c r="BG214" s="33"/>
      <c r="BH214" s="41">
        <f t="shared" si="147"/>
        <v>0</v>
      </c>
      <c r="BI214" s="41">
        <f t="shared" si="148"/>
        <v>0</v>
      </c>
      <c r="BJ214" s="60">
        <v>0</v>
      </c>
      <c r="BK214" s="51"/>
      <c r="BL214" s="717">
        <f>$D$214*BK214</f>
        <v>0</v>
      </c>
      <c r="BM214" s="51"/>
      <c r="BN214" s="51"/>
      <c r="BO214" s="33"/>
      <c r="BP214" s="41">
        <f t="shared" si="149"/>
        <v>0</v>
      </c>
      <c r="BQ214" s="41">
        <f t="shared" si="150"/>
        <v>0</v>
      </c>
      <c r="BR214" s="60">
        <v>0</v>
      </c>
      <c r="BS214" s="51"/>
      <c r="BT214" s="717">
        <f>$D$214*BS214</f>
        <v>0</v>
      </c>
      <c r="BU214" s="51"/>
      <c r="BV214" s="83"/>
      <c r="BW214" s="33"/>
      <c r="BX214" s="41">
        <f t="shared" si="151"/>
        <v>0</v>
      </c>
      <c r="BY214" s="41">
        <f t="shared" si="152"/>
        <v>0</v>
      </c>
      <c r="BZ214" s="60">
        <v>0</v>
      </c>
      <c r="CA214" s="51"/>
      <c r="CB214" s="717">
        <f>$D$214*CA214</f>
        <v>0</v>
      </c>
      <c r="CC214" s="51"/>
      <c r="CD214" s="83"/>
      <c r="CE214" s="33"/>
      <c r="CF214" s="41">
        <f t="shared" si="153"/>
        <v>0</v>
      </c>
      <c r="CG214" s="41">
        <f t="shared" si="154"/>
        <v>0</v>
      </c>
      <c r="CH214" s="60">
        <v>0</v>
      </c>
      <c r="CI214" s="51"/>
      <c r="CJ214" s="717">
        <f>$D$214*CI214</f>
        <v>0</v>
      </c>
      <c r="CK214" s="51"/>
      <c r="CL214" s="83"/>
      <c r="CM214" s="33"/>
      <c r="CN214" s="41">
        <f t="shared" si="155"/>
        <v>0</v>
      </c>
      <c r="CO214" s="41">
        <f t="shared" si="156"/>
        <v>0</v>
      </c>
      <c r="CP214" s="60">
        <v>0</v>
      </c>
      <c r="CQ214" s="51"/>
      <c r="CR214" s="717">
        <f>$D$214*CQ214</f>
        <v>0</v>
      </c>
      <c r="CS214" s="51"/>
      <c r="CT214" s="83"/>
      <c r="CU214" s="33"/>
      <c r="CV214" s="41">
        <f t="shared" si="188"/>
        <v>0</v>
      </c>
      <c r="CW214" s="41">
        <f t="shared" si="189"/>
        <v>0</v>
      </c>
      <c r="CX214" s="41">
        <v>0</v>
      </c>
      <c r="DE214" s="362">
        <f t="shared" si="184"/>
        <v>0</v>
      </c>
      <c r="DF214" s="362">
        <f t="shared" si="185"/>
        <v>0</v>
      </c>
      <c r="DG214" s="362">
        <f t="shared" si="186"/>
        <v>0</v>
      </c>
    </row>
    <row r="215" spans="1:111" ht="15" customHeight="1" x14ac:dyDescent="0.25">
      <c r="A215" s="688"/>
      <c r="B215" s="696" t="s">
        <v>797</v>
      </c>
      <c r="C215" s="196" t="s">
        <v>18</v>
      </c>
      <c r="D215" s="954">
        <v>163</v>
      </c>
      <c r="E215" s="287">
        <f t="shared" ref="E215:E216" si="190">G215+O215+W215+AE215+AM215+AU215+BC215+BK215+BS215+CA215+CI215+CQ215</f>
        <v>0</v>
      </c>
      <c r="F215" s="717">
        <f>$D$215*E215</f>
        <v>0</v>
      </c>
      <c r="G215" s="41"/>
      <c r="H215" s="717"/>
      <c r="I215" s="41"/>
      <c r="J215" s="41"/>
      <c r="K215" s="33"/>
      <c r="L215" s="41"/>
      <c r="M215" s="41"/>
      <c r="N215" s="60"/>
      <c r="O215" s="41"/>
      <c r="P215" s="717"/>
      <c r="Q215" s="41"/>
      <c r="S215" s="33"/>
      <c r="T215" s="41"/>
      <c r="U215" s="41"/>
      <c r="V215" s="60"/>
      <c r="W215" s="41"/>
      <c r="X215" s="717">
        <f>$D$215*W215</f>
        <v>0</v>
      </c>
      <c r="Y215" s="41"/>
      <c r="Z215" s="254"/>
      <c r="AA215" s="33"/>
      <c r="AB215" s="41"/>
      <c r="AC215" s="41"/>
      <c r="AD215" s="60"/>
      <c r="AE215" s="41"/>
      <c r="AF215" s="717">
        <f>$D$215*AE215</f>
        <v>0</v>
      </c>
      <c r="AG215" s="41"/>
      <c r="AH215" s="254"/>
      <c r="AI215" s="33"/>
      <c r="AJ215" s="41"/>
      <c r="AK215" s="41"/>
      <c r="AL215" s="60"/>
      <c r="AM215" s="41"/>
      <c r="AN215" s="717">
        <f>$D$215*AM215</f>
        <v>0</v>
      </c>
      <c r="AO215" s="41"/>
      <c r="AQ215" s="33"/>
      <c r="AR215" s="41"/>
      <c r="AS215" s="41"/>
      <c r="AT215" s="60"/>
      <c r="AU215" s="51"/>
      <c r="AV215" s="717">
        <f>$D$215*AU215</f>
        <v>0</v>
      </c>
      <c r="AW215" s="51"/>
      <c r="AY215" s="33"/>
      <c r="AZ215" s="41"/>
      <c r="BA215" s="41"/>
      <c r="BB215" s="60"/>
      <c r="BC215" s="51"/>
      <c r="BD215" s="717">
        <f>$D$215*BC215</f>
        <v>0</v>
      </c>
      <c r="BE215" s="51"/>
      <c r="BG215" s="33"/>
      <c r="BH215" s="41"/>
      <c r="BI215" s="41"/>
      <c r="BJ215" s="60"/>
      <c r="BK215" s="51"/>
      <c r="BL215" s="717">
        <f>$D$215*BK215</f>
        <v>0</v>
      </c>
      <c r="BM215" s="51"/>
      <c r="BN215" s="51"/>
      <c r="BO215" s="33"/>
      <c r="BP215" s="41"/>
      <c r="BQ215" s="41"/>
      <c r="BR215" s="60"/>
      <c r="BS215" s="51"/>
      <c r="BT215" s="717"/>
      <c r="BU215" s="51"/>
      <c r="BV215" s="83"/>
      <c r="BW215" s="33"/>
      <c r="BX215" s="41"/>
      <c r="BY215" s="41"/>
      <c r="BZ215" s="60"/>
      <c r="CA215" s="51"/>
      <c r="CB215" s="717"/>
      <c r="CC215" s="51"/>
      <c r="CD215" s="83"/>
      <c r="CE215" s="33"/>
      <c r="CF215" s="41"/>
      <c r="CG215" s="41"/>
      <c r="CH215" s="60"/>
      <c r="CI215" s="51"/>
      <c r="CJ215" s="717"/>
      <c r="CK215" s="51"/>
      <c r="CL215" s="83"/>
      <c r="CM215" s="33"/>
      <c r="CN215" s="41"/>
      <c r="CO215" s="41"/>
      <c r="CP215" s="60"/>
      <c r="CQ215" s="51"/>
      <c r="CR215" s="717"/>
      <c r="CS215" s="51"/>
      <c r="CT215" s="83"/>
      <c r="CU215" s="33"/>
      <c r="CV215" s="41"/>
      <c r="CW215" s="41"/>
      <c r="CX215" s="41"/>
      <c r="DE215" s="362"/>
      <c r="DF215" s="362"/>
      <c r="DG215" s="362"/>
    </row>
    <row r="216" spans="1:111" ht="15" customHeight="1" x14ac:dyDescent="0.25">
      <c r="A216" s="688"/>
      <c r="B216" s="696" t="s">
        <v>796</v>
      </c>
      <c r="C216" s="196" t="s">
        <v>18</v>
      </c>
      <c r="D216" s="954">
        <v>90</v>
      </c>
      <c r="E216" s="287">
        <f t="shared" si="190"/>
        <v>0</v>
      </c>
      <c r="F216" s="717">
        <f>$D$216*E216</f>
        <v>0</v>
      </c>
      <c r="G216" s="41"/>
      <c r="H216" s="717"/>
      <c r="I216" s="41"/>
      <c r="J216" s="41"/>
      <c r="K216" s="33"/>
      <c r="L216" s="41"/>
      <c r="M216" s="41"/>
      <c r="N216" s="60"/>
      <c r="O216" s="41"/>
      <c r="P216" s="717"/>
      <c r="Q216" s="41"/>
      <c r="S216" s="33"/>
      <c r="T216" s="41"/>
      <c r="U216" s="41"/>
      <c r="V216" s="60"/>
      <c r="W216" s="41"/>
      <c r="X216" s="717">
        <f>$D$216*W216</f>
        <v>0</v>
      </c>
      <c r="Y216" s="41"/>
      <c r="Z216" s="254"/>
      <c r="AA216" s="33"/>
      <c r="AB216" s="41"/>
      <c r="AC216" s="41"/>
      <c r="AD216" s="60"/>
      <c r="AE216" s="41"/>
      <c r="AF216" s="717">
        <f>$D$216*AE216</f>
        <v>0</v>
      </c>
      <c r="AG216" s="41"/>
      <c r="AH216" s="254"/>
      <c r="AI216" s="33"/>
      <c r="AJ216" s="41"/>
      <c r="AK216" s="41"/>
      <c r="AL216" s="60"/>
      <c r="AM216" s="41"/>
      <c r="AN216" s="717">
        <f>$D$216*AM216</f>
        <v>0</v>
      </c>
      <c r="AO216" s="41"/>
      <c r="AQ216" s="33"/>
      <c r="AR216" s="41"/>
      <c r="AS216" s="41"/>
      <c r="AT216" s="60"/>
      <c r="AU216" s="51"/>
      <c r="AV216" s="717">
        <f>$D$216*AU216</f>
        <v>0</v>
      </c>
      <c r="AW216" s="51"/>
      <c r="AY216" s="33"/>
      <c r="AZ216" s="41"/>
      <c r="BA216" s="41"/>
      <c r="BB216" s="60"/>
      <c r="BC216" s="51"/>
      <c r="BD216" s="717">
        <f>$D$216*BC216</f>
        <v>0</v>
      </c>
      <c r="BE216" s="51"/>
      <c r="BG216" s="33"/>
      <c r="BH216" s="41"/>
      <c r="BI216" s="41"/>
      <c r="BJ216" s="60"/>
      <c r="BK216" s="51"/>
      <c r="BL216" s="717">
        <f>$D$216*BK216</f>
        <v>0</v>
      </c>
      <c r="BM216" s="51"/>
      <c r="BN216" s="51"/>
      <c r="BO216" s="33"/>
      <c r="BP216" s="41"/>
      <c r="BQ216" s="41"/>
      <c r="BR216" s="60"/>
      <c r="BS216" s="51"/>
      <c r="BT216" s="717"/>
      <c r="BU216" s="51"/>
      <c r="BV216" s="83"/>
      <c r="BW216" s="33"/>
      <c r="BX216" s="41"/>
      <c r="BY216" s="41"/>
      <c r="BZ216" s="60"/>
      <c r="CA216" s="51"/>
      <c r="CB216" s="717"/>
      <c r="CC216" s="51"/>
      <c r="CD216" s="83"/>
      <c r="CE216" s="33"/>
      <c r="CF216" s="41"/>
      <c r="CG216" s="41"/>
      <c r="CH216" s="60"/>
      <c r="CI216" s="51"/>
      <c r="CJ216" s="717"/>
      <c r="CK216" s="51"/>
      <c r="CL216" s="83"/>
      <c r="CM216" s="33"/>
      <c r="CN216" s="41"/>
      <c r="CO216" s="41"/>
      <c r="CP216" s="60"/>
      <c r="CQ216" s="51"/>
      <c r="CR216" s="717"/>
      <c r="CS216" s="51"/>
      <c r="CT216" s="83"/>
      <c r="CU216" s="33"/>
      <c r="CV216" s="41"/>
      <c r="CW216" s="41"/>
      <c r="CX216" s="41"/>
      <c r="DE216" s="362"/>
      <c r="DF216" s="362"/>
      <c r="DG216" s="362"/>
    </row>
    <row r="217" spans="1:111" ht="15" customHeight="1" x14ac:dyDescent="0.25">
      <c r="A217" s="688"/>
      <c r="B217" s="696" t="s">
        <v>758</v>
      </c>
      <c r="C217" s="196" t="s">
        <v>18</v>
      </c>
      <c r="D217" s="954">
        <v>22.5</v>
      </c>
      <c r="E217" s="287">
        <f>G217+O217+W217+AE217+AM217+AU217+BC217+BK217+BS217+CA217+CI217+CQ217</f>
        <v>0</v>
      </c>
      <c r="F217" s="717">
        <f>$D$217*E217</f>
        <v>0</v>
      </c>
      <c r="G217" s="41"/>
      <c r="H217" s="717">
        <f>$D$217*G217</f>
        <v>0</v>
      </c>
      <c r="I217" s="41"/>
      <c r="J217" s="41"/>
      <c r="K217" s="33">
        <v>8</v>
      </c>
      <c r="L217" s="41">
        <v>0</v>
      </c>
      <c r="M217" s="41">
        <f t="shared" si="136"/>
        <v>0</v>
      </c>
      <c r="N217" s="60">
        <v>0</v>
      </c>
      <c r="O217" s="41"/>
      <c r="P217" s="717">
        <f>$D$217*O217</f>
        <v>0</v>
      </c>
      <c r="Q217" s="41">
        <v>2000</v>
      </c>
      <c r="S217" s="33"/>
      <c r="T217" s="41">
        <f t="shared" si="137"/>
        <v>0</v>
      </c>
      <c r="U217" s="41">
        <f t="shared" si="138"/>
        <v>0</v>
      </c>
      <c r="V217" s="60">
        <v>0</v>
      </c>
      <c r="W217" s="41"/>
      <c r="X217" s="717">
        <f>$D$217*W217</f>
        <v>0</v>
      </c>
      <c r="Y217" s="41"/>
      <c r="Z217" s="254"/>
      <c r="AA217" s="33"/>
      <c r="AB217" s="41">
        <f t="shared" si="139"/>
        <v>0</v>
      </c>
      <c r="AC217" s="41">
        <f t="shared" si="140"/>
        <v>0</v>
      </c>
      <c r="AD217" s="60">
        <v>0</v>
      </c>
      <c r="AE217" s="41"/>
      <c r="AF217" s="717">
        <f>$D$217*AE217</f>
        <v>0</v>
      </c>
      <c r="AG217" s="41"/>
      <c r="AH217" s="254"/>
      <c r="AI217" s="33"/>
      <c r="AJ217" s="41">
        <f t="shared" si="141"/>
        <v>0</v>
      </c>
      <c r="AK217" s="41">
        <f t="shared" si="142"/>
        <v>0</v>
      </c>
      <c r="AL217" s="60">
        <v>0</v>
      </c>
      <c r="AM217" s="41"/>
      <c r="AN217" s="717">
        <f>$D$217*AM217</f>
        <v>0</v>
      </c>
      <c r="AO217" s="41"/>
      <c r="AQ217" s="33"/>
      <c r="AR217" s="41">
        <f t="shared" si="143"/>
        <v>0</v>
      </c>
      <c r="AS217" s="41">
        <f t="shared" si="144"/>
        <v>0</v>
      </c>
      <c r="AT217" s="60">
        <v>0</v>
      </c>
      <c r="AU217" s="51"/>
      <c r="AV217" s="717">
        <f>$D$217*AU217</f>
        <v>0</v>
      </c>
      <c r="AW217" s="51"/>
      <c r="AY217" s="33"/>
      <c r="AZ217" s="41">
        <f t="shared" si="145"/>
        <v>0</v>
      </c>
      <c r="BA217" s="41">
        <f t="shared" si="146"/>
        <v>0</v>
      </c>
      <c r="BB217" s="60">
        <v>0</v>
      </c>
      <c r="BC217" s="51"/>
      <c r="BD217" s="717">
        <f>$D$217*BC217</f>
        <v>0</v>
      </c>
      <c r="BE217" s="51"/>
      <c r="BG217" s="33"/>
      <c r="BH217" s="41">
        <f t="shared" si="147"/>
        <v>0</v>
      </c>
      <c r="BI217" s="41">
        <f t="shared" si="148"/>
        <v>0</v>
      </c>
      <c r="BJ217" s="60">
        <v>0</v>
      </c>
      <c r="BK217" s="51"/>
      <c r="BL217" s="717">
        <f>$D$217*BK217</f>
        <v>0</v>
      </c>
      <c r="BM217" s="51"/>
      <c r="BN217" s="51"/>
      <c r="BO217" s="33"/>
      <c r="BP217" s="41">
        <f t="shared" si="149"/>
        <v>0</v>
      </c>
      <c r="BQ217" s="41">
        <f t="shared" si="150"/>
        <v>0</v>
      </c>
      <c r="BR217" s="60">
        <v>0</v>
      </c>
      <c r="BS217" s="51"/>
      <c r="BT217" s="717">
        <f>$D$217*BS217</f>
        <v>0</v>
      </c>
      <c r="BU217" s="51"/>
      <c r="BV217" s="83"/>
      <c r="BW217" s="33"/>
      <c r="BX217" s="41">
        <f t="shared" si="151"/>
        <v>0</v>
      </c>
      <c r="BY217" s="41">
        <f t="shared" si="152"/>
        <v>0</v>
      </c>
      <c r="BZ217" s="60">
        <v>0</v>
      </c>
      <c r="CA217" s="51"/>
      <c r="CB217" s="717">
        <f>$D$217*CA217</f>
        <v>0</v>
      </c>
      <c r="CC217" s="51"/>
      <c r="CD217" s="83"/>
      <c r="CE217" s="33"/>
      <c r="CF217" s="41">
        <f t="shared" si="153"/>
        <v>0</v>
      </c>
      <c r="CG217" s="41">
        <f t="shared" si="154"/>
        <v>0</v>
      </c>
      <c r="CH217" s="60">
        <v>0</v>
      </c>
      <c r="CI217" s="51"/>
      <c r="CJ217" s="717">
        <f>$D$217*CI217</f>
        <v>0</v>
      </c>
      <c r="CK217" s="51"/>
      <c r="CL217" s="83"/>
      <c r="CM217" s="33"/>
      <c r="CN217" s="41">
        <f t="shared" si="155"/>
        <v>0</v>
      </c>
      <c r="CO217" s="41">
        <f t="shared" si="156"/>
        <v>0</v>
      </c>
      <c r="CP217" s="60">
        <v>0</v>
      </c>
      <c r="CQ217" s="51"/>
      <c r="CR217" s="717">
        <f>$D$217*CQ217</f>
        <v>0</v>
      </c>
      <c r="CS217" s="51"/>
      <c r="CT217" s="83"/>
      <c r="CU217" s="33"/>
      <c r="CV217" s="41">
        <f t="shared" si="188"/>
        <v>0</v>
      </c>
      <c r="CW217" s="41">
        <f t="shared" si="189"/>
        <v>0</v>
      </c>
      <c r="CX217" s="41">
        <v>0</v>
      </c>
      <c r="DE217" s="362">
        <f t="shared" si="184"/>
        <v>0</v>
      </c>
      <c r="DF217" s="362">
        <f t="shared" si="185"/>
        <v>0</v>
      </c>
      <c r="DG217" s="362">
        <f t="shared" si="186"/>
        <v>0</v>
      </c>
    </row>
    <row r="218" spans="1:111" s="194" customFormat="1" ht="15" customHeight="1" x14ac:dyDescent="0.25">
      <c r="A218" s="892"/>
      <c r="B218" s="941" t="s">
        <v>778</v>
      </c>
      <c r="C218" s="893" t="s">
        <v>18</v>
      </c>
      <c r="D218" s="962">
        <v>18.3</v>
      </c>
      <c r="E218" s="883">
        <f>G218+O218+W218+AE218+AM218+AU218+BC218+BK218+BS218+CA218+CI218+CQ218</f>
        <v>0</v>
      </c>
      <c r="F218" s="836">
        <f>$D$218*E218</f>
        <v>0</v>
      </c>
      <c r="G218" s="840"/>
      <c r="H218" s="836">
        <f>$D$218*G218</f>
        <v>0</v>
      </c>
      <c r="I218" s="840">
        <v>1800</v>
      </c>
      <c r="J218" s="840"/>
      <c r="K218" s="839">
        <v>300</v>
      </c>
      <c r="L218" s="840">
        <v>143100</v>
      </c>
      <c r="M218" s="840">
        <f t="shared" si="136"/>
        <v>143100</v>
      </c>
      <c r="N218" s="838">
        <v>0</v>
      </c>
      <c r="O218" s="840"/>
      <c r="P218" s="836">
        <f>$D$218*O218</f>
        <v>0</v>
      </c>
      <c r="Q218" s="840">
        <v>1800</v>
      </c>
      <c r="S218" s="839"/>
      <c r="T218" s="840">
        <f t="shared" si="137"/>
        <v>0</v>
      </c>
      <c r="U218" s="840">
        <f t="shared" si="138"/>
        <v>0</v>
      </c>
      <c r="V218" s="838">
        <v>0</v>
      </c>
      <c r="W218" s="840"/>
      <c r="X218" s="836">
        <f>$D$218*W218</f>
        <v>0</v>
      </c>
      <c r="Y218" s="840"/>
      <c r="Z218" s="887"/>
      <c r="AA218" s="839"/>
      <c r="AB218" s="840">
        <f t="shared" si="139"/>
        <v>0</v>
      </c>
      <c r="AC218" s="840">
        <f t="shared" si="140"/>
        <v>0</v>
      </c>
      <c r="AD218" s="838">
        <v>0</v>
      </c>
      <c r="AE218" s="840"/>
      <c r="AF218" s="836">
        <f>$D$218*AE218</f>
        <v>0</v>
      </c>
      <c r="AG218" s="840"/>
      <c r="AH218" s="887"/>
      <c r="AI218" s="839"/>
      <c r="AJ218" s="840">
        <f t="shared" si="141"/>
        <v>0</v>
      </c>
      <c r="AK218" s="840">
        <f t="shared" si="142"/>
        <v>0</v>
      </c>
      <c r="AL218" s="838">
        <v>0</v>
      </c>
      <c r="AM218" s="840"/>
      <c r="AN218" s="836">
        <f>$D$218*AM218</f>
        <v>0</v>
      </c>
      <c r="AO218" s="840"/>
      <c r="AQ218" s="839"/>
      <c r="AR218" s="840">
        <f t="shared" si="143"/>
        <v>0</v>
      </c>
      <c r="AS218" s="840">
        <f t="shared" si="144"/>
        <v>0</v>
      </c>
      <c r="AT218" s="838">
        <v>0</v>
      </c>
      <c r="AU218" s="868"/>
      <c r="AV218" s="836">
        <f>$D$218*AU218</f>
        <v>0</v>
      </c>
      <c r="AW218" s="868"/>
      <c r="AY218" s="839"/>
      <c r="AZ218" s="840">
        <f t="shared" si="145"/>
        <v>0</v>
      </c>
      <c r="BA218" s="840">
        <f t="shared" si="146"/>
        <v>0</v>
      </c>
      <c r="BB218" s="838">
        <v>0</v>
      </c>
      <c r="BC218" s="868"/>
      <c r="BD218" s="836">
        <f>$D$218*BC218</f>
        <v>0</v>
      </c>
      <c r="BE218" s="868"/>
      <c r="BG218" s="839"/>
      <c r="BH218" s="840">
        <f t="shared" si="147"/>
        <v>0</v>
      </c>
      <c r="BI218" s="840">
        <f t="shared" si="148"/>
        <v>0</v>
      </c>
      <c r="BJ218" s="838">
        <v>0</v>
      </c>
      <c r="BK218" s="868"/>
      <c r="BL218" s="836">
        <f>$D$218*BK218</f>
        <v>0</v>
      </c>
      <c r="BM218" s="868"/>
      <c r="BN218" s="868"/>
      <c r="BO218" s="839"/>
      <c r="BP218" s="840">
        <f t="shared" si="149"/>
        <v>0</v>
      </c>
      <c r="BQ218" s="840">
        <f t="shared" si="150"/>
        <v>0</v>
      </c>
      <c r="BR218" s="838">
        <v>0</v>
      </c>
      <c r="BS218" s="868"/>
      <c r="BT218" s="836">
        <f>$D$218*BS218</f>
        <v>0</v>
      </c>
      <c r="BU218" s="868"/>
      <c r="BV218" s="871"/>
      <c r="BW218" s="839"/>
      <c r="BX218" s="840">
        <f t="shared" si="151"/>
        <v>0</v>
      </c>
      <c r="BY218" s="840">
        <f t="shared" si="152"/>
        <v>0</v>
      </c>
      <c r="BZ218" s="838">
        <v>0</v>
      </c>
      <c r="CA218" s="868"/>
      <c r="CB218" s="836">
        <f>$D$218*CA218</f>
        <v>0</v>
      </c>
      <c r="CC218" s="868"/>
      <c r="CD218" s="871"/>
      <c r="CE218" s="839"/>
      <c r="CF218" s="840">
        <f t="shared" si="153"/>
        <v>0</v>
      </c>
      <c r="CG218" s="840">
        <f t="shared" si="154"/>
        <v>0</v>
      </c>
      <c r="CH218" s="838">
        <v>0</v>
      </c>
      <c r="CI218" s="868"/>
      <c r="CJ218" s="836">
        <f>$D$218*CI218</f>
        <v>0</v>
      </c>
      <c r="CK218" s="868"/>
      <c r="CL218" s="871"/>
      <c r="CM218" s="839"/>
      <c r="CN218" s="840">
        <f t="shared" si="155"/>
        <v>0</v>
      </c>
      <c r="CO218" s="840">
        <f t="shared" si="156"/>
        <v>0</v>
      </c>
      <c r="CP218" s="838">
        <v>0</v>
      </c>
      <c r="CQ218" s="868"/>
      <c r="CR218" s="836">
        <f>$D$218*CQ218</f>
        <v>0</v>
      </c>
      <c r="CS218" s="868"/>
      <c r="CT218" s="871"/>
      <c r="CU218" s="839"/>
      <c r="CV218" s="840">
        <f t="shared" si="188"/>
        <v>0</v>
      </c>
      <c r="CW218" s="840">
        <f t="shared" si="189"/>
        <v>0</v>
      </c>
      <c r="CX218" s="840">
        <v>0</v>
      </c>
      <c r="DE218" s="842">
        <f t="shared" si="184"/>
        <v>0</v>
      </c>
      <c r="DF218" s="842">
        <f t="shared" si="185"/>
        <v>0</v>
      </c>
      <c r="DG218" s="842">
        <f t="shared" si="186"/>
        <v>0</v>
      </c>
    </row>
    <row r="219" spans="1:111" s="986" customFormat="1" ht="15" customHeight="1" x14ac:dyDescent="0.25">
      <c r="A219" s="51"/>
      <c r="B219" s="939" t="s">
        <v>760</v>
      </c>
      <c r="C219" s="200"/>
      <c r="D219" s="954"/>
      <c r="E219" s="296">
        <f>F219</f>
        <v>0</v>
      </c>
      <c r="F219" s="723">
        <f>SUM(F214:F218)</f>
        <v>0</v>
      </c>
      <c r="G219" s="988">
        <f>H219</f>
        <v>0</v>
      </c>
      <c r="H219" s="723">
        <f>SUM(H214:H218)</f>
        <v>0</v>
      </c>
      <c r="I219" s="51">
        <v>79221</v>
      </c>
      <c r="J219" s="51"/>
      <c r="K219" s="233">
        <v>362100</v>
      </c>
      <c r="L219" s="51">
        <v>362100</v>
      </c>
      <c r="M219" s="51">
        <f t="shared" si="136"/>
        <v>362100</v>
      </c>
      <c r="N219" s="337">
        <v>0</v>
      </c>
      <c r="O219" s="988">
        <f>P219</f>
        <v>0</v>
      </c>
      <c r="P219" s="723">
        <f>SUM(P214:P218)</f>
        <v>0</v>
      </c>
      <c r="Q219" s="51">
        <v>79221</v>
      </c>
      <c r="S219" s="233"/>
      <c r="T219" s="51">
        <f t="shared" si="137"/>
        <v>0</v>
      </c>
      <c r="U219" s="51">
        <f t="shared" si="138"/>
        <v>0</v>
      </c>
      <c r="V219" s="337">
        <v>0</v>
      </c>
      <c r="W219" s="989">
        <f>X219</f>
        <v>0</v>
      </c>
      <c r="X219" s="723">
        <f>SUM(X214:X218)</f>
        <v>0</v>
      </c>
      <c r="Y219" s="51">
        <v>0</v>
      </c>
      <c r="Z219" s="987"/>
      <c r="AA219" s="233"/>
      <c r="AB219" s="51">
        <f t="shared" si="139"/>
        <v>0</v>
      </c>
      <c r="AC219" s="51">
        <f t="shared" si="140"/>
        <v>0</v>
      </c>
      <c r="AD219" s="337">
        <v>0</v>
      </c>
      <c r="AE219" s="989">
        <f>AF219</f>
        <v>0</v>
      </c>
      <c r="AF219" s="723">
        <f>SUM(AF214:AF218)</f>
        <v>0</v>
      </c>
      <c r="AG219" s="51">
        <v>0</v>
      </c>
      <c r="AH219" s="987"/>
      <c r="AI219" s="233"/>
      <c r="AJ219" s="51">
        <f t="shared" si="141"/>
        <v>0</v>
      </c>
      <c r="AK219" s="51">
        <f t="shared" si="142"/>
        <v>0</v>
      </c>
      <c r="AL219" s="337">
        <v>0</v>
      </c>
      <c r="AM219" s="989">
        <f>AN219</f>
        <v>0</v>
      </c>
      <c r="AN219" s="723">
        <f>SUM(AN214:AN218)</f>
        <v>0</v>
      </c>
      <c r="AO219" s="51">
        <v>0</v>
      </c>
      <c r="AQ219" s="233"/>
      <c r="AR219" s="51">
        <f t="shared" si="143"/>
        <v>0</v>
      </c>
      <c r="AS219" s="51">
        <f t="shared" si="144"/>
        <v>0</v>
      </c>
      <c r="AT219" s="337">
        <v>0</v>
      </c>
      <c r="AU219" s="989">
        <f>AV219</f>
        <v>0</v>
      </c>
      <c r="AV219" s="723">
        <f>SUM(AV214:AV218)</f>
        <v>0</v>
      </c>
      <c r="AW219" s="51">
        <v>0</v>
      </c>
      <c r="AY219" s="233"/>
      <c r="AZ219" s="51">
        <f t="shared" si="145"/>
        <v>0</v>
      </c>
      <c r="BA219" s="51">
        <f t="shared" si="146"/>
        <v>0</v>
      </c>
      <c r="BB219" s="337">
        <v>0</v>
      </c>
      <c r="BC219" s="989">
        <f>BD219</f>
        <v>0</v>
      </c>
      <c r="BD219" s="723">
        <f>SUM(BD214:BD218)</f>
        <v>0</v>
      </c>
      <c r="BE219" s="51">
        <v>0</v>
      </c>
      <c r="BG219" s="233"/>
      <c r="BH219" s="51">
        <f t="shared" si="147"/>
        <v>0</v>
      </c>
      <c r="BI219" s="51">
        <f t="shared" si="148"/>
        <v>0</v>
      </c>
      <c r="BJ219" s="337">
        <v>0</v>
      </c>
      <c r="BK219" s="989">
        <f>BL219</f>
        <v>0</v>
      </c>
      <c r="BL219" s="723">
        <f>SUM(BL214:BL218)</f>
        <v>0</v>
      </c>
      <c r="BM219" s="51">
        <v>0</v>
      </c>
      <c r="BN219" s="51"/>
      <c r="BO219" s="233"/>
      <c r="BP219" s="51">
        <f t="shared" si="149"/>
        <v>0</v>
      </c>
      <c r="BQ219" s="51">
        <f t="shared" si="150"/>
        <v>0</v>
      </c>
      <c r="BR219" s="337">
        <v>0</v>
      </c>
      <c r="BS219" s="989">
        <f>BT219</f>
        <v>0</v>
      </c>
      <c r="BT219" s="723">
        <f>SUM(BT214:BT218)</f>
        <v>0</v>
      </c>
      <c r="BU219" s="51">
        <v>0</v>
      </c>
      <c r="BV219" s="83"/>
      <c r="BW219" s="233"/>
      <c r="BX219" s="51">
        <f t="shared" si="151"/>
        <v>0</v>
      </c>
      <c r="BY219" s="51">
        <f t="shared" si="152"/>
        <v>0</v>
      </c>
      <c r="BZ219" s="337">
        <v>0</v>
      </c>
      <c r="CA219" s="989">
        <f>CB219</f>
        <v>0</v>
      </c>
      <c r="CB219" s="723">
        <f>SUM(CB214:CB218)</f>
        <v>0</v>
      </c>
      <c r="CC219" s="51">
        <v>0</v>
      </c>
      <c r="CD219" s="83"/>
      <c r="CE219" s="233"/>
      <c r="CF219" s="51">
        <f t="shared" si="153"/>
        <v>0</v>
      </c>
      <c r="CG219" s="51">
        <f t="shared" si="154"/>
        <v>0</v>
      </c>
      <c r="CH219" s="337">
        <v>0</v>
      </c>
      <c r="CI219" s="989">
        <f>CJ219</f>
        <v>0</v>
      </c>
      <c r="CJ219" s="723">
        <f>SUM(CJ214:CJ218)</f>
        <v>0</v>
      </c>
      <c r="CK219" s="51">
        <v>0</v>
      </c>
      <c r="CL219" s="83"/>
      <c r="CM219" s="233"/>
      <c r="CN219" s="51">
        <f t="shared" si="155"/>
        <v>0</v>
      </c>
      <c r="CO219" s="51">
        <f t="shared" si="156"/>
        <v>0</v>
      </c>
      <c r="CP219" s="337">
        <v>0</v>
      </c>
      <c r="CQ219" s="989">
        <f>CR219</f>
        <v>0</v>
      </c>
      <c r="CR219" s="723">
        <f>SUM(CR214:CR218)</f>
        <v>0</v>
      </c>
      <c r="CS219" s="51"/>
      <c r="CT219" s="83"/>
      <c r="CU219" s="233"/>
      <c r="CV219" s="51">
        <f t="shared" si="188"/>
        <v>0</v>
      </c>
      <c r="CW219" s="51">
        <f t="shared" si="189"/>
        <v>0</v>
      </c>
      <c r="CX219" s="51">
        <v>0</v>
      </c>
      <c r="DE219" s="986">
        <f t="shared" si="184"/>
        <v>0</v>
      </c>
      <c r="DF219" s="986">
        <f t="shared" si="185"/>
        <v>0</v>
      </c>
      <c r="DG219" s="986">
        <f t="shared" si="186"/>
        <v>0</v>
      </c>
    </row>
    <row r="220" spans="1:111" ht="15" customHeight="1" thickBot="1" x14ac:dyDescent="0.3">
      <c r="A220" s="688"/>
      <c r="B220" s="706"/>
      <c r="C220" s="196"/>
      <c r="D220" s="954"/>
      <c r="E220" s="287"/>
      <c r="F220" s="717"/>
      <c r="G220" s="41"/>
      <c r="H220" s="40"/>
      <c r="I220" s="780"/>
      <c r="J220" s="41"/>
      <c r="K220" s="33"/>
      <c r="L220" s="41"/>
      <c r="M220" s="41">
        <f t="shared" si="136"/>
        <v>0</v>
      </c>
      <c r="N220" s="60">
        <v>0</v>
      </c>
      <c r="O220" s="41"/>
      <c r="P220" s="40"/>
      <c r="Q220" s="780"/>
      <c r="S220" s="33"/>
      <c r="T220" s="41">
        <f t="shared" si="137"/>
        <v>0</v>
      </c>
      <c r="U220" s="41">
        <f t="shared" si="138"/>
        <v>0</v>
      </c>
      <c r="V220" s="60">
        <v>0</v>
      </c>
      <c r="W220" s="41"/>
      <c r="X220" s="288"/>
      <c r="Y220" s="780"/>
      <c r="Z220" s="254"/>
      <c r="AA220" s="33"/>
      <c r="AB220" s="41">
        <f t="shared" si="139"/>
        <v>0</v>
      </c>
      <c r="AC220" s="41">
        <f t="shared" si="140"/>
        <v>0</v>
      </c>
      <c r="AD220" s="60">
        <v>0</v>
      </c>
      <c r="AE220" s="41"/>
      <c r="AF220" s="40"/>
      <c r="AG220" s="780"/>
      <c r="AH220" s="254"/>
      <c r="AI220" s="33"/>
      <c r="AJ220" s="41">
        <f t="shared" si="141"/>
        <v>0</v>
      </c>
      <c r="AK220" s="41">
        <f t="shared" si="142"/>
        <v>0</v>
      </c>
      <c r="AL220" s="60">
        <v>0</v>
      </c>
      <c r="AM220" s="41"/>
      <c r="AN220" s="288"/>
      <c r="AO220" s="756"/>
      <c r="AQ220" s="33"/>
      <c r="AR220" s="41">
        <f t="shared" si="143"/>
        <v>0</v>
      </c>
      <c r="AS220" s="41">
        <f t="shared" si="144"/>
        <v>0</v>
      </c>
      <c r="AT220" s="60">
        <v>0</v>
      </c>
      <c r="AU220" s="51"/>
      <c r="AV220" s="288"/>
      <c r="AW220" s="781"/>
      <c r="AY220" s="33"/>
      <c r="AZ220" s="41">
        <f t="shared" si="145"/>
        <v>0</v>
      </c>
      <c r="BA220" s="41">
        <f t="shared" si="146"/>
        <v>0</v>
      </c>
      <c r="BB220" s="60">
        <v>0</v>
      </c>
      <c r="BC220" s="51"/>
      <c r="BD220" s="288"/>
      <c r="BE220" s="781"/>
      <c r="BG220" s="33"/>
      <c r="BH220" s="41">
        <f t="shared" si="147"/>
        <v>0</v>
      </c>
      <c r="BI220" s="41">
        <f t="shared" si="148"/>
        <v>0</v>
      </c>
      <c r="BJ220" s="60">
        <v>0</v>
      </c>
      <c r="BK220" s="51"/>
      <c r="BL220" s="288"/>
      <c r="BM220" s="781"/>
      <c r="BN220" s="51"/>
      <c r="BO220" s="33"/>
      <c r="BP220" s="41">
        <f t="shared" si="149"/>
        <v>0</v>
      </c>
      <c r="BQ220" s="41">
        <f t="shared" si="150"/>
        <v>0</v>
      </c>
      <c r="BR220" s="60">
        <v>0</v>
      </c>
      <c r="BS220" s="51"/>
      <c r="BT220" s="288"/>
      <c r="BU220" s="781"/>
      <c r="BV220" s="83"/>
      <c r="BW220" s="33"/>
      <c r="BX220" s="41">
        <f t="shared" si="151"/>
        <v>0</v>
      </c>
      <c r="BY220" s="41">
        <f t="shared" si="152"/>
        <v>0</v>
      </c>
      <c r="BZ220" s="60">
        <v>0</v>
      </c>
      <c r="CA220" s="51"/>
      <c r="CB220" s="288"/>
      <c r="CC220" s="781"/>
      <c r="CD220" s="83"/>
      <c r="CE220" s="33"/>
      <c r="CF220" s="41">
        <f t="shared" si="153"/>
        <v>0</v>
      </c>
      <c r="CG220" s="41">
        <f t="shared" si="154"/>
        <v>0</v>
      </c>
      <c r="CH220" s="60">
        <v>0</v>
      </c>
      <c r="CI220" s="51"/>
      <c r="CJ220" s="288"/>
      <c r="CK220" s="781"/>
      <c r="CL220" s="83"/>
      <c r="CM220" s="33"/>
      <c r="CN220" s="41">
        <f t="shared" si="155"/>
        <v>0</v>
      </c>
      <c r="CO220" s="41">
        <f t="shared" si="156"/>
        <v>0</v>
      </c>
      <c r="CP220" s="60">
        <v>0</v>
      </c>
      <c r="CQ220" s="51"/>
      <c r="CR220" s="288"/>
      <c r="CS220" s="781"/>
      <c r="CT220" s="83"/>
      <c r="CU220" s="33"/>
      <c r="CV220" s="41">
        <f t="shared" si="188"/>
        <v>0</v>
      </c>
      <c r="CW220" s="41">
        <f t="shared" si="189"/>
        <v>0</v>
      </c>
      <c r="CX220" s="41">
        <v>0</v>
      </c>
      <c r="DE220" s="362">
        <f t="shared" si="184"/>
        <v>0</v>
      </c>
      <c r="DF220" s="362">
        <f t="shared" si="185"/>
        <v>0</v>
      </c>
      <c r="DG220" s="362">
        <f t="shared" si="186"/>
        <v>0</v>
      </c>
    </row>
    <row r="221" spans="1:111" ht="15" hidden="1" customHeight="1" x14ac:dyDescent="0.25">
      <c r="A221" s="688"/>
      <c r="B221" s="706"/>
      <c r="C221" s="196"/>
      <c r="D221" s="954"/>
      <c r="E221" s="287"/>
      <c r="F221" s="717">
        <f>$D$221*E221</f>
        <v>0</v>
      </c>
      <c r="G221" s="41"/>
      <c r="H221" s="40"/>
      <c r="I221" s="780"/>
      <c r="J221" s="41"/>
      <c r="K221" s="33"/>
      <c r="L221" s="41">
        <v>0</v>
      </c>
      <c r="M221" s="41">
        <f t="shared" si="136"/>
        <v>0</v>
      </c>
      <c r="N221" s="60">
        <v>0</v>
      </c>
      <c r="O221" s="41"/>
      <c r="P221" s="40"/>
      <c r="Q221" s="780"/>
      <c r="S221" s="33"/>
      <c r="T221" s="41">
        <f t="shared" si="137"/>
        <v>0</v>
      </c>
      <c r="U221" s="41">
        <f t="shared" si="138"/>
        <v>0</v>
      </c>
      <c r="V221" s="60">
        <v>0</v>
      </c>
      <c r="W221" s="41"/>
      <c r="X221" s="288"/>
      <c r="Y221" s="780"/>
      <c r="Z221" s="254"/>
      <c r="AA221" s="33"/>
      <c r="AB221" s="41">
        <f t="shared" si="139"/>
        <v>0</v>
      </c>
      <c r="AC221" s="41">
        <f t="shared" si="140"/>
        <v>0</v>
      </c>
      <c r="AD221" s="60">
        <v>0</v>
      </c>
      <c r="AE221" s="41"/>
      <c r="AF221" s="40"/>
      <c r="AG221" s="780"/>
      <c r="AH221" s="254"/>
      <c r="AI221" s="33"/>
      <c r="AJ221" s="41">
        <f t="shared" si="141"/>
        <v>0</v>
      </c>
      <c r="AK221" s="41">
        <f t="shared" si="142"/>
        <v>0</v>
      </c>
      <c r="AL221" s="60">
        <v>0</v>
      </c>
      <c r="AM221" s="41"/>
      <c r="AN221" s="288"/>
      <c r="AO221" s="756"/>
      <c r="AQ221" s="33"/>
      <c r="AR221" s="41">
        <f t="shared" si="143"/>
        <v>0</v>
      </c>
      <c r="AS221" s="41">
        <f t="shared" si="144"/>
        <v>0</v>
      </c>
      <c r="AT221" s="60">
        <v>0</v>
      </c>
      <c r="AU221" s="51"/>
      <c r="AV221" s="288"/>
      <c r="AW221" s="781"/>
      <c r="AY221" s="33"/>
      <c r="AZ221" s="41">
        <f t="shared" si="145"/>
        <v>0</v>
      </c>
      <c r="BA221" s="41">
        <f t="shared" si="146"/>
        <v>0</v>
      </c>
      <c r="BB221" s="60">
        <v>0</v>
      </c>
      <c r="BC221" s="51"/>
      <c r="BD221" s="288"/>
      <c r="BE221" s="781"/>
      <c r="BG221" s="33"/>
      <c r="BH221" s="41">
        <f t="shared" si="147"/>
        <v>0</v>
      </c>
      <c r="BI221" s="41">
        <f t="shared" si="148"/>
        <v>0</v>
      </c>
      <c r="BJ221" s="60">
        <v>0</v>
      </c>
      <c r="BK221" s="51"/>
      <c r="BL221" s="288"/>
      <c r="BM221" s="781"/>
      <c r="BN221" s="51"/>
      <c r="BO221" s="33"/>
      <c r="BP221" s="41">
        <f t="shared" si="149"/>
        <v>0</v>
      </c>
      <c r="BQ221" s="41">
        <f t="shared" si="150"/>
        <v>0</v>
      </c>
      <c r="BR221" s="60">
        <v>0</v>
      </c>
      <c r="BS221" s="51"/>
      <c r="BT221" s="288"/>
      <c r="BU221" s="781"/>
      <c r="BV221" s="83"/>
      <c r="BW221" s="33"/>
      <c r="BX221" s="41">
        <f t="shared" si="151"/>
        <v>0</v>
      </c>
      <c r="BY221" s="41">
        <f t="shared" si="152"/>
        <v>0</v>
      </c>
      <c r="BZ221" s="60">
        <v>0</v>
      </c>
      <c r="CA221" s="51"/>
      <c r="CB221" s="288"/>
      <c r="CC221" s="781"/>
      <c r="CD221" s="83"/>
      <c r="CE221" s="33"/>
      <c r="CF221" s="41">
        <f t="shared" si="153"/>
        <v>0</v>
      </c>
      <c r="CG221" s="41">
        <f t="shared" si="154"/>
        <v>0</v>
      </c>
      <c r="CH221" s="60">
        <v>0</v>
      </c>
      <c r="CI221" s="51"/>
      <c r="CJ221" s="288"/>
      <c r="CK221" s="781"/>
      <c r="CL221" s="83"/>
      <c r="CM221" s="33"/>
      <c r="CN221" s="41">
        <f t="shared" si="155"/>
        <v>0</v>
      </c>
      <c r="CO221" s="41">
        <f t="shared" si="156"/>
        <v>0</v>
      </c>
      <c r="CP221" s="60">
        <v>0</v>
      </c>
      <c r="CQ221" s="51"/>
      <c r="CR221" s="288"/>
      <c r="CS221" s="781"/>
      <c r="CT221" s="83"/>
      <c r="CU221" s="33"/>
      <c r="CV221" s="41">
        <f t="shared" si="188"/>
        <v>0</v>
      </c>
      <c r="CW221" s="41">
        <f t="shared" si="189"/>
        <v>0</v>
      </c>
      <c r="CX221" s="41">
        <v>0</v>
      </c>
      <c r="DE221" s="362">
        <f t="shared" si="184"/>
        <v>0</v>
      </c>
      <c r="DF221" s="362">
        <f t="shared" si="185"/>
        <v>0</v>
      </c>
      <c r="DG221" s="362">
        <f t="shared" si="186"/>
        <v>0</v>
      </c>
    </row>
    <row r="222" spans="1:111" ht="15" hidden="1" customHeight="1" x14ac:dyDescent="0.25">
      <c r="A222" s="688"/>
      <c r="B222" s="706"/>
      <c r="C222" s="196"/>
      <c r="D222" s="954"/>
      <c r="E222" s="287"/>
      <c r="F222" s="717">
        <f>$D$222*E222</f>
        <v>0</v>
      </c>
      <c r="G222" s="41"/>
      <c r="H222" s="40"/>
      <c r="I222" s="780"/>
      <c r="J222" s="41"/>
      <c r="K222" s="33"/>
      <c r="L222" s="41">
        <v>0</v>
      </c>
      <c r="M222" s="41">
        <f t="shared" si="136"/>
        <v>0</v>
      </c>
      <c r="N222" s="60">
        <v>0</v>
      </c>
      <c r="O222" s="41"/>
      <c r="P222" s="40"/>
      <c r="Q222" s="780"/>
      <c r="S222" s="33"/>
      <c r="T222" s="41">
        <f t="shared" si="137"/>
        <v>0</v>
      </c>
      <c r="U222" s="41">
        <f t="shared" si="138"/>
        <v>0</v>
      </c>
      <c r="V222" s="60">
        <v>0</v>
      </c>
      <c r="W222" s="41"/>
      <c r="X222" s="288"/>
      <c r="Y222" s="780"/>
      <c r="Z222" s="254"/>
      <c r="AA222" s="33"/>
      <c r="AB222" s="41">
        <f t="shared" si="139"/>
        <v>0</v>
      </c>
      <c r="AC222" s="41">
        <f t="shared" si="140"/>
        <v>0</v>
      </c>
      <c r="AD222" s="60">
        <v>0</v>
      </c>
      <c r="AE222" s="41"/>
      <c r="AF222" s="40"/>
      <c r="AG222" s="780"/>
      <c r="AH222" s="254"/>
      <c r="AI222" s="33"/>
      <c r="AJ222" s="41">
        <f t="shared" si="141"/>
        <v>0</v>
      </c>
      <c r="AK222" s="41">
        <f t="shared" si="142"/>
        <v>0</v>
      </c>
      <c r="AL222" s="60">
        <v>0</v>
      </c>
      <c r="AM222" s="41"/>
      <c r="AN222" s="288"/>
      <c r="AO222" s="756"/>
      <c r="AQ222" s="33"/>
      <c r="AR222" s="41">
        <f t="shared" si="143"/>
        <v>0</v>
      </c>
      <c r="AS222" s="41">
        <f t="shared" si="144"/>
        <v>0</v>
      </c>
      <c r="AT222" s="60">
        <v>0</v>
      </c>
      <c r="AU222" s="51"/>
      <c r="AV222" s="288"/>
      <c r="AW222" s="781"/>
      <c r="AY222" s="33"/>
      <c r="AZ222" s="41">
        <f t="shared" si="145"/>
        <v>0</v>
      </c>
      <c r="BA222" s="41">
        <f t="shared" si="146"/>
        <v>0</v>
      </c>
      <c r="BB222" s="60">
        <v>0</v>
      </c>
      <c r="BC222" s="51"/>
      <c r="BD222" s="288"/>
      <c r="BE222" s="781"/>
      <c r="BG222" s="33"/>
      <c r="BH222" s="41">
        <f t="shared" si="147"/>
        <v>0</v>
      </c>
      <c r="BI222" s="41">
        <f t="shared" si="148"/>
        <v>0</v>
      </c>
      <c r="BJ222" s="60">
        <v>0</v>
      </c>
      <c r="BK222" s="51"/>
      <c r="BL222" s="288"/>
      <c r="BM222" s="781"/>
      <c r="BN222" s="51"/>
      <c r="BO222" s="33"/>
      <c r="BP222" s="41">
        <f t="shared" si="149"/>
        <v>0</v>
      </c>
      <c r="BQ222" s="41">
        <f t="shared" si="150"/>
        <v>0</v>
      </c>
      <c r="BR222" s="60">
        <v>0</v>
      </c>
      <c r="BS222" s="51"/>
      <c r="BT222" s="288"/>
      <c r="BU222" s="781"/>
      <c r="BV222" s="83"/>
      <c r="BW222" s="33"/>
      <c r="BX222" s="41">
        <f t="shared" si="151"/>
        <v>0</v>
      </c>
      <c r="BY222" s="41">
        <f t="shared" si="152"/>
        <v>0</v>
      </c>
      <c r="BZ222" s="60">
        <v>0</v>
      </c>
      <c r="CA222" s="51"/>
      <c r="CB222" s="288"/>
      <c r="CC222" s="781"/>
      <c r="CD222" s="83"/>
      <c r="CE222" s="33"/>
      <c r="CF222" s="41">
        <f t="shared" si="153"/>
        <v>0</v>
      </c>
      <c r="CG222" s="41">
        <f t="shared" si="154"/>
        <v>0</v>
      </c>
      <c r="CH222" s="60">
        <v>0</v>
      </c>
      <c r="CI222" s="51"/>
      <c r="CJ222" s="288"/>
      <c r="CK222" s="781"/>
      <c r="CL222" s="83"/>
      <c r="CM222" s="33"/>
      <c r="CN222" s="41">
        <f t="shared" si="155"/>
        <v>0</v>
      </c>
      <c r="CO222" s="41">
        <f t="shared" si="156"/>
        <v>0</v>
      </c>
      <c r="CP222" s="60">
        <v>0</v>
      </c>
      <c r="CQ222" s="51"/>
      <c r="CR222" s="288"/>
      <c r="CS222" s="781"/>
      <c r="CT222" s="83"/>
      <c r="CU222" s="33"/>
      <c r="CV222" s="41">
        <f t="shared" si="188"/>
        <v>0</v>
      </c>
      <c r="CW222" s="41">
        <f t="shared" si="189"/>
        <v>0</v>
      </c>
      <c r="CX222" s="41">
        <v>0</v>
      </c>
      <c r="DE222" s="362">
        <f t="shared" si="184"/>
        <v>0</v>
      </c>
      <c r="DF222" s="362">
        <f t="shared" si="185"/>
        <v>0</v>
      </c>
      <c r="DG222" s="362">
        <f t="shared" si="186"/>
        <v>0</v>
      </c>
    </row>
    <row r="223" spans="1:111" ht="15" hidden="1" customHeight="1" x14ac:dyDescent="0.25">
      <c r="A223" s="688"/>
      <c r="B223" s="706"/>
      <c r="C223" s="196"/>
      <c r="D223" s="954"/>
      <c r="E223" s="287"/>
      <c r="F223" s="717">
        <f>$D$223*E223</f>
        <v>0</v>
      </c>
      <c r="G223" s="41"/>
      <c r="H223" s="40"/>
      <c r="I223" s="780"/>
      <c r="J223" s="41"/>
      <c r="K223" s="33"/>
      <c r="L223" s="41">
        <v>0</v>
      </c>
      <c r="M223" s="41">
        <f t="shared" si="136"/>
        <v>0</v>
      </c>
      <c r="N223" s="60">
        <v>0</v>
      </c>
      <c r="O223" s="41"/>
      <c r="P223" s="40"/>
      <c r="Q223" s="780"/>
      <c r="S223" s="33"/>
      <c r="T223" s="41">
        <f t="shared" si="137"/>
        <v>0</v>
      </c>
      <c r="U223" s="41">
        <f t="shared" si="138"/>
        <v>0</v>
      </c>
      <c r="V223" s="60">
        <v>0</v>
      </c>
      <c r="W223" s="41"/>
      <c r="X223" s="288"/>
      <c r="Y223" s="780"/>
      <c r="Z223" s="254"/>
      <c r="AA223" s="33"/>
      <c r="AB223" s="41">
        <f t="shared" si="139"/>
        <v>0</v>
      </c>
      <c r="AC223" s="41">
        <f t="shared" si="140"/>
        <v>0</v>
      </c>
      <c r="AD223" s="60">
        <v>0</v>
      </c>
      <c r="AE223" s="41"/>
      <c r="AF223" s="40"/>
      <c r="AG223" s="780"/>
      <c r="AH223" s="254"/>
      <c r="AI223" s="33"/>
      <c r="AJ223" s="41">
        <f t="shared" si="141"/>
        <v>0</v>
      </c>
      <c r="AK223" s="41">
        <f t="shared" si="142"/>
        <v>0</v>
      </c>
      <c r="AL223" s="60">
        <v>0</v>
      </c>
      <c r="AM223" s="41"/>
      <c r="AN223" s="288"/>
      <c r="AO223" s="756"/>
      <c r="AQ223" s="33"/>
      <c r="AR223" s="41">
        <f t="shared" si="143"/>
        <v>0</v>
      </c>
      <c r="AS223" s="41">
        <f t="shared" si="144"/>
        <v>0</v>
      </c>
      <c r="AT223" s="60">
        <v>0</v>
      </c>
      <c r="AU223" s="51"/>
      <c r="AV223" s="288"/>
      <c r="AW223" s="781"/>
      <c r="AY223" s="33"/>
      <c r="AZ223" s="41">
        <f t="shared" si="145"/>
        <v>0</v>
      </c>
      <c r="BA223" s="41">
        <f t="shared" si="146"/>
        <v>0</v>
      </c>
      <c r="BB223" s="60">
        <v>0</v>
      </c>
      <c r="BC223" s="51"/>
      <c r="BD223" s="288"/>
      <c r="BE223" s="781"/>
      <c r="BG223" s="33"/>
      <c r="BH223" s="41">
        <f t="shared" si="147"/>
        <v>0</v>
      </c>
      <c r="BI223" s="41">
        <f t="shared" si="148"/>
        <v>0</v>
      </c>
      <c r="BJ223" s="60">
        <v>0</v>
      </c>
      <c r="BK223" s="51"/>
      <c r="BL223" s="288"/>
      <c r="BM223" s="781"/>
      <c r="BN223" s="51"/>
      <c r="BO223" s="33"/>
      <c r="BP223" s="41">
        <f t="shared" si="149"/>
        <v>0</v>
      </c>
      <c r="BQ223" s="41">
        <f t="shared" si="150"/>
        <v>0</v>
      </c>
      <c r="BR223" s="60">
        <v>0</v>
      </c>
      <c r="BS223" s="51"/>
      <c r="BT223" s="288"/>
      <c r="BU223" s="781"/>
      <c r="BV223" s="83"/>
      <c r="BW223" s="33"/>
      <c r="BX223" s="41">
        <f t="shared" si="151"/>
        <v>0</v>
      </c>
      <c r="BY223" s="41">
        <f t="shared" si="152"/>
        <v>0</v>
      </c>
      <c r="BZ223" s="60">
        <v>0</v>
      </c>
      <c r="CA223" s="51"/>
      <c r="CB223" s="288"/>
      <c r="CC223" s="781"/>
      <c r="CD223" s="83"/>
      <c r="CE223" s="33"/>
      <c r="CF223" s="41">
        <f t="shared" si="153"/>
        <v>0</v>
      </c>
      <c r="CG223" s="41">
        <f t="shared" si="154"/>
        <v>0</v>
      </c>
      <c r="CH223" s="60">
        <v>0</v>
      </c>
      <c r="CI223" s="51"/>
      <c r="CJ223" s="288"/>
      <c r="CK223" s="781"/>
      <c r="CL223" s="83"/>
      <c r="CM223" s="33"/>
      <c r="CN223" s="41">
        <f t="shared" si="155"/>
        <v>0</v>
      </c>
      <c r="CO223" s="41">
        <f t="shared" si="156"/>
        <v>0</v>
      </c>
      <c r="CP223" s="60">
        <v>0</v>
      </c>
      <c r="CQ223" s="51"/>
      <c r="CR223" s="288"/>
      <c r="CS223" s="781"/>
      <c r="CT223" s="83"/>
      <c r="CU223" s="33"/>
      <c r="CV223" s="41">
        <f t="shared" si="188"/>
        <v>0</v>
      </c>
      <c r="CW223" s="41">
        <f t="shared" si="189"/>
        <v>0</v>
      </c>
      <c r="CX223" s="41">
        <v>0</v>
      </c>
      <c r="DE223" s="362">
        <f t="shared" si="184"/>
        <v>0</v>
      </c>
      <c r="DF223" s="362">
        <f t="shared" si="185"/>
        <v>0</v>
      </c>
      <c r="DG223" s="362">
        <f t="shared" si="186"/>
        <v>0</v>
      </c>
    </row>
    <row r="224" spans="1:111" ht="15" hidden="1" customHeight="1" x14ac:dyDescent="0.25">
      <c r="A224" s="688"/>
      <c r="B224" s="706"/>
      <c r="C224" s="196"/>
      <c r="D224" s="954"/>
      <c r="E224" s="287"/>
      <c r="F224" s="717">
        <f>$D$224*E224</f>
        <v>0</v>
      </c>
      <c r="G224" s="41"/>
      <c r="H224" s="40"/>
      <c r="I224" s="780"/>
      <c r="J224" s="41"/>
      <c r="K224" s="33"/>
      <c r="L224" s="41">
        <v>0</v>
      </c>
      <c r="M224" s="41">
        <f t="shared" si="136"/>
        <v>0</v>
      </c>
      <c r="N224" s="60">
        <v>0</v>
      </c>
      <c r="O224" s="41"/>
      <c r="P224" s="40"/>
      <c r="Q224" s="780"/>
      <c r="S224" s="33"/>
      <c r="T224" s="41">
        <f t="shared" si="137"/>
        <v>0</v>
      </c>
      <c r="U224" s="41">
        <f t="shared" si="138"/>
        <v>0</v>
      </c>
      <c r="V224" s="60">
        <v>0</v>
      </c>
      <c r="W224" s="41"/>
      <c r="X224" s="288"/>
      <c r="Y224" s="780"/>
      <c r="Z224" s="254"/>
      <c r="AA224" s="33"/>
      <c r="AB224" s="41">
        <f t="shared" si="139"/>
        <v>0</v>
      </c>
      <c r="AC224" s="41">
        <f t="shared" si="140"/>
        <v>0</v>
      </c>
      <c r="AD224" s="60">
        <v>0</v>
      </c>
      <c r="AE224" s="41"/>
      <c r="AF224" s="40"/>
      <c r="AG224" s="780"/>
      <c r="AH224" s="254"/>
      <c r="AI224" s="33"/>
      <c r="AJ224" s="41">
        <f t="shared" si="141"/>
        <v>0</v>
      </c>
      <c r="AK224" s="41">
        <f t="shared" si="142"/>
        <v>0</v>
      </c>
      <c r="AL224" s="60">
        <v>0</v>
      </c>
      <c r="AM224" s="41"/>
      <c r="AN224" s="288"/>
      <c r="AO224" s="756"/>
      <c r="AQ224" s="33"/>
      <c r="AR224" s="41">
        <f t="shared" si="143"/>
        <v>0</v>
      </c>
      <c r="AS224" s="41">
        <f t="shared" si="144"/>
        <v>0</v>
      </c>
      <c r="AT224" s="60">
        <v>0</v>
      </c>
      <c r="AU224" s="51"/>
      <c r="AV224" s="288"/>
      <c r="AW224" s="781"/>
      <c r="AY224" s="33"/>
      <c r="AZ224" s="41">
        <f t="shared" si="145"/>
        <v>0</v>
      </c>
      <c r="BA224" s="41">
        <f t="shared" si="146"/>
        <v>0</v>
      </c>
      <c r="BB224" s="60">
        <v>0</v>
      </c>
      <c r="BC224" s="51"/>
      <c r="BD224" s="288"/>
      <c r="BE224" s="781"/>
      <c r="BG224" s="33"/>
      <c r="BH224" s="41">
        <f t="shared" si="147"/>
        <v>0</v>
      </c>
      <c r="BI224" s="41">
        <f t="shared" si="148"/>
        <v>0</v>
      </c>
      <c r="BJ224" s="60">
        <v>0</v>
      </c>
      <c r="BK224" s="51"/>
      <c r="BL224" s="288"/>
      <c r="BM224" s="781"/>
      <c r="BN224" s="51"/>
      <c r="BO224" s="33"/>
      <c r="BP224" s="41">
        <f t="shared" si="149"/>
        <v>0</v>
      </c>
      <c r="BQ224" s="41">
        <f t="shared" si="150"/>
        <v>0</v>
      </c>
      <c r="BR224" s="60">
        <v>0</v>
      </c>
      <c r="BS224" s="51"/>
      <c r="BT224" s="288"/>
      <c r="BU224" s="781"/>
      <c r="BV224" s="83"/>
      <c r="BW224" s="33"/>
      <c r="BX224" s="41">
        <f t="shared" si="151"/>
        <v>0</v>
      </c>
      <c r="BY224" s="41">
        <f t="shared" si="152"/>
        <v>0</v>
      </c>
      <c r="BZ224" s="60">
        <v>0</v>
      </c>
      <c r="CA224" s="51"/>
      <c r="CB224" s="288"/>
      <c r="CC224" s="781"/>
      <c r="CD224" s="83"/>
      <c r="CE224" s="33"/>
      <c r="CF224" s="41">
        <f t="shared" si="153"/>
        <v>0</v>
      </c>
      <c r="CG224" s="41">
        <f t="shared" si="154"/>
        <v>0</v>
      </c>
      <c r="CH224" s="60">
        <v>0</v>
      </c>
      <c r="CI224" s="51"/>
      <c r="CJ224" s="288"/>
      <c r="CK224" s="781"/>
      <c r="CL224" s="83"/>
      <c r="CM224" s="33"/>
      <c r="CN224" s="41">
        <f t="shared" si="155"/>
        <v>0</v>
      </c>
      <c r="CO224" s="41">
        <f t="shared" si="156"/>
        <v>0</v>
      </c>
      <c r="CP224" s="60">
        <v>0</v>
      </c>
      <c r="CQ224" s="51"/>
      <c r="CR224" s="288"/>
      <c r="CS224" s="781"/>
      <c r="CT224" s="83"/>
      <c r="CU224" s="33"/>
      <c r="CV224" s="41">
        <f t="shared" si="188"/>
        <v>0</v>
      </c>
      <c r="CW224" s="41">
        <f t="shared" si="189"/>
        <v>0</v>
      </c>
      <c r="CX224" s="41">
        <v>0</v>
      </c>
      <c r="DE224" s="362">
        <f t="shared" si="184"/>
        <v>0</v>
      </c>
      <c r="DF224" s="362">
        <f t="shared" si="185"/>
        <v>0</v>
      </c>
      <c r="DG224" s="362">
        <f t="shared" si="186"/>
        <v>0</v>
      </c>
    </row>
    <row r="225" spans="1:111" ht="15" hidden="1" customHeight="1" x14ac:dyDescent="0.25">
      <c r="A225" s="688"/>
      <c r="B225" s="706"/>
      <c r="C225" s="196"/>
      <c r="D225" s="954"/>
      <c r="E225" s="287">
        <f>F225</f>
        <v>0</v>
      </c>
      <c r="F225" s="717">
        <f>SUM(F212:F224)</f>
        <v>0</v>
      </c>
      <c r="G225" s="41"/>
      <c r="H225" s="40"/>
      <c r="I225" s="780"/>
      <c r="J225" s="41"/>
      <c r="K225" s="33">
        <v>724200</v>
      </c>
      <c r="L225" s="41">
        <v>724200</v>
      </c>
      <c r="M225" s="41">
        <f t="shared" si="136"/>
        <v>724200</v>
      </c>
      <c r="N225" s="60">
        <v>0</v>
      </c>
      <c r="O225" s="41"/>
      <c r="P225" s="40"/>
      <c r="Q225" s="780"/>
      <c r="S225" s="33"/>
      <c r="T225" s="41">
        <f t="shared" si="137"/>
        <v>0</v>
      </c>
      <c r="U225" s="41">
        <f t="shared" si="138"/>
        <v>0</v>
      </c>
      <c r="V225" s="60">
        <v>0</v>
      </c>
      <c r="W225" s="41"/>
      <c r="X225" s="288"/>
      <c r="Y225" s="780"/>
      <c r="Z225" s="254"/>
      <c r="AA225" s="33"/>
      <c r="AB225" s="41">
        <f t="shared" si="139"/>
        <v>0</v>
      </c>
      <c r="AC225" s="41">
        <f t="shared" si="140"/>
        <v>0</v>
      </c>
      <c r="AD225" s="60">
        <v>0</v>
      </c>
      <c r="AE225" s="41"/>
      <c r="AF225" s="40"/>
      <c r="AG225" s="780"/>
      <c r="AH225" s="254"/>
      <c r="AI225" s="33"/>
      <c r="AJ225" s="41">
        <f t="shared" si="141"/>
        <v>0</v>
      </c>
      <c r="AK225" s="41">
        <f t="shared" si="142"/>
        <v>0</v>
      </c>
      <c r="AL225" s="60">
        <v>0</v>
      </c>
      <c r="AM225" s="41"/>
      <c r="AN225" s="288"/>
      <c r="AO225" s="756"/>
      <c r="AQ225" s="33"/>
      <c r="AR225" s="41">
        <f t="shared" si="143"/>
        <v>0</v>
      </c>
      <c r="AS225" s="41">
        <f t="shared" si="144"/>
        <v>0</v>
      </c>
      <c r="AT225" s="60">
        <v>0</v>
      </c>
      <c r="AU225" s="51"/>
      <c r="AV225" s="288"/>
      <c r="AW225" s="781"/>
      <c r="AY225" s="33"/>
      <c r="AZ225" s="41">
        <f t="shared" si="145"/>
        <v>0</v>
      </c>
      <c r="BA225" s="41">
        <f t="shared" si="146"/>
        <v>0</v>
      </c>
      <c r="BB225" s="60">
        <v>0</v>
      </c>
      <c r="BC225" s="51"/>
      <c r="BD225" s="288"/>
      <c r="BE225" s="781"/>
      <c r="BG225" s="33"/>
      <c r="BH225" s="41">
        <f t="shared" si="147"/>
        <v>0</v>
      </c>
      <c r="BI225" s="41">
        <f t="shared" si="148"/>
        <v>0</v>
      </c>
      <c r="BJ225" s="60">
        <v>0</v>
      </c>
      <c r="BK225" s="51"/>
      <c r="BL225" s="288"/>
      <c r="BM225" s="781"/>
      <c r="BN225" s="51"/>
      <c r="BO225" s="33"/>
      <c r="BP225" s="41">
        <f t="shared" si="149"/>
        <v>0</v>
      </c>
      <c r="BQ225" s="41">
        <f t="shared" si="150"/>
        <v>0</v>
      </c>
      <c r="BR225" s="60">
        <v>0</v>
      </c>
      <c r="BS225" s="51"/>
      <c r="BT225" s="288"/>
      <c r="BU225" s="781"/>
      <c r="BV225" s="83"/>
      <c r="BW225" s="33"/>
      <c r="BX225" s="41">
        <f t="shared" si="151"/>
        <v>0</v>
      </c>
      <c r="BY225" s="41">
        <f t="shared" si="152"/>
        <v>0</v>
      </c>
      <c r="BZ225" s="60">
        <v>0</v>
      </c>
      <c r="CA225" s="51"/>
      <c r="CB225" s="288"/>
      <c r="CC225" s="781"/>
      <c r="CD225" s="83"/>
      <c r="CE225" s="33"/>
      <c r="CF225" s="41">
        <f t="shared" si="153"/>
        <v>0</v>
      </c>
      <c r="CG225" s="41">
        <f t="shared" si="154"/>
        <v>0</v>
      </c>
      <c r="CH225" s="60">
        <v>0</v>
      </c>
      <c r="CI225" s="51"/>
      <c r="CJ225" s="288"/>
      <c r="CK225" s="781"/>
      <c r="CL225" s="83"/>
      <c r="CM225" s="33"/>
      <c r="CN225" s="41">
        <f t="shared" si="155"/>
        <v>0</v>
      </c>
      <c r="CO225" s="41">
        <f t="shared" si="156"/>
        <v>0</v>
      </c>
      <c r="CP225" s="60">
        <v>0</v>
      </c>
      <c r="CQ225" s="51"/>
      <c r="CR225" s="288"/>
      <c r="CS225" s="781"/>
      <c r="CT225" s="83"/>
      <c r="CU225" s="33"/>
      <c r="CV225" s="41">
        <f t="shared" si="188"/>
        <v>0</v>
      </c>
      <c r="CW225" s="41">
        <f t="shared" si="189"/>
        <v>0</v>
      </c>
      <c r="CX225" s="41">
        <v>0</v>
      </c>
      <c r="DE225" s="362">
        <f t="shared" si="184"/>
        <v>0</v>
      </c>
      <c r="DF225" s="362">
        <f t="shared" si="185"/>
        <v>0</v>
      </c>
      <c r="DG225" s="362">
        <f t="shared" si="186"/>
        <v>0</v>
      </c>
    </row>
    <row r="226" spans="1:111" ht="15" hidden="1" customHeight="1" x14ac:dyDescent="0.25">
      <c r="A226" s="688"/>
      <c r="B226" s="706"/>
      <c r="C226" s="196"/>
      <c r="D226" s="954"/>
      <c r="E226" s="287"/>
      <c r="F226" s="717"/>
      <c r="G226" s="41"/>
      <c r="H226" s="40"/>
      <c r="I226" s="780"/>
      <c r="J226" s="41"/>
      <c r="K226" s="33"/>
      <c r="L226" s="41"/>
      <c r="M226" s="41">
        <f t="shared" si="136"/>
        <v>0</v>
      </c>
      <c r="N226" s="60">
        <v>0</v>
      </c>
      <c r="O226" s="41"/>
      <c r="P226" s="40"/>
      <c r="Q226" s="780"/>
      <c r="S226" s="33"/>
      <c r="T226" s="41">
        <f t="shared" si="137"/>
        <v>0</v>
      </c>
      <c r="U226" s="41">
        <f t="shared" si="138"/>
        <v>0</v>
      </c>
      <c r="V226" s="60">
        <v>0</v>
      </c>
      <c r="W226" s="41"/>
      <c r="X226" s="288"/>
      <c r="Y226" s="780"/>
      <c r="Z226" s="254"/>
      <c r="AA226" s="33"/>
      <c r="AB226" s="41">
        <f t="shared" si="139"/>
        <v>0</v>
      </c>
      <c r="AC226" s="41">
        <f t="shared" si="140"/>
        <v>0</v>
      </c>
      <c r="AD226" s="60">
        <v>0</v>
      </c>
      <c r="AE226" s="41"/>
      <c r="AF226" s="40"/>
      <c r="AG226" s="780"/>
      <c r="AH226" s="254"/>
      <c r="AI226" s="33"/>
      <c r="AJ226" s="41">
        <f t="shared" si="141"/>
        <v>0</v>
      </c>
      <c r="AK226" s="41">
        <f t="shared" si="142"/>
        <v>0</v>
      </c>
      <c r="AL226" s="60">
        <v>0</v>
      </c>
      <c r="AM226" s="41"/>
      <c r="AN226" s="288"/>
      <c r="AO226" s="756"/>
      <c r="AQ226" s="33"/>
      <c r="AR226" s="41">
        <f t="shared" si="143"/>
        <v>0</v>
      </c>
      <c r="AS226" s="41">
        <f t="shared" si="144"/>
        <v>0</v>
      </c>
      <c r="AT226" s="60">
        <v>0</v>
      </c>
      <c r="AU226" s="51"/>
      <c r="AV226" s="288"/>
      <c r="AW226" s="781"/>
      <c r="AY226" s="33"/>
      <c r="AZ226" s="41">
        <f t="shared" si="145"/>
        <v>0</v>
      </c>
      <c r="BA226" s="41">
        <f t="shared" si="146"/>
        <v>0</v>
      </c>
      <c r="BB226" s="60">
        <v>0</v>
      </c>
      <c r="BC226" s="51"/>
      <c r="BD226" s="288"/>
      <c r="BE226" s="781"/>
      <c r="BG226" s="33"/>
      <c r="BH226" s="41">
        <f t="shared" si="147"/>
        <v>0</v>
      </c>
      <c r="BI226" s="41">
        <f t="shared" si="148"/>
        <v>0</v>
      </c>
      <c r="BJ226" s="60">
        <v>0</v>
      </c>
      <c r="BK226" s="51"/>
      <c r="BL226" s="288"/>
      <c r="BM226" s="781"/>
      <c r="BN226" s="51"/>
      <c r="BO226" s="33"/>
      <c r="BP226" s="41">
        <f t="shared" si="149"/>
        <v>0</v>
      </c>
      <c r="BQ226" s="41">
        <f t="shared" si="150"/>
        <v>0</v>
      </c>
      <c r="BR226" s="60">
        <v>0</v>
      </c>
      <c r="BS226" s="51"/>
      <c r="BT226" s="288"/>
      <c r="BU226" s="781"/>
      <c r="BV226" s="83"/>
      <c r="BW226" s="33"/>
      <c r="BX226" s="41">
        <f t="shared" si="151"/>
        <v>0</v>
      </c>
      <c r="BY226" s="41">
        <f t="shared" si="152"/>
        <v>0</v>
      </c>
      <c r="BZ226" s="60">
        <v>0</v>
      </c>
      <c r="CA226" s="51"/>
      <c r="CB226" s="288"/>
      <c r="CC226" s="781"/>
      <c r="CD226" s="83"/>
      <c r="CE226" s="33"/>
      <c r="CF226" s="41">
        <f t="shared" si="153"/>
        <v>0</v>
      </c>
      <c r="CG226" s="41">
        <f t="shared" si="154"/>
        <v>0</v>
      </c>
      <c r="CH226" s="60">
        <v>0</v>
      </c>
      <c r="CI226" s="51"/>
      <c r="CJ226" s="288"/>
      <c r="CK226" s="781"/>
      <c r="CL226" s="83"/>
      <c r="CM226" s="33"/>
      <c r="CN226" s="41">
        <f t="shared" si="155"/>
        <v>0</v>
      </c>
      <c r="CO226" s="41">
        <f t="shared" si="156"/>
        <v>0</v>
      </c>
      <c r="CP226" s="60">
        <v>0</v>
      </c>
      <c r="CQ226" s="51"/>
      <c r="CR226" s="288"/>
      <c r="CS226" s="781"/>
      <c r="CT226" s="83"/>
      <c r="CU226" s="33"/>
      <c r="CV226" s="41">
        <f t="shared" si="188"/>
        <v>0</v>
      </c>
      <c r="CW226" s="41">
        <f t="shared" si="189"/>
        <v>0</v>
      </c>
      <c r="CX226" s="41">
        <v>0</v>
      </c>
      <c r="DE226" s="362">
        <f t="shared" si="184"/>
        <v>0</v>
      </c>
      <c r="DF226" s="362">
        <f t="shared" si="185"/>
        <v>0</v>
      </c>
      <c r="DG226" s="362">
        <f t="shared" si="186"/>
        <v>0</v>
      </c>
    </row>
    <row r="227" spans="1:111" ht="15" hidden="1" customHeight="1" x14ac:dyDescent="0.25">
      <c r="A227" s="688"/>
      <c r="B227" s="706"/>
      <c r="C227" s="196"/>
      <c r="D227" s="954"/>
      <c r="E227" s="287"/>
      <c r="F227" s="717"/>
      <c r="G227" s="41"/>
      <c r="H227" s="40"/>
      <c r="I227" s="780"/>
      <c r="J227" s="41"/>
      <c r="K227" s="33"/>
      <c r="L227" s="41"/>
      <c r="M227" s="41">
        <f t="shared" si="136"/>
        <v>0</v>
      </c>
      <c r="N227" s="60">
        <v>0</v>
      </c>
      <c r="O227" s="41"/>
      <c r="P227" s="40"/>
      <c r="Q227" s="780"/>
      <c r="S227" s="33"/>
      <c r="T227" s="41">
        <f t="shared" si="137"/>
        <v>0</v>
      </c>
      <c r="U227" s="41">
        <f t="shared" si="138"/>
        <v>0</v>
      </c>
      <c r="V227" s="60">
        <v>0</v>
      </c>
      <c r="W227" s="41"/>
      <c r="X227" s="288"/>
      <c r="Y227" s="780"/>
      <c r="Z227" s="254"/>
      <c r="AA227" s="33"/>
      <c r="AB227" s="41">
        <f t="shared" si="139"/>
        <v>0</v>
      </c>
      <c r="AC227" s="41">
        <f t="shared" si="140"/>
        <v>0</v>
      </c>
      <c r="AD227" s="60">
        <v>0</v>
      </c>
      <c r="AE227" s="41"/>
      <c r="AF227" s="40"/>
      <c r="AG227" s="780"/>
      <c r="AH227" s="254"/>
      <c r="AI227" s="33"/>
      <c r="AJ227" s="41">
        <f t="shared" si="141"/>
        <v>0</v>
      </c>
      <c r="AK227" s="41">
        <f t="shared" si="142"/>
        <v>0</v>
      </c>
      <c r="AL227" s="60">
        <v>0</v>
      </c>
      <c r="AM227" s="41"/>
      <c r="AN227" s="288"/>
      <c r="AO227" s="756"/>
      <c r="AQ227" s="33"/>
      <c r="AR227" s="41">
        <f t="shared" si="143"/>
        <v>0</v>
      </c>
      <c r="AS227" s="41">
        <f t="shared" si="144"/>
        <v>0</v>
      </c>
      <c r="AT227" s="60">
        <v>0</v>
      </c>
      <c r="AU227" s="51"/>
      <c r="AV227" s="288"/>
      <c r="AW227" s="781"/>
      <c r="AY227" s="33"/>
      <c r="AZ227" s="41">
        <f t="shared" si="145"/>
        <v>0</v>
      </c>
      <c r="BA227" s="41">
        <f t="shared" si="146"/>
        <v>0</v>
      </c>
      <c r="BB227" s="60">
        <v>0</v>
      </c>
      <c r="BC227" s="51"/>
      <c r="BD227" s="288"/>
      <c r="BE227" s="781"/>
      <c r="BG227" s="33"/>
      <c r="BH227" s="41">
        <f t="shared" si="147"/>
        <v>0</v>
      </c>
      <c r="BI227" s="41">
        <f t="shared" si="148"/>
        <v>0</v>
      </c>
      <c r="BJ227" s="60">
        <v>0</v>
      </c>
      <c r="BK227" s="51"/>
      <c r="BL227" s="288"/>
      <c r="BM227" s="781"/>
      <c r="BN227" s="51"/>
      <c r="BO227" s="33"/>
      <c r="BP227" s="41">
        <f t="shared" si="149"/>
        <v>0</v>
      </c>
      <c r="BQ227" s="41">
        <f t="shared" si="150"/>
        <v>0</v>
      </c>
      <c r="BR227" s="60">
        <v>0</v>
      </c>
      <c r="BS227" s="51"/>
      <c r="BT227" s="288"/>
      <c r="BU227" s="781"/>
      <c r="BV227" s="83"/>
      <c r="BW227" s="33"/>
      <c r="BX227" s="41">
        <f t="shared" si="151"/>
        <v>0</v>
      </c>
      <c r="BY227" s="41">
        <f t="shared" si="152"/>
        <v>0</v>
      </c>
      <c r="BZ227" s="60">
        <v>0</v>
      </c>
      <c r="CA227" s="51"/>
      <c r="CB227" s="288"/>
      <c r="CC227" s="781"/>
      <c r="CD227" s="83"/>
      <c r="CE227" s="33"/>
      <c r="CF227" s="41">
        <f t="shared" si="153"/>
        <v>0</v>
      </c>
      <c r="CG227" s="41">
        <f t="shared" si="154"/>
        <v>0</v>
      </c>
      <c r="CH227" s="60">
        <v>0</v>
      </c>
      <c r="CI227" s="51"/>
      <c r="CJ227" s="288"/>
      <c r="CK227" s="781"/>
      <c r="CL227" s="83"/>
      <c r="CM227" s="33"/>
      <c r="CN227" s="41">
        <f t="shared" si="155"/>
        <v>0</v>
      </c>
      <c r="CO227" s="41">
        <f t="shared" si="156"/>
        <v>0</v>
      </c>
      <c r="CP227" s="60">
        <v>0</v>
      </c>
      <c r="CQ227" s="51"/>
      <c r="CR227" s="288"/>
      <c r="CS227" s="781"/>
      <c r="CT227" s="83"/>
      <c r="CU227" s="33"/>
      <c r="CV227" s="41">
        <f t="shared" si="188"/>
        <v>0</v>
      </c>
      <c r="CW227" s="41">
        <f t="shared" si="189"/>
        <v>0</v>
      </c>
      <c r="CX227" s="41">
        <v>0</v>
      </c>
      <c r="DE227" s="362">
        <f t="shared" si="184"/>
        <v>0</v>
      </c>
      <c r="DF227" s="362">
        <f t="shared" si="185"/>
        <v>0</v>
      </c>
      <c r="DG227" s="362">
        <f t="shared" si="186"/>
        <v>0</v>
      </c>
    </row>
    <row r="228" spans="1:111" ht="15" hidden="1" customHeight="1" x14ac:dyDescent="0.25">
      <c r="A228" s="688"/>
      <c r="B228" s="706"/>
      <c r="C228" s="196"/>
      <c r="D228" s="954"/>
      <c r="E228" s="287"/>
      <c r="F228" s="717"/>
      <c r="G228" s="41"/>
      <c r="H228" s="40"/>
      <c r="I228" s="780"/>
      <c r="J228" s="41"/>
      <c r="K228" s="33"/>
      <c r="L228" s="41"/>
      <c r="M228" s="41">
        <f t="shared" si="136"/>
        <v>0</v>
      </c>
      <c r="N228" s="60">
        <v>0</v>
      </c>
      <c r="O228" s="41"/>
      <c r="P228" s="40"/>
      <c r="Q228" s="780"/>
      <c r="S228" s="33"/>
      <c r="T228" s="41">
        <f t="shared" si="137"/>
        <v>0</v>
      </c>
      <c r="U228" s="41">
        <f t="shared" si="138"/>
        <v>0</v>
      </c>
      <c r="V228" s="60">
        <v>0</v>
      </c>
      <c r="W228" s="41"/>
      <c r="X228" s="288"/>
      <c r="Y228" s="780"/>
      <c r="Z228" s="254"/>
      <c r="AA228" s="33"/>
      <c r="AB228" s="41">
        <f t="shared" si="139"/>
        <v>0</v>
      </c>
      <c r="AC228" s="41">
        <f t="shared" si="140"/>
        <v>0</v>
      </c>
      <c r="AD228" s="60">
        <v>0</v>
      </c>
      <c r="AE228" s="41"/>
      <c r="AF228" s="40"/>
      <c r="AG228" s="780"/>
      <c r="AH228" s="254"/>
      <c r="AI228" s="33"/>
      <c r="AJ228" s="41">
        <f t="shared" si="141"/>
        <v>0</v>
      </c>
      <c r="AK228" s="41">
        <f t="shared" si="142"/>
        <v>0</v>
      </c>
      <c r="AL228" s="60">
        <v>0</v>
      </c>
      <c r="AM228" s="41"/>
      <c r="AN228" s="288"/>
      <c r="AO228" s="756"/>
      <c r="AQ228" s="33"/>
      <c r="AR228" s="41">
        <f t="shared" si="143"/>
        <v>0</v>
      </c>
      <c r="AS228" s="41">
        <f t="shared" si="144"/>
        <v>0</v>
      </c>
      <c r="AT228" s="60">
        <v>0</v>
      </c>
      <c r="AU228" s="51"/>
      <c r="AV228" s="288"/>
      <c r="AW228" s="781"/>
      <c r="AY228" s="33"/>
      <c r="AZ228" s="41">
        <f t="shared" si="145"/>
        <v>0</v>
      </c>
      <c r="BA228" s="41">
        <f t="shared" si="146"/>
        <v>0</v>
      </c>
      <c r="BB228" s="60">
        <v>0</v>
      </c>
      <c r="BC228" s="51"/>
      <c r="BD228" s="288"/>
      <c r="BE228" s="781"/>
      <c r="BG228" s="33"/>
      <c r="BH228" s="41">
        <f t="shared" si="147"/>
        <v>0</v>
      </c>
      <c r="BI228" s="41">
        <f t="shared" si="148"/>
        <v>0</v>
      </c>
      <c r="BJ228" s="60">
        <v>0</v>
      </c>
      <c r="BK228" s="51"/>
      <c r="BL228" s="288"/>
      <c r="BM228" s="781"/>
      <c r="BN228" s="51"/>
      <c r="BO228" s="33"/>
      <c r="BP228" s="41">
        <f t="shared" si="149"/>
        <v>0</v>
      </c>
      <c r="BQ228" s="41">
        <f t="shared" si="150"/>
        <v>0</v>
      </c>
      <c r="BR228" s="60">
        <v>0</v>
      </c>
      <c r="BS228" s="51"/>
      <c r="BT228" s="288"/>
      <c r="BU228" s="781"/>
      <c r="BV228" s="83"/>
      <c r="BW228" s="33"/>
      <c r="BX228" s="41">
        <f t="shared" si="151"/>
        <v>0</v>
      </c>
      <c r="BY228" s="41">
        <f t="shared" si="152"/>
        <v>0</v>
      </c>
      <c r="BZ228" s="60">
        <v>0</v>
      </c>
      <c r="CA228" s="51"/>
      <c r="CB228" s="288"/>
      <c r="CC228" s="781"/>
      <c r="CD228" s="83"/>
      <c r="CE228" s="33"/>
      <c r="CF228" s="41">
        <f t="shared" si="153"/>
        <v>0</v>
      </c>
      <c r="CG228" s="41">
        <f t="shared" si="154"/>
        <v>0</v>
      </c>
      <c r="CH228" s="60">
        <v>0</v>
      </c>
      <c r="CI228" s="51"/>
      <c r="CJ228" s="288"/>
      <c r="CK228" s="781"/>
      <c r="CL228" s="83"/>
      <c r="CM228" s="33"/>
      <c r="CN228" s="41">
        <f t="shared" si="155"/>
        <v>0</v>
      </c>
      <c r="CO228" s="41">
        <f t="shared" si="156"/>
        <v>0</v>
      </c>
      <c r="CP228" s="60">
        <v>0</v>
      </c>
      <c r="CQ228" s="51"/>
      <c r="CR228" s="288"/>
      <c r="CS228" s="781"/>
      <c r="CT228" s="83"/>
      <c r="CU228" s="33"/>
      <c r="CV228" s="41">
        <f t="shared" si="188"/>
        <v>0</v>
      </c>
      <c r="CW228" s="41">
        <f t="shared" si="189"/>
        <v>0</v>
      </c>
      <c r="CX228" s="41">
        <v>0</v>
      </c>
      <c r="DE228" s="362">
        <f t="shared" si="184"/>
        <v>0</v>
      </c>
      <c r="DF228" s="362">
        <f t="shared" si="185"/>
        <v>0</v>
      </c>
      <c r="DG228" s="362">
        <f t="shared" si="186"/>
        <v>0</v>
      </c>
    </row>
    <row r="229" spans="1:111" ht="15" hidden="1" customHeight="1" x14ac:dyDescent="0.25">
      <c r="A229" s="688"/>
      <c r="B229" s="706"/>
      <c r="C229" s="196"/>
      <c r="D229" s="954"/>
      <c r="E229" s="287"/>
      <c r="F229" s="717"/>
      <c r="G229" s="41"/>
      <c r="H229" s="40"/>
      <c r="I229" s="780"/>
      <c r="J229" s="41"/>
      <c r="K229" s="33"/>
      <c r="L229" s="41"/>
      <c r="M229" s="41">
        <f t="shared" si="136"/>
        <v>0</v>
      </c>
      <c r="N229" s="60">
        <v>0</v>
      </c>
      <c r="O229" s="41"/>
      <c r="P229" s="40"/>
      <c r="Q229" s="780"/>
      <c r="S229" s="33"/>
      <c r="T229" s="41">
        <f t="shared" ref="T229:T246" si="191">O229*S229</f>
        <v>0</v>
      </c>
      <c r="U229" s="41">
        <f t="shared" ref="U229:U246" si="192">ROUNDUP(T229,0)</f>
        <v>0</v>
      </c>
      <c r="V229" s="60">
        <v>0</v>
      </c>
      <c r="W229" s="41"/>
      <c r="X229" s="288"/>
      <c r="Y229" s="780"/>
      <c r="Z229" s="254"/>
      <c r="AA229" s="33"/>
      <c r="AB229" s="41">
        <f t="shared" si="139"/>
        <v>0</v>
      </c>
      <c r="AC229" s="41">
        <f t="shared" si="140"/>
        <v>0</v>
      </c>
      <c r="AD229" s="60">
        <v>0</v>
      </c>
      <c r="AE229" s="41"/>
      <c r="AF229" s="40"/>
      <c r="AG229" s="780"/>
      <c r="AH229" s="254"/>
      <c r="AI229" s="33"/>
      <c r="AJ229" s="41">
        <f t="shared" si="141"/>
        <v>0</v>
      </c>
      <c r="AK229" s="41">
        <f t="shared" si="142"/>
        <v>0</v>
      </c>
      <c r="AL229" s="60">
        <v>0</v>
      </c>
      <c r="AM229" s="41"/>
      <c r="AN229" s="288"/>
      <c r="AO229" s="756"/>
      <c r="AQ229" s="33"/>
      <c r="AR229" s="41">
        <f t="shared" ref="AR229:AR246" si="193">AM229*AQ229</f>
        <v>0</v>
      </c>
      <c r="AS229" s="41">
        <f t="shared" ref="AS229:AS246" si="194">ROUNDUP(AR229,0)</f>
        <v>0</v>
      </c>
      <c r="AT229" s="60">
        <v>0</v>
      </c>
      <c r="AU229" s="51"/>
      <c r="AV229" s="288"/>
      <c r="AW229" s="781"/>
      <c r="AY229" s="33"/>
      <c r="AZ229" s="41">
        <f t="shared" ref="AZ229:AZ246" si="195">AU229*AY229</f>
        <v>0</v>
      </c>
      <c r="BA229" s="41">
        <f t="shared" ref="BA229:BA246" si="196">ROUNDUP(AZ229,0)</f>
        <v>0</v>
      </c>
      <c r="BB229" s="60">
        <v>0</v>
      </c>
      <c r="BC229" s="51"/>
      <c r="BD229" s="288"/>
      <c r="BE229" s="781"/>
      <c r="BG229" s="33"/>
      <c r="BH229" s="41">
        <f t="shared" ref="BH229:BH246" si="197">BC229*BG229</f>
        <v>0</v>
      </c>
      <c r="BI229" s="41">
        <f t="shared" ref="BI229:BI246" si="198">ROUNDUP(BH229,0)</f>
        <v>0</v>
      </c>
      <c r="BJ229" s="60">
        <v>0</v>
      </c>
      <c r="BK229" s="51"/>
      <c r="BL229" s="288"/>
      <c r="BM229" s="781"/>
      <c r="BN229" s="51"/>
      <c r="BO229" s="33"/>
      <c r="BP229" s="41">
        <f t="shared" ref="BP229:BP246" si="199">BK229*BO229</f>
        <v>0</v>
      </c>
      <c r="BQ229" s="41">
        <f t="shared" ref="BQ229:BQ246" si="200">ROUNDUP(BP229,0)</f>
        <v>0</v>
      </c>
      <c r="BR229" s="60">
        <v>0</v>
      </c>
      <c r="BS229" s="51"/>
      <c r="BT229" s="288"/>
      <c r="BU229" s="781"/>
      <c r="BV229" s="83"/>
      <c r="BW229" s="33"/>
      <c r="BX229" s="41">
        <f t="shared" ref="BX229:BX246" si="201">BS229*BW229</f>
        <v>0</v>
      </c>
      <c r="BY229" s="41">
        <f t="shared" ref="BY229:BY246" si="202">ROUNDUP(BX229,0)</f>
        <v>0</v>
      </c>
      <c r="BZ229" s="60">
        <v>0</v>
      </c>
      <c r="CA229" s="51"/>
      <c r="CB229" s="288"/>
      <c r="CC229" s="781"/>
      <c r="CD229" s="83"/>
      <c r="CE229" s="33"/>
      <c r="CF229" s="41">
        <f t="shared" ref="CF229:CF246" si="203">CA229*CE229</f>
        <v>0</v>
      </c>
      <c r="CG229" s="41">
        <f t="shared" ref="CG229:CG246" si="204">ROUNDUP(CF229,0)</f>
        <v>0</v>
      </c>
      <c r="CH229" s="60">
        <v>0</v>
      </c>
      <c r="CI229" s="51"/>
      <c r="CJ229" s="288"/>
      <c r="CK229" s="781"/>
      <c r="CL229" s="83"/>
      <c r="CM229" s="33"/>
      <c r="CN229" s="41">
        <f t="shared" ref="CN229:CN246" si="205">CI229*CM229</f>
        <v>0</v>
      </c>
      <c r="CO229" s="41">
        <f t="shared" ref="CO229:CO246" si="206">ROUNDUP(CN229,0)</f>
        <v>0</v>
      </c>
      <c r="CP229" s="60">
        <v>0</v>
      </c>
      <c r="CQ229" s="51"/>
      <c r="CR229" s="288"/>
      <c r="CS229" s="781"/>
      <c r="CT229" s="83"/>
      <c r="CU229" s="33"/>
      <c r="CV229" s="41">
        <f t="shared" si="188"/>
        <v>0</v>
      </c>
      <c r="CW229" s="41">
        <f t="shared" si="189"/>
        <v>0</v>
      </c>
      <c r="CX229" s="41">
        <v>0</v>
      </c>
      <c r="DE229" s="362">
        <f t="shared" si="184"/>
        <v>0</v>
      </c>
      <c r="DF229" s="362">
        <f t="shared" si="185"/>
        <v>0</v>
      </c>
      <c r="DG229" s="362">
        <f t="shared" si="186"/>
        <v>0</v>
      </c>
    </row>
    <row r="230" spans="1:111" ht="15" hidden="1" customHeight="1" x14ac:dyDescent="0.25">
      <c r="A230" s="688"/>
      <c r="B230" s="706"/>
      <c r="C230" s="196"/>
      <c r="D230" s="954"/>
      <c r="E230" s="287"/>
      <c r="F230" s="717"/>
      <c r="G230" s="41"/>
      <c r="H230" s="40"/>
      <c r="I230" s="780"/>
      <c r="J230" s="41"/>
      <c r="K230" s="33"/>
      <c r="L230" s="41"/>
      <c r="M230" s="41">
        <f t="shared" ref="M230:M246" si="207">ROUNDUP(L230,0)</f>
        <v>0</v>
      </c>
      <c r="N230" s="60">
        <v>0</v>
      </c>
      <c r="O230" s="41"/>
      <c r="P230" s="40"/>
      <c r="Q230" s="780"/>
      <c r="S230" s="33"/>
      <c r="T230" s="41">
        <f t="shared" si="191"/>
        <v>0</v>
      </c>
      <c r="U230" s="41">
        <f t="shared" si="192"/>
        <v>0</v>
      </c>
      <c r="V230" s="60">
        <v>0</v>
      </c>
      <c r="W230" s="41"/>
      <c r="X230" s="288"/>
      <c r="Y230" s="780"/>
      <c r="Z230" s="254"/>
      <c r="AA230" s="33"/>
      <c r="AB230" s="41">
        <f t="shared" si="139"/>
        <v>0</v>
      </c>
      <c r="AC230" s="41">
        <f t="shared" si="140"/>
        <v>0</v>
      </c>
      <c r="AD230" s="60">
        <v>0</v>
      </c>
      <c r="AE230" s="41"/>
      <c r="AF230" s="40"/>
      <c r="AG230" s="780"/>
      <c r="AH230" s="254"/>
      <c r="AI230" s="33"/>
      <c r="AJ230" s="41">
        <f t="shared" si="141"/>
        <v>0</v>
      </c>
      <c r="AK230" s="41">
        <f t="shared" si="142"/>
        <v>0</v>
      </c>
      <c r="AL230" s="60">
        <v>0</v>
      </c>
      <c r="AM230" s="41"/>
      <c r="AN230" s="288"/>
      <c r="AO230" s="756"/>
      <c r="AQ230" s="33"/>
      <c r="AR230" s="41">
        <f t="shared" si="193"/>
        <v>0</v>
      </c>
      <c r="AS230" s="41">
        <f t="shared" si="194"/>
        <v>0</v>
      </c>
      <c r="AT230" s="60">
        <v>0</v>
      </c>
      <c r="AU230" s="51"/>
      <c r="AV230" s="288"/>
      <c r="AW230" s="781"/>
      <c r="AY230" s="33"/>
      <c r="AZ230" s="41">
        <f t="shared" si="195"/>
        <v>0</v>
      </c>
      <c r="BA230" s="41">
        <f t="shared" si="196"/>
        <v>0</v>
      </c>
      <c r="BB230" s="60">
        <v>0</v>
      </c>
      <c r="BC230" s="51"/>
      <c r="BD230" s="288"/>
      <c r="BE230" s="781"/>
      <c r="BG230" s="33"/>
      <c r="BH230" s="41">
        <f t="shared" si="197"/>
        <v>0</v>
      </c>
      <c r="BI230" s="41">
        <f t="shared" si="198"/>
        <v>0</v>
      </c>
      <c r="BJ230" s="60">
        <v>0</v>
      </c>
      <c r="BK230" s="51"/>
      <c r="BL230" s="288"/>
      <c r="BM230" s="781"/>
      <c r="BN230" s="51"/>
      <c r="BO230" s="33"/>
      <c r="BP230" s="41">
        <f t="shared" si="199"/>
        <v>0</v>
      </c>
      <c r="BQ230" s="41">
        <f t="shared" si="200"/>
        <v>0</v>
      </c>
      <c r="BR230" s="60">
        <v>0</v>
      </c>
      <c r="BS230" s="51"/>
      <c r="BT230" s="288"/>
      <c r="BU230" s="781"/>
      <c r="BV230" s="83"/>
      <c r="BW230" s="33"/>
      <c r="BX230" s="41">
        <f t="shared" si="201"/>
        <v>0</v>
      </c>
      <c r="BY230" s="41">
        <f t="shared" si="202"/>
        <v>0</v>
      </c>
      <c r="BZ230" s="60">
        <v>0</v>
      </c>
      <c r="CA230" s="51"/>
      <c r="CB230" s="288"/>
      <c r="CC230" s="781"/>
      <c r="CD230" s="83"/>
      <c r="CE230" s="33"/>
      <c r="CF230" s="41">
        <f t="shared" si="203"/>
        <v>0</v>
      </c>
      <c r="CG230" s="41">
        <f t="shared" si="204"/>
        <v>0</v>
      </c>
      <c r="CH230" s="60">
        <v>0</v>
      </c>
      <c r="CI230" s="51"/>
      <c r="CJ230" s="288"/>
      <c r="CK230" s="781"/>
      <c r="CL230" s="83"/>
      <c r="CM230" s="33"/>
      <c r="CN230" s="41">
        <f t="shared" si="205"/>
        <v>0</v>
      </c>
      <c r="CO230" s="41">
        <f t="shared" si="206"/>
        <v>0</v>
      </c>
      <c r="CP230" s="60">
        <v>0</v>
      </c>
      <c r="CQ230" s="51"/>
      <c r="CR230" s="288"/>
      <c r="CS230" s="781"/>
      <c r="CT230" s="83"/>
      <c r="CU230" s="33"/>
      <c r="CV230" s="41">
        <f t="shared" si="188"/>
        <v>0</v>
      </c>
      <c r="CW230" s="41">
        <f t="shared" si="189"/>
        <v>0</v>
      </c>
      <c r="CX230" s="41">
        <v>0</v>
      </c>
      <c r="DE230" s="362">
        <f t="shared" si="184"/>
        <v>0</v>
      </c>
      <c r="DF230" s="362">
        <f t="shared" si="185"/>
        <v>0</v>
      </c>
      <c r="DG230" s="362">
        <f t="shared" si="186"/>
        <v>0</v>
      </c>
    </row>
    <row r="231" spans="1:111" ht="15" hidden="1" customHeight="1" x14ac:dyDescent="0.25">
      <c r="A231" s="62"/>
      <c r="B231" s="697"/>
      <c r="C231" s="202"/>
      <c r="D231" s="954"/>
      <c r="E231" s="287"/>
      <c r="F231" s="717"/>
      <c r="G231" s="87"/>
      <c r="H231" s="40"/>
      <c r="I231" s="782"/>
      <c r="J231" s="87"/>
      <c r="K231" s="42"/>
      <c r="L231" s="41"/>
      <c r="M231" s="41">
        <f t="shared" si="207"/>
        <v>0</v>
      </c>
      <c r="N231" s="653">
        <v>0</v>
      </c>
      <c r="O231" s="87"/>
      <c r="P231" s="40"/>
      <c r="Q231" s="782"/>
      <c r="S231" s="42"/>
      <c r="T231" s="41">
        <f t="shared" si="191"/>
        <v>0</v>
      </c>
      <c r="U231" s="41">
        <f t="shared" si="192"/>
        <v>0</v>
      </c>
      <c r="V231" s="653">
        <v>0</v>
      </c>
      <c r="W231" s="87"/>
      <c r="X231" s="288"/>
      <c r="Y231" s="785"/>
      <c r="Z231" s="267"/>
      <c r="AA231" s="42"/>
      <c r="AB231" s="41">
        <f t="shared" si="139"/>
        <v>0</v>
      </c>
      <c r="AC231" s="41">
        <f t="shared" si="140"/>
        <v>0</v>
      </c>
      <c r="AD231" s="653">
        <v>0</v>
      </c>
      <c r="AE231" s="87"/>
      <c r="AF231" s="40"/>
      <c r="AG231" s="785"/>
      <c r="AH231" s="266"/>
      <c r="AI231" s="42"/>
      <c r="AJ231" s="41">
        <f t="shared" si="141"/>
        <v>0</v>
      </c>
      <c r="AK231" s="41">
        <f t="shared" si="142"/>
        <v>0</v>
      </c>
      <c r="AL231" s="653">
        <v>0</v>
      </c>
      <c r="AM231" s="87"/>
      <c r="AN231" s="288"/>
      <c r="AO231" s="757"/>
      <c r="AQ231" s="42"/>
      <c r="AR231" s="41">
        <f t="shared" si="193"/>
        <v>0</v>
      </c>
      <c r="AS231" s="41">
        <f t="shared" si="194"/>
        <v>0</v>
      </c>
      <c r="AT231" s="653">
        <v>0</v>
      </c>
      <c r="AU231" s="87"/>
      <c r="AV231" s="288"/>
      <c r="AW231" s="782"/>
      <c r="AY231" s="42"/>
      <c r="AZ231" s="41">
        <f t="shared" si="195"/>
        <v>0</v>
      </c>
      <c r="BA231" s="41">
        <f t="shared" si="196"/>
        <v>0</v>
      </c>
      <c r="BB231" s="653">
        <v>0</v>
      </c>
      <c r="BC231" s="87"/>
      <c r="BD231" s="288"/>
      <c r="BE231" s="782"/>
      <c r="BG231" s="42"/>
      <c r="BH231" s="41">
        <f t="shared" si="197"/>
        <v>0</v>
      </c>
      <c r="BI231" s="41">
        <f t="shared" si="198"/>
        <v>0</v>
      </c>
      <c r="BJ231" s="653">
        <v>0</v>
      </c>
      <c r="BK231" s="86"/>
      <c r="BL231" s="288"/>
      <c r="BM231" s="916"/>
      <c r="BN231" s="86"/>
      <c r="BO231" s="42"/>
      <c r="BP231" s="41">
        <f t="shared" si="199"/>
        <v>0</v>
      </c>
      <c r="BQ231" s="41">
        <f t="shared" si="200"/>
        <v>0</v>
      </c>
      <c r="BR231" s="653">
        <v>0</v>
      </c>
      <c r="BS231" s="86"/>
      <c r="BT231" s="288"/>
      <c r="BU231" s="916"/>
      <c r="BV231" s="19"/>
      <c r="BW231" s="42"/>
      <c r="BX231" s="41">
        <f t="shared" si="201"/>
        <v>0</v>
      </c>
      <c r="BY231" s="41">
        <f t="shared" si="202"/>
        <v>0</v>
      </c>
      <c r="BZ231" s="653">
        <v>0</v>
      </c>
      <c r="CA231" s="86"/>
      <c r="CB231" s="288"/>
      <c r="CC231" s="916"/>
      <c r="CD231" s="19"/>
      <c r="CE231" s="42"/>
      <c r="CF231" s="41">
        <f t="shared" si="203"/>
        <v>0</v>
      </c>
      <c r="CG231" s="41">
        <f t="shared" si="204"/>
        <v>0</v>
      </c>
      <c r="CH231" s="653">
        <v>0</v>
      </c>
      <c r="CI231" s="86"/>
      <c r="CJ231" s="288"/>
      <c r="CK231" s="916"/>
      <c r="CL231" s="19"/>
      <c r="CM231" s="42"/>
      <c r="CN231" s="41">
        <f t="shared" si="205"/>
        <v>0</v>
      </c>
      <c r="CO231" s="41">
        <f t="shared" si="206"/>
        <v>0</v>
      </c>
      <c r="CP231" s="653">
        <v>0</v>
      </c>
      <c r="CQ231" s="180"/>
      <c r="CR231" s="288"/>
      <c r="CS231" s="181"/>
      <c r="CT231" s="274"/>
      <c r="CU231" s="42"/>
      <c r="CV231" s="41">
        <f t="shared" si="188"/>
        <v>0</v>
      </c>
      <c r="CW231" s="41">
        <f t="shared" si="189"/>
        <v>0</v>
      </c>
      <c r="CX231" s="656">
        <v>0</v>
      </c>
      <c r="DE231" s="362">
        <f t="shared" si="184"/>
        <v>0</v>
      </c>
      <c r="DF231" s="362">
        <f t="shared" si="185"/>
        <v>0</v>
      </c>
      <c r="DG231" s="362">
        <f t="shared" si="186"/>
        <v>0</v>
      </c>
    </row>
    <row r="232" spans="1:111" s="361" customFormat="1" ht="15.75" hidden="1" customHeight="1" thickBot="1" x14ac:dyDescent="0.3">
      <c r="A232" s="214"/>
      <c r="B232" s="709" t="s">
        <v>591</v>
      </c>
      <c r="C232" s="852"/>
      <c r="D232" s="964"/>
      <c r="E232" s="751">
        <f>G232+O232+W232+AE232+AM232+AU232+BC232+BK232+BS232+CA232+CI232+CQ232</f>
        <v>0</v>
      </c>
      <c r="F232" s="867">
        <f>F16+F18+F19+F21+F31+F33+F42+F56+F88+F110+F145+F150+F152+F156+SUM(F158:F162)+F168+F198+SUM(F201:F211)+F219</f>
        <v>0</v>
      </c>
      <c r="G232" s="217">
        <f>H232</f>
        <v>0</v>
      </c>
      <c r="H232" s="867">
        <f>H16+H18+H19+H21+H31+H33+H42+H56+H88+H110+H145+H150+H152+H156+SUM(H158:H162)+H168+H198+SUM(H201:H211)+H219</f>
        <v>0</v>
      </c>
      <c r="I232" s="920">
        <v>1570485</v>
      </c>
      <c r="J232" s="319">
        <v>596011.4</v>
      </c>
      <c r="K232" s="42">
        <v>3374630</v>
      </c>
      <c r="L232" s="41">
        <v>3374630</v>
      </c>
      <c r="M232" s="41">
        <f t="shared" si="207"/>
        <v>3374630</v>
      </c>
      <c r="N232" s="657">
        <v>0</v>
      </c>
      <c r="O232" s="217">
        <f>P232</f>
        <v>0</v>
      </c>
      <c r="P232" s="867">
        <f>P16+P18+P19+P21+P31+P33+P42+P56+P88+P110+P145+P150+P152+P156+SUM(P158:P162)+P168+P198+SUM(P201:P211)+P219</f>
        <v>0</v>
      </c>
      <c r="Q232" s="920">
        <v>1763287</v>
      </c>
      <c r="R232" s="12">
        <v>581437.9</v>
      </c>
      <c r="S232" s="42"/>
      <c r="T232" s="41">
        <f t="shared" si="191"/>
        <v>0</v>
      </c>
      <c r="U232" s="41">
        <f t="shared" si="192"/>
        <v>0</v>
      </c>
      <c r="V232" s="657">
        <v>0</v>
      </c>
      <c r="W232" s="319">
        <f>X232</f>
        <v>0</v>
      </c>
      <c r="X232" s="867">
        <f>X16+X18+X19+X21+X31+X33+X42+X56+X88+X110+X145+X150+X152+X156+SUM(X158:X162)+X168+X198+SUM(X201:X211)+X219</f>
        <v>0</v>
      </c>
      <c r="Y232" s="920">
        <v>0</v>
      </c>
      <c r="Z232" s="263">
        <v>0</v>
      </c>
      <c r="AA232" s="42"/>
      <c r="AB232" s="41">
        <f t="shared" si="139"/>
        <v>0</v>
      </c>
      <c r="AC232" s="41">
        <f t="shared" si="140"/>
        <v>0</v>
      </c>
      <c r="AD232" s="657">
        <v>0</v>
      </c>
      <c r="AE232" s="319">
        <f>AF232</f>
        <v>0</v>
      </c>
      <c r="AF232" s="867">
        <f>AF16+AF18+AF19+AF21+AF31+AF33+AF42+AF56+AF88+AF110+AF145+AF150+AF152+AF156+SUM(AF158:AF162)+AF168+AF198+SUM(AF201:AF211)+AF219</f>
        <v>0</v>
      </c>
      <c r="AG232" s="920">
        <v>0</v>
      </c>
      <c r="AH232" s="263">
        <v>0</v>
      </c>
      <c r="AI232" s="42"/>
      <c r="AJ232" s="41">
        <f t="shared" si="141"/>
        <v>0</v>
      </c>
      <c r="AK232" s="41">
        <f t="shared" si="142"/>
        <v>0</v>
      </c>
      <c r="AL232" s="657">
        <v>0</v>
      </c>
      <c r="AM232" s="319">
        <f>AN232</f>
        <v>0</v>
      </c>
      <c r="AN232" s="867">
        <f>AN16+AN18+AN19+AN21+AN31+AN33+AN42+AN56+AN88+AN110+AN145+AN150+AN152+AN156+SUM(AN158:AN162)+AN168+AN198+SUM(AN201:AN211)+AN219</f>
        <v>0</v>
      </c>
      <c r="AO232" s="763">
        <v>0</v>
      </c>
      <c r="AP232" s="12">
        <v>0</v>
      </c>
      <c r="AQ232" s="42"/>
      <c r="AR232" s="41">
        <f t="shared" si="193"/>
        <v>0</v>
      </c>
      <c r="AS232" s="41">
        <f t="shared" si="194"/>
        <v>0</v>
      </c>
      <c r="AT232" s="657">
        <v>0</v>
      </c>
      <c r="AU232" s="319">
        <f>AV232</f>
        <v>0</v>
      </c>
      <c r="AV232" s="867">
        <f>AV16+AV18+AV19+AV21+AV31+AV33+AV42+AV56+AV88+AV110+AV145+AV150+AV152+AV156+SUM(AV158:AV162)+AV168+AV198+SUM(AV201:AV211)+AV219</f>
        <v>0</v>
      </c>
      <c r="AW232" s="920">
        <v>0</v>
      </c>
      <c r="AX232" s="12">
        <v>0</v>
      </c>
      <c r="AY232" s="42"/>
      <c r="AZ232" s="41">
        <f t="shared" si="195"/>
        <v>0</v>
      </c>
      <c r="BA232" s="41">
        <f t="shared" si="196"/>
        <v>0</v>
      </c>
      <c r="BB232" s="657">
        <v>0</v>
      </c>
      <c r="BC232" s="319">
        <f>BD232</f>
        <v>0</v>
      </c>
      <c r="BD232" s="867">
        <f>BD16+BD18+BD19+BD21+BD31+BD33+BD42+BD56+BD88+BD110+BD145+BD150+BD152+BD156+SUM(BD158:BD162)+BD168+BD198+SUM(BD201:BD211)+BD219</f>
        <v>0</v>
      </c>
      <c r="BE232" s="920">
        <v>0</v>
      </c>
      <c r="BF232" s="12">
        <v>0</v>
      </c>
      <c r="BG232" s="42"/>
      <c r="BH232" s="41">
        <f t="shared" si="197"/>
        <v>0</v>
      </c>
      <c r="BI232" s="41">
        <f t="shared" si="198"/>
        <v>0</v>
      </c>
      <c r="BJ232" s="657">
        <v>0</v>
      </c>
      <c r="BK232" s="319">
        <f>BL232</f>
        <v>0</v>
      </c>
      <c r="BL232" s="867">
        <f>BL16+BL18+BL19+BL21+BL31+BL33+BL42+BL56+BL88+BL110+BL145+BL150+BL152+BL156+SUM(BL158:BL162)+BL168+BL198+SUM(BL201:BL211)+BL219</f>
        <v>0</v>
      </c>
      <c r="BM232" s="920">
        <v>0</v>
      </c>
      <c r="BN232" s="319">
        <v>0</v>
      </c>
      <c r="BO232" s="42"/>
      <c r="BP232" s="41">
        <f t="shared" si="199"/>
        <v>0</v>
      </c>
      <c r="BQ232" s="41">
        <f t="shared" si="200"/>
        <v>0</v>
      </c>
      <c r="BR232" s="657">
        <v>0</v>
      </c>
      <c r="BS232" s="319">
        <f>BT232</f>
        <v>0</v>
      </c>
      <c r="BT232" s="867">
        <f>BT16+BT18+BT19+BT21+BT31+BT33+BT42+BT56+BT88+BT110+BT145+BT150+BT152+BT156+SUM(BT158:BT162)+BT168+BT198+SUM(BT201:BT211)+BT219</f>
        <v>0</v>
      </c>
      <c r="BU232" s="920">
        <v>0</v>
      </c>
      <c r="BV232" s="223">
        <v>0</v>
      </c>
      <c r="BW232" s="42"/>
      <c r="BX232" s="41">
        <f t="shared" si="201"/>
        <v>0</v>
      </c>
      <c r="BY232" s="41">
        <f t="shared" si="202"/>
        <v>0</v>
      </c>
      <c r="BZ232" s="657">
        <v>0</v>
      </c>
      <c r="CA232" s="319">
        <f>CB232</f>
        <v>0</v>
      </c>
      <c r="CB232" s="867">
        <f>CB16+CB18+CB19+CB21+CB31+CB33+CB42+CB56+CB88+CB110+CB145+CB150+CB152+CB156+SUM(CB158:CB162)+CB168+CB198+SUM(CB201:CB211)+CB219</f>
        <v>0</v>
      </c>
      <c r="CC232" s="920">
        <v>0</v>
      </c>
      <c r="CD232" s="223">
        <v>0</v>
      </c>
      <c r="CE232" s="42"/>
      <c r="CF232" s="41">
        <f t="shared" si="203"/>
        <v>0</v>
      </c>
      <c r="CG232" s="41">
        <f t="shared" si="204"/>
        <v>0</v>
      </c>
      <c r="CH232" s="657">
        <v>0</v>
      </c>
      <c r="CI232" s="319">
        <f>CJ232</f>
        <v>0</v>
      </c>
      <c r="CJ232" s="867">
        <f>CJ16+CJ18+CJ19+CJ21+CJ31+CJ33+CJ42+CJ56+CJ88+CJ110+CJ145+CJ150+CJ152+CJ156+SUM(CJ158:CJ162)+CJ168+CJ198+SUM(CJ201:CJ211)+CJ219</f>
        <v>0</v>
      </c>
      <c r="CK232" s="920">
        <v>0</v>
      </c>
      <c r="CL232" s="223">
        <v>0</v>
      </c>
      <c r="CM232" s="42"/>
      <c r="CN232" s="41">
        <f t="shared" si="205"/>
        <v>0</v>
      </c>
      <c r="CO232" s="41">
        <f t="shared" si="206"/>
        <v>0</v>
      </c>
      <c r="CP232" s="657">
        <v>0</v>
      </c>
      <c r="CQ232" s="319">
        <f>CR232</f>
        <v>0</v>
      </c>
      <c r="CR232" s="867">
        <f>CR16+CR18+CR19+CR21+CR31+CR33+CR42+CR56+CR88+CR110+CR145+CR150+CR152+CR156+SUM(CR158:CR162)+CR168+CR198+SUM(CR201:CR211)+CR219</f>
        <v>0</v>
      </c>
      <c r="CS232" s="920">
        <v>0</v>
      </c>
      <c r="CT232" s="223">
        <v>0</v>
      </c>
      <c r="CU232" s="42"/>
      <c r="CV232" s="41">
        <f t="shared" si="188"/>
        <v>0</v>
      </c>
      <c r="CW232" s="41">
        <f t="shared" si="189"/>
        <v>0</v>
      </c>
      <c r="CX232" s="659">
        <v>0</v>
      </c>
      <c r="DE232" s="362">
        <f t="shared" si="184"/>
        <v>0</v>
      </c>
      <c r="DF232" s="362">
        <f t="shared" si="185"/>
        <v>0</v>
      </c>
      <c r="DG232" s="362">
        <f t="shared" si="186"/>
        <v>0</v>
      </c>
    </row>
    <row r="233" spans="1:111" ht="15.75" hidden="1" customHeight="1" thickBot="1" x14ac:dyDescent="0.3">
      <c r="A233" s="10"/>
      <c r="B233" s="218"/>
      <c r="C233" s="846"/>
      <c r="D233" s="965"/>
      <c r="E233" s="749"/>
      <c r="F233" s="220"/>
      <c r="G233" s="57"/>
      <c r="H233" s="220"/>
      <c r="I233" s="905"/>
      <c r="J233" s="17"/>
      <c r="K233" s="42"/>
      <c r="L233" s="41"/>
      <c r="M233" s="41">
        <f t="shared" si="207"/>
        <v>0</v>
      </c>
      <c r="N233" s="658">
        <v>0</v>
      </c>
      <c r="O233" s="57"/>
      <c r="P233" s="220"/>
      <c r="Q233" s="905"/>
      <c r="S233" s="42"/>
      <c r="T233" s="41">
        <f t="shared" si="191"/>
        <v>0</v>
      </c>
      <c r="U233" s="41">
        <f t="shared" si="192"/>
        <v>0</v>
      </c>
      <c r="V233" s="658">
        <v>0</v>
      </c>
      <c r="W233" s="19"/>
      <c r="X233" s="321"/>
      <c r="Y233" s="905"/>
      <c r="Z233" s="264"/>
      <c r="AA233" s="42"/>
      <c r="AB233" s="41">
        <f t="shared" si="139"/>
        <v>0</v>
      </c>
      <c r="AC233" s="41">
        <f t="shared" si="140"/>
        <v>0</v>
      </c>
      <c r="AD233" s="671">
        <v>0</v>
      </c>
      <c r="AE233" s="19"/>
      <c r="AF233" s="220"/>
      <c r="AG233" s="905"/>
      <c r="AH233" s="268"/>
      <c r="AI233" s="42"/>
      <c r="AJ233" s="41">
        <f t="shared" si="141"/>
        <v>0</v>
      </c>
      <c r="AK233" s="41">
        <f t="shared" si="142"/>
        <v>0</v>
      </c>
      <c r="AL233" s="658">
        <v>0</v>
      </c>
      <c r="AM233" s="19"/>
      <c r="AN233" s="321"/>
      <c r="AO233" s="764"/>
      <c r="AQ233" s="42"/>
      <c r="AR233" s="41">
        <f t="shared" si="193"/>
        <v>0</v>
      </c>
      <c r="AS233" s="41">
        <f t="shared" si="194"/>
        <v>0</v>
      </c>
      <c r="AT233" s="658">
        <v>0</v>
      </c>
      <c r="AU233" s="19"/>
      <c r="AV233" s="321"/>
      <c r="AW233" s="921"/>
      <c r="AY233" s="42"/>
      <c r="AZ233" s="41">
        <f t="shared" si="195"/>
        <v>0</v>
      </c>
      <c r="BA233" s="41">
        <f t="shared" si="196"/>
        <v>0</v>
      </c>
      <c r="BB233" s="658">
        <v>0</v>
      </c>
      <c r="BC233" s="19"/>
      <c r="BD233" s="321"/>
      <c r="BE233" s="921"/>
      <c r="BG233" s="42"/>
      <c r="BH233" s="41">
        <f t="shared" si="197"/>
        <v>0</v>
      </c>
      <c r="BI233" s="41">
        <f t="shared" si="198"/>
        <v>0</v>
      </c>
      <c r="BJ233" s="658">
        <v>0</v>
      </c>
      <c r="BK233" s="19"/>
      <c r="BL233" s="321"/>
      <c r="BM233" s="921"/>
      <c r="BN233" s="19"/>
      <c r="BO233" s="42"/>
      <c r="BP233" s="41">
        <f t="shared" si="199"/>
        <v>0</v>
      </c>
      <c r="BQ233" s="41">
        <f t="shared" si="200"/>
        <v>0</v>
      </c>
      <c r="BR233" s="658">
        <v>0</v>
      </c>
      <c r="BS233" s="19"/>
      <c r="BT233" s="321"/>
      <c r="BU233" s="921"/>
      <c r="BV233" s="19"/>
      <c r="BW233" s="42"/>
      <c r="BX233" s="41">
        <f t="shared" si="201"/>
        <v>0</v>
      </c>
      <c r="BY233" s="41">
        <f t="shared" si="202"/>
        <v>0</v>
      </c>
      <c r="BZ233" s="658">
        <v>0</v>
      </c>
      <c r="CA233" s="19"/>
      <c r="CB233" s="321"/>
      <c r="CC233" s="921"/>
      <c r="CD233" s="19"/>
      <c r="CE233" s="42"/>
      <c r="CF233" s="41">
        <f t="shared" si="203"/>
        <v>0</v>
      </c>
      <c r="CG233" s="41">
        <f t="shared" si="204"/>
        <v>0</v>
      </c>
      <c r="CH233" s="658">
        <v>0</v>
      </c>
      <c r="CI233" s="19"/>
      <c r="CJ233" s="321"/>
      <c r="CK233" s="921"/>
      <c r="CL233" s="19"/>
      <c r="CM233" s="42"/>
      <c r="CN233" s="41">
        <f t="shared" si="205"/>
        <v>0</v>
      </c>
      <c r="CO233" s="41">
        <f t="shared" si="206"/>
        <v>0</v>
      </c>
      <c r="CP233" s="658">
        <v>0</v>
      </c>
      <c r="CQ233" s="274"/>
      <c r="CR233" s="321"/>
      <c r="CS233" s="935"/>
      <c r="CT233" s="274"/>
      <c r="CU233" s="42"/>
      <c r="CV233" s="41">
        <f t="shared" si="188"/>
        <v>0</v>
      </c>
      <c r="CW233" s="41">
        <f t="shared" si="189"/>
        <v>0</v>
      </c>
      <c r="CX233" s="663">
        <v>0</v>
      </c>
      <c r="DE233" s="362">
        <f t="shared" si="184"/>
        <v>0</v>
      </c>
      <c r="DF233" s="362">
        <f t="shared" si="185"/>
        <v>0</v>
      </c>
      <c r="DG233" s="362">
        <f t="shared" si="186"/>
        <v>0</v>
      </c>
    </row>
    <row r="234" spans="1:111" ht="15" hidden="1" customHeight="1" x14ac:dyDescent="0.25">
      <c r="A234" s="1"/>
      <c r="B234" s="235" t="s">
        <v>467</v>
      </c>
      <c r="C234" s="853"/>
      <c r="D234" s="966"/>
      <c r="E234" s="750"/>
      <c r="F234" s="745"/>
      <c r="G234" s="237"/>
      <c r="H234" s="735"/>
      <c r="I234" s="906"/>
      <c r="J234" s="238"/>
      <c r="K234" s="33"/>
      <c r="L234" s="41"/>
      <c r="M234" s="41">
        <f t="shared" si="207"/>
        <v>0</v>
      </c>
      <c r="N234" s="237">
        <v>0</v>
      </c>
      <c r="O234" s="237"/>
      <c r="P234" s="735"/>
      <c r="Q234" s="906"/>
      <c r="R234" s="331"/>
      <c r="S234" s="33"/>
      <c r="T234" s="41">
        <f t="shared" si="191"/>
        <v>0</v>
      </c>
      <c r="U234" s="41">
        <f t="shared" si="192"/>
        <v>0</v>
      </c>
      <c r="V234" s="777">
        <v>0</v>
      </c>
      <c r="W234" s="238"/>
      <c r="X234" s="329"/>
      <c r="Y234" s="906"/>
      <c r="Z234" s="238"/>
      <c r="AA234" s="33"/>
      <c r="AB234" s="41">
        <f t="shared" ref="AB234:AB246" si="208">W234*AA234</f>
        <v>0</v>
      </c>
      <c r="AC234" s="41">
        <f t="shared" ref="AC234:AC246" si="209">ROUNDUP(AB234,0)</f>
        <v>0</v>
      </c>
      <c r="AD234" s="237">
        <v>0</v>
      </c>
      <c r="AE234" s="238"/>
      <c r="AF234" s="735"/>
      <c r="AG234" s="906"/>
      <c r="AH234" s="238"/>
      <c r="AI234" s="33"/>
      <c r="AJ234" s="41">
        <f t="shared" ref="AJ234:AJ246" si="210">AE234*AI234</f>
        <v>0</v>
      </c>
      <c r="AK234" s="41">
        <f t="shared" ref="AK234:AK246" si="211">ROUNDUP(AJ234,0)</f>
        <v>0</v>
      </c>
      <c r="AL234" s="237">
        <v>0</v>
      </c>
      <c r="AM234" s="238"/>
      <c r="AN234" s="329"/>
      <c r="AO234" s="238"/>
      <c r="AP234" s="239"/>
      <c r="AQ234" s="33"/>
      <c r="AR234" s="41">
        <f t="shared" si="193"/>
        <v>0</v>
      </c>
      <c r="AS234" s="41">
        <f t="shared" si="194"/>
        <v>0</v>
      </c>
      <c r="AT234" s="777">
        <v>0</v>
      </c>
      <c r="AU234" s="238"/>
      <c r="AV234" s="329"/>
      <c r="AW234" s="906"/>
      <c r="AX234" s="239"/>
      <c r="AY234" s="33"/>
      <c r="AZ234" s="41">
        <f t="shared" si="195"/>
        <v>0</v>
      </c>
      <c r="BA234" s="41">
        <f t="shared" si="196"/>
        <v>0</v>
      </c>
      <c r="BB234" s="777">
        <v>0</v>
      </c>
      <c r="BC234" s="238"/>
      <c r="BD234" s="329"/>
      <c r="BE234" s="906"/>
      <c r="BF234" s="239"/>
      <c r="BG234" s="33"/>
      <c r="BH234" s="41">
        <f t="shared" si="197"/>
        <v>0</v>
      </c>
      <c r="BI234" s="41">
        <f t="shared" si="198"/>
        <v>0</v>
      </c>
      <c r="BJ234" s="777">
        <v>0</v>
      </c>
      <c r="BK234" s="238"/>
      <c r="BL234" s="329"/>
      <c r="BM234" s="906"/>
      <c r="BN234" s="238"/>
      <c r="BO234" s="33"/>
      <c r="BP234" s="41">
        <f t="shared" si="199"/>
        <v>0</v>
      </c>
      <c r="BQ234" s="41">
        <f t="shared" si="200"/>
        <v>0</v>
      </c>
      <c r="BR234" s="777">
        <v>0</v>
      </c>
      <c r="BS234" s="238"/>
      <c r="BT234" s="329"/>
      <c r="BU234" s="906"/>
      <c r="BV234" s="239"/>
      <c r="BW234" s="33"/>
      <c r="BX234" s="41">
        <f t="shared" si="201"/>
        <v>0</v>
      </c>
      <c r="BY234" s="41">
        <f t="shared" si="202"/>
        <v>0</v>
      </c>
      <c r="BZ234" s="777">
        <v>0</v>
      </c>
      <c r="CA234" s="238"/>
      <c r="CB234" s="329"/>
      <c r="CC234" s="906"/>
      <c r="CD234" s="239"/>
      <c r="CE234" s="33"/>
      <c r="CF234" s="41">
        <f t="shared" si="203"/>
        <v>0</v>
      </c>
      <c r="CG234" s="41">
        <f t="shared" si="204"/>
        <v>0</v>
      </c>
      <c r="CH234" s="777">
        <v>0</v>
      </c>
      <c r="CI234" s="238"/>
      <c r="CJ234" s="329"/>
      <c r="CK234" s="906"/>
      <c r="CL234" s="239"/>
      <c r="CM234" s="33"/>
      <c r="CN234" s="41">
        <f t="shared" si="205"/>
        <v>0</v>
      </c>
      <c r="CO234" s="41">
        <f t="shared" si="206"/>
        <v>0</v>
      </c>
      <c r="CP234" s="777">
        <v>0</v>
      </c>
      <c r="CQ234" s="238"/>
      <c r="CR234" s="329"/>
      <c r="CS234" s="906"/>
      <c r="CT234" s="331"/>
      <c r="CU234" s="33"/>
      <c r="CV234" s="41">
        <f t="shared" si="188"/>
        <v>0</v>
      </c>
      <c r="CW234" s="41">
        <f t="shared" si="189"/>
        <v>0</v>
      </c>
      <c r="CX234" s="238">
        <v>0</v>
      </c>
      <c r="DE234" s="362">
        <f t="shared" si="184"/>
        <v>0</v>
      </c>
      <c r="DF234" s="362">
        <f t="shared" si="185"/>
        <v>0</v>
      </c>
      <c r="DG234" s="362">
        <f t="shared" si="186"/>
        <v>0</v>
      </c>
    </row>
    <row r="235" spans="1:111" ht="15" hidden="1" customHeight="1" x14ac:dyDescent="0.25">
      <c r="A235" s="1"/>
      <c r="B235" s="249" t="s">
        <v>468</v>
      </c>
      <c r="C235" s="196" t="s">
        <v>469</v>
      </c>
      <c r="D235" s="954">
        <v>947</v>
      </c>
      <c r="E235" s="719">
        <f>G235+O235+W235+AE235+AM235+AU235+BC235+BK235+BS235+CA235+CI235+CQ235</f>
        <v>0</v>
      </c>
      <c r="F235" s="40">
        <f>$D$235*E235</f>
        <v>0</v>
      </c>
      <c r="G235" s="394"/>
      <c r="H235" s="62">
        <f>$D$235*G235</f>
        <v>0</v>
      </c>
      <c r="I235" s="907">
        <v>10</v>
      </c>
      <c r="J235" s="438">
        <v>6</v>
      </c>
      <c r="K235" s="33">
        <v>20</v>
      </c>
      <c r="L235" s="41">
        <v>18940</v>
      </c>
      <c r="M235" s="41">
        <f t="shared" si="207"/>
        <v>18940</v>
      </c>
      <c r="N235" s="41">
        <v>0</v>
      </c>
      <c r="O235" s="394"/>
      <c r="P235" s="62">
        <f>$D$235*O235</f>
        <v>0</v>
      </c>
      <c r="Q235" s="907">
        <v>10</v>
      </c>
      <c r="R235" s="180">
        <v>6</v>
      </c>
      <c r="S235" s="33"/>
      <c r="T235" s="41">
        <f t="shared" si="191"/>
        <v>0</v>
      </c>
      <c r="U235" s="41">
        <f t="shared" si="192"/>
        <v>0</v>
      </c>
      <c r="V235" s="104">
        <v>0</v>
      </c>
      <c r="W235" s="78"/>
      <c r="X235" s="180">
        <f>$D$235*W235</f>
        <v>0</v>
      </c>
      <c r="Y235" s="907"/>
      <c r="Z235" s="78"/>
      <c r="AA235" s="33"/>
      <c r="AB235" s="41">
        <f t="shared" si="208"/>
        <v>0</v>
      </c>
      <c r="AC235" s="41">
        <f t="shared" si="209"/>
        <v>0</v>
      </c>
      <c r="AD235" s="41">
        <v>0</v>
      </c>
      <c r="AE235" s="78"/>
      <c r="AF235" s="62">
        <f>$D$235*AE235</f>
        <v>0</v>
      </c>
      <c r="AG235" s="907"/>
      <c r="AH235" s="78"/>
      <c r="AI235" s="33"/>
      <c r="AJ235" s="41">
        <f t="shared" si="210"/>
        <v>0</v>
      </c>
      <c r="AK235" s="41">
        <f t="shared" si="211"/>
        <v>0</v>
      </c>
      <c r="AL235" s="41">
        <v>0</v>
      </c>
      <c r="AM235" s="78"/>
      <c r="AN235" s="180">
        <f>$D$235*AM235</f>
        <v>0</v>
      </c>
      <c r="AO235" s="78"/>
      <c r="AP235" s="86"/>
      <c r="AQ235" s="33"/>
      <c r="AR235" s="41">
        <f t="shared" si="193"/>
        <v>0</v>
      </c>
      <c r="AS235" s="41">
        <f t="shared" si="194"/>
        <v>0</v>
      </c>
      <c r="AT235" s="104">
        <v>0</v>
      </c>
      <c r="AU235" s="78"/>
      <c r="AV235" s="180">
        <f>$D$235*AU235</f>
        <v>0</v>
      </c>
      <c r="AW235" s="785">
        <v>0</v>
      </c>
      <c r="AX235" s="86"/>
      <c r="AY235" s="33"/>
      <c r="AZ235" s="41">
        <f t="shared" si="195"/>
        <v>0</v>
      </c>
      <c r="BA235" s="41">
        <f t="shared" si="196"/>
        <v>0</v>
      </c>
      <c r="BB235" s="104">
        <v>0</v>
      </c>
      <c r="BC235" s="78"/>
      <c r="BD235" s="180">
        <f>$D$235*BC235</f>
        <v>0</v>
      </c>
      <c r="BE235" s="785"/>
      <c r="BF235" s="86"/>
      <c r="BG235" s="33"/>
      <c r="BH235" s="41">
        <f t="shared" si="197"/>
        <v>0</v>
      </c>
      <c r="BI235" s="41">
        <f t="shared" si="198"/>
        <v>0</v>
      </c>
      <c r="BJ235" s="104">
        <v>0</v>
      </c>
      <c r="BK235" s="78"/>
      <c r="BL235" s="180">
        <f>$D$235*BK235</f>
        <v>0</v>
      </c>
      <c r="BM235" s="785"/>
      <c r="BN235" s="78"/>
      <c r="BO235" s="33"/>
      <c r="BP235" s="41">
        <f t="shared" si="199"/>
        <v>0</v>
      </c>
      <c r="BQ235" s="41">
        <f t="shared" si="200"/>
        <v>0</v>
      </c>
      <c r="BR235" s="104">
        <v>0</v>
      </c>
      <c r="BS235" s="78"/>
      <c r="BT235" s="180">
        <f>$D$235*BS235</f>
        <v>0</v>
      </c>
      <c r="BU235" s="785"/>
      <c r="BV235" s="86"/>
      <c r="BW235" s="33"/>
      <c r="BX235" s="41">
        <f t="shared" si="201"/>
        <v>0</v>
      </c>
      <c r="BY235" s="41">
        <f t="shared" si="202"/>
        <v>0</v>
      </c>
      <c r="BZ235" s="104">
        <v>0</v>
      </c>
      <c r="CA235" s="78"/>
      <c r="CB235" s="180">
        <f>$D$235*CA235</f>
        <v>0</v>
      </c>
      <c r="CC235" s="785"/>
      <c r="CD235" s="86"/>
      <c r="CE235" s="33"/>
      <c r="CF235" s="41">
        <f t="shared" si="203"/>
        <v>0</v>
      </c>
      <c r="CG235" s="41">
        <f t="shared" si="204"/>
        <v>0</v>
      </c>
      <c r="CH235" s="104">
        <v>0</v>
      </c>
      <c r="CI235" s="78"/>
      <c r="CJ235" s="180">
        <f>$D$235*CI235</f>
        <v>0</v>
      </c>
      <c r="CK235" s="785"/>
      <c r="CL235" s="86"/>
      <c r="CM235" s="33"/>
      <c r="CN235" s="41">
        <f t="shared" si="205"/>
        <v>0</v>
      </c>
      <c r="CO235" s="41">
        <f t="shared" si="206"/>
        <v>0</v>
      </c>
      <c r="CP235" s="104">
        <v>0</v>
      </c>
      <c r="CQ235" s="78"/>
      <c r="CR235" s="180">
        <f>$D$235*CQ235</f>
        <v>0</v>
      </c>
      <c r="CS235" s="785"/>
      <c r="CT235" s="180"/>
      <c r="CU235" s="33"/>
      <c r="CV235" s="41">
        <f t="shared" si="188"/>
        <v>0</v>
      </c>
      <c r="CW235" s="41">
        <f t="shared" si="189"/>
        <v>0</v>
      </c>
      <c r="CX235" s="78">
        <v>0</v>
      </c>
      <c r="CY235" s="361"/>
      <c r="CZ235" s="361"/>
      <c r="DA235" s="361"/>
      <c r="DE235" s="362">
        <f t="shared" si="184"/>
        <v>0</v>
      </c>
      <c r="DF235" s="362">
        <f t="shared" si="185"/>
        <v>0</v>
      </c>
      <c r="DG235" s="362">
        <f t="shared" si="186"/>
        <v>0</v>
      </c>
    </row>
    <row r="236" spans="1:111" ht="15" hidden="1" customHeight="1" x14ac:dyDescent="0.25">
      <c r="A236" s="1"/>
      <c r="B236" s="249" t="s">
        <v>470</v>
      </c>
      <c r="C236" s="196" t="s">
        <v>120</v>
      </c>
      <c r="D236" s="954">
        <v>354</v>
      </c>
      <c r="E236" s="719">
        <f t="shared" ref="E236:E245" si="212">G236+O236+W236+AE236+AM236+AU236+BC236+BK236+BS236+CA236+CI236+CQ236</f>
        <v>0</v>
      </c>
      <c r="F236" s="40">
        <f>$D$236*E236</f>
        <v>0</v>
      </c>
      <c r="G236" s="394"/>
      <c r="H236" s="62">
        <f>$D$236*G236</f>
        <v>0</v>
      </c>
      <c r="I236" s="907">
        <v>3</v>
      </c>
      <c r="J236" s="438">
        <v>6</v>
      </c>
      <c r="K236" s="33">
        <v>6</v>
      </c>
      <c r="L236" s="41">
        <v>2124</v>
      </c>
      <c r="M236" s="41">
        <f t="shared" si="207"/>
        <v>2124</v>
      </c>
      <c r="N236" s="41">
        <v>0</v>
      </c>
      <c r="O236" s="394"/>
      <c r="P236" s="62">
        <f>$D$236*O236</f>
        <v>0</v>
      </c>
      <c r="Q236" s="907">
        <v>3</v>
      </c>
      <c r="R236" s="180">
        <v>6</v>
      </c>
      <c r="S236" s="33"/>
      <c r="T236" s="41">
        <f t="shared" si="191"/>
        <v>0</v>
      </c>
      <c r="U236" s="41">
        <f t="shared" si="192"/>
        <v>0</v>
      </c>
      <c r="V236" s="104">
        <v>0</v>
      </c>
      <c r="W236" s="78"/>
      <c r="X236" s="180">
        <f>$D$236*W236</f>
        <v>0</v>
      </c>
      <c r="Y236" s="907"/>
      <c r="Z236" s="78"/>
      <c r="AA236" s="33"/>
      <c r="AB236" s="41">
        <f t="shared" si="208"/>
        <v>0</v>
      </c>
      <c r="AC236" s="41">
        <f t="shared" si="209"/>
        <v>0</v>
      </c>
      <c r="AD236" s="41">
        <v>0</v>
      </c>
      <c r="AE236" s="78"/>
      <c r="AF236" s="62">
        <f>$D$236*AE236</f>
        <v>0</v>
      </c>
      <c r="AG236" s="907"/>
      <c r="AH236" s="78"/>
      <c r="AI236" s="33"/>
      <c r="AJ236" s="41">
        <f t="shared" si="210"/>
        <v>0</v>
      </c>
      <c r="AK236" s="41">
        <f t="shared" si="211"/>
        <v>0</v>
      </c>
      <c r="AL236" s="41">
        <v>0</v>
      </c>
      <c r="AM236" s="78"/>
      <c r="AN236" s="180">
        <f>$D$236*AM236</f>
        <v>0</v>
      </c>
      <c r="AO236" s="78"/>
      <c r="AP236" s="86"/>
      <c r="AQ236" s="33"/>
      <c r="AR236" s="41">
        <f t="shared" si="193"/>
        <v>0</v>
      </c>
      <c r="AS236" s="41">
        <f t="shared" si="194"/>
        <v>0</v>
      </c>
      <c r="AT236" s="104">
        <v>0</v>
      </c>
      <c r="AU236" s="78"/>
      <c r="AV236" s="180">
        <f>$D$236*AU236</f>
        <v>0</v>
      </c>
      <c r="AW236" s="785">
        <v>0</v>
      </c>
      <c r="AX236" s="86"/>
      <c r="AY236" s="33"/>
      <c r="AZ236" s="41">
        <f t="shared" si="195"/>
        <v>0</v>
      </c>
      <c r="BA236" s="41">
        <f t="shared" si="196"/>
        <v>0</v>
      </c>
      <c r="BB236" s="104">
        <v>0</v>
      </c>
      <c r="BC236" s="78"/>
      <c r="BD236" s="180">
        <f>$D$236*BC236</f>
        <v>0</v>
      </c>
      <c r="BE236" s="785"/>
      <c r="BF236" s="86"/>
      <c r="BG236" s="33"/>
      <c r="BH236" s="41">
        <f t="shared" si="197"/>
        <v>0</v>
      </c>
      <c r="BI236" s="41">
        <f t="shared" si="198"/>
        <v>0</v>
      </c>
      <c r="BJ236" s="104">
        <v>0</v>
      </c>
      <c r="BK236" s="78"/>
      <c r="BL236" s="180">
        <f>$D$236*BK236</f>
        <v>0</v>
      </c>
      <c r="BM236" s="785"/>
      <c r="BN236" s="78"/>
      <c r="BO236" s="33"/>
      <c r="BP236" s="41">
        <f t="shared" si="199"/>
        <v>0</v>
      </c>
      <c r="BQ236" s="41">
        <f t="shared" si="200"/>
        <v>0</v>
      </c>
      <c r="BR236" s="104">
        <v>0</v>
      </c>
      <c r="BS236" s="78"/>
      <c r="BT236" s="180">
        <f>$D$236*BS236</f>
        <v>0</v>
      </c>
      <c r="BU236" s="785"/>
      <c r="BV236" s="86"/>
      <c r="BW236" s="33"/>
      <c r="BX236" s="41">
        <f t="shared" si="201"/>
        <v>0</v>
      </c>
      <c r="BY236" s="41">
        <f t="shared" si="202"/>
        <v>0</v>
      </c>
      <c r="BZ236" s="104">
        <v>0</v>
      </c>
      <c r="CA236" s="78"/>
      <c r="CB236" s="180">
        <f>$D$236*CA236</f>
        <v>0</v>
      </c>
      <c r="CC236" s="785"/>
      <c r="CD236" s="86"/>
      <c r="CE236" s="33"/>
      <c r="CF236" s="41">
        <f t="shared" si="203"/>
        <v>0</v>
      </c>
      <c r="CG236" s="41">
        <f t="shared" si="204"/>
        <v>0</v>
      </c>
      <c r="CH236" s="104">
        <v>0</v>
      </c>
      <c r="CI236" s="78"/>
      <c r="CJ236" s="180">
        <f>$D$236*CI236</f>
        <v>0</v>
      </c>
      <c r="CK236" s="785"/>
      <c r="CL236" s="86"/>
      <c r="CM236" s="33"/>
      <c r="CN236" s="41">
        <f t="shared" si="205"/>
        <v>0</v>
      </c>
      <c r="CO236" s="41">
        <f t="shared" si="206"/>
        <v>0</v>
      </c>
      <c r="CP236" s="104">
        <v>0</v>
      </c>
      <c r="CQ236" s="78"/>
      <c r="CR236" s="180">
        <f>$D$236*CQ236</f>
        <v>0</v>
      </c>
      <c r="CS236" s="785"/>
      <c r="CT236" s="180"/>
      <c r="CU236" s="33"/>
      <c r="CV236" s="41">
        <f t="shared" si="188"/>
        <v>0</v>
      </c>
      <c r="CW236" s="41">
        <f t="shared" si="189"/>
        <v>0</v>
      </c>
      <c r="CX236" s="78">
        <v>0</v>
      </c>
      <c r="CY236" s="361"/>
      <c r="CZ236" s="361"/>
      <c r="DA236" s="361"/>
      <c r="DE236" s="362">
        <f t="shared" si="184"/>
        <v>0</v>
      </c>
      <c r="DF236" s="362">
        <f t="shared" si="185"/>
        <v>0</v>
      </c>
      <c r="DG236" s="362">
        <f t="shared" si="186"/>
        <v>0</v>
      </c>
    </row>
    <row r="237" spans="1:111" ht="15" hidden="1" customHeight="1" x14ac:dyDescent="0.25">
      <c r="A237" s="1"/>
      <c r="B237" s="249" t="s">
        <v>658</v>
      </c>
      <c r="C237" s="196" t="s">
        <v>120</v>
      </c>
      <c r="D237" s="954">
        <v>1547</v>
      </c>
      <c r="E237" s="719">
        <f t="shared" si="212"/>
        <v>0</v>
      </c>
      <c r="F237" s="40">
        <f>$D$237*E237</f>
        <v>0</v>
      </c>
      <c r="G237" s="394"/>
      <c r="H237" s="62"/>
      <c r="I237" s="907"/>
      <c r="J237" s="438"/>
      <c r="K237" s="33">
        <v>0</v>
      </c>
      <c r="L237" s="41">
        <v>0</v>
      </c>
      <c r="M237" s="41"/>
      <c r="N237" s="41"/>
      <c r="O237" s="394"/>
      <c r="P237" s="62"/>
      <c r="Q237" s="907"/>
      <c r="R237" s="180">
        <v>0</v>
      </c>
      <c r="S237" s="33"/>
      <c r="T237" s="41"/>
      <c r="U237" s="41"/>
      <c r="V237" s="104"/>
      <c r="W237" s="78"/>
      <c r="X237" s="180">
        <f>$D$237*W237</f>
        <v>0</v>
      </c>
      <c r="Y237" s="907"/>
      <c r="Z237" s="78"/>
      <c r="AA237" s="33"/>
      <c r="AB237" s="41"/>
      <c r="AC237" s="41"/>
      <c r="AD237" s="41"/>
      <c r="AE237" s="78"/>
      <c r="AF237" s="180">
        <f>$D$237*AE237</f>
        <v>0</v>
      </c>
      <c r="AG237" s="907"/>
      <c r="AH237" s="78"/>
      <c r="AI237" s="33"/>
      <c r="AJ237" s="41"/>
      <c r="AK237" s="41"/>
      <c r="AL237" s="41"/>
      <c r="AM237" s="78"/>
      <c r="AN237" s="180">
        <f>$D$237*AM237</f>
        <v>0</v>
      </c>
      <c r="AO237" s="78"/>
      <c r="AP237" s="86"/>
      <c r="AQ237" s="33"/>
      <c r="AR237" s="41"/>
      <c r="AS237" s="41"/>
      <c r="AT237" s="104"/>
      <c r="AU237" s="78"/>
      <c r="AV237" s="180">
        <f>$D$237*AU237</f>
        <v>0</v>
      </c>
      <c r="AW237" s="785"/>
      <c r="AX237" s="86"/>
      <c r="AY237" s="33"/>
      <c r="AZ237" s="41"/>
      <c r="BA237" s="41"/>
      <c r="BB237" s="104"/>
      <c r="BC237" s="78"/>
      <c r="BD237" s="180">
        <f>$D$237*BC237</f>
        <v>0</v>
      </c>
      <c r="BE237" s="785"/>
      <c r="BF237" s="86"/>
      <c r="BG237" s="33"/>
      <c r="BH237" s="41"/>
      <c r="BI237" s="41"/>
      <c r="BJ237" s="104"/>
      <c r="BK237" s="78"/>
      <c r="BL237" s="180">
        <f>$D$237*BK237</f>
        <v>0</v>
      </c>
      <c r="BM237" s="785"/>
      <c r="BN237" s="78"/>
      <c r="BO237" s="33"/>
      <c r="BP237" s="41"/>
      <c r="BQ237" s="41"/>
      <c r="BR237" s="104"/>
      <c r="BS237" s="78"/>
      <c r="BT237" s="180">
        <f>$D$237*BS237</f>
        <v>0</v>
      </c>
      <c r="BU237" s="785"/>
      <c r="BV237" s="86"/>
      <c r="BW237" s="33"/>
      <c r="BX237" s="41"/>
      <c r="BY237" s="41"/>
      <c r="BZ237" s="104"/>
      <c r="CA237" s="78"/>
      <c r="CB237" s="180">
        <f>$D$237*CA237</f>
        <v>0</v>
      </c>
      <c r="CC237" s="785"/>
      <c r="CD237" s="86"/>
      <c r="CE237" s="33"/>
      <c r="CF237" s="41"/>
      <c r="CG237" s="41"/>
      <c r="CH237" s="104"/>
      <c r="CI237" s="78"/>
      <c r="CJ237" s="180"/>
      <c r="CK237" s="785"/>
      <c r="CL237" s="86"/>
      <c r="CM237" s="33"/>
      <c r="CN237" s="41"/>
      <c r="CO237" s="41"/>
      <c r="CP237" s="104"/>
      <c r="CQ237" s="78"/>
      <c r="CR237" s="180"/>
      <c r="CS237" s="785"/>
      <c r="CT237" s="180"/>
      <c r="CU237" s="33"/>
      <c r="CV237" s="41"/>
      <c r="CW237" s="41"/>
      <c r="CX237" s="78"/>
      <c r="CY237" s="361"/>
      <c r="CZ237" s="361"/>
      <c r="DA237" s="361"/>
      <c r="DE237" s="362">
        <f t="shared" si="184"/>
        <v>0</v>
      </c>
      <c r="DF237" s="362">
        <f t="shared" si="185"/>
        <v>0</v>
      </c>
      <c r="DG237" s="362">
        <f t="shared" si="186"/>
        <v>0</v>
      </c>
    </row>
    <row r="238" spans="1:111" ht="15" hidden="1" customHeight="1" x14ac:dyDescent="0.25">
      <c r="A238" s="1"/>
      <c r="B238" s="249" t="s">
        <v>471</v>
      </c>
      <c r="C238" s="196" t="s">
        <v>120</v>
      </c>
      <c r="D238" s="954">
        <v>347</v>
      </c>
      <c r="E238" s="719">
        <f t="shared" si="212"/>
        <v>0</v>
      </c>
      <c r="F238" s="40">
        <f>$D$238*E238</f>
        <v>0</v>
      </c>
      <c r="G238" s="394"/>
      <c r="H238" s="62">
        <f>$D$238*G238</f>
        <v>0</v>
      </c>
      <c r="I238" s="907">
        <v>6</v>
      </c>
      <c r="J238" s="438">
        <v>24</v>
      </c>
      <c r="K238" s="33">
        <v>12</v>
      </c>
      <c r="L238" s="41">
        <v>4164</v>
      </c>
      <c r="M238" s="41">
        <f t="shared" si="207"/>
        <v>4164</v>
      </c>
      <c r="N238" s="41">
        <v>0</v>
      </c>
      <c r="O238" s="394"/>
      <c r="P238" s="62">
        <f>$D$238*O238</f>
        <v>0</v>
      </c>
      <c r="Q238" s="907">
        <v>6</v>
      </c>
      <c r="R238" s="180">
        <v>24</v>
      </c>
      <c r="S238" s="33"/>
      <c r="T238" s="41">
        <f t="shared" si="191"/>
        <v>0</v>
      </c>
      <c r="U238" s="41">
        <f t="shared" si="192"/>
        <v>0</v>
      </c>
      <c r="V238" s="104">
        <v>0</v>
      </c>
      <c r="W238" s="78"/>
      <c r="X238" s="180">
        <f>$D$238*W238</f>
        <v>0</v>
      </c>
      <c r="Y238" s="907"/>
      <c r="Z238" s="78"/>
      <c r="AA238" s="33"/>
      <c r="AB238" s="41">
        <f t="shared" si="208"/>
        <v>0</v>
      </c>
      <c r="AC238" s="41">
        <f t="shared" si="209"/>
        <v>0</v>
      </c>
      <c r="AD238" s="41">
        <v>0</v>
      </c>
      <c r="AE238" s="78"/>
      <c r="AF238" s="62">
        <f>$D$238*AE238</f>
        <v>0</v>
      </c>
      <c r="AG238" s="907"/>
      <c r="AH238" s="78"/>
      <c r="AI238" s="33"/>
      <c r="AJ238" s="41">
        <f t="shared" si="210"/>
        <v>0</v>
      </c>
      <c r="AK238" s="41">
        <f t="shared" si="211"/>
        <v>0</v>
      </c>
      <c r="AL238" s="41">
        <v>0</v>
      </c>
      <c r="AM238" s="78"/>
      <c r="AN238" s="180">
        <f>$D$238*AM238</f>
        <v>0</v>
      </c>
      <c r="AO238" s="78"/>
      <c r="AP238" s="86"/>
      <c r="AQ238" s="33"/>
      <c r="AR238" s="41">
        <f t="shared" si="193"/>
        <v>0</v>
      </c>
      <c r="AS238" s="41">
        <f t="shared" si="194"/>
        <v>0</v>
      </c>
      <c r="AT238" s="104">
        <v>0</v>
      </c>
      <c r="AU238" s="78"/>
      <c r="AV238" s="180">
        <f>$D$238*AU238</f>
        <v>0</v>
      </c>
      <c r="AW238" s="785"/>
      <c r="AX238" s="86"/>
      <c r="AY238" s="33"/>
      <c r="AZ238" s="41">
        <f t="shared" si="195"/>
        <v>0</v>
      </c>
      <c r="BA238" s="41">
        <f t="shared" si="196"/>
        <v>0</v>
      </c>
      <c r="BB238" s="104">
        <v>0</v>
      </c>
      <c r="BC238" s="78"/>
      <c r="BD238" s="180">
        <f>$D$238*BC238</f>
        <v>0</v>
      </c>
      <c r="BE238" s="785"/>
      <c r="BF238" s="86"/>
      <c r="BG238" s="33"/>
      <c r="BH238" s="41">
        <f t="shared" si="197"/>
        <v>0</v>
      </c>
      <c r="BI238" s="41">
        <f t="shared" si="198"/>
        <v>0</v>
      </c>
      <c r="BJ238" s="104">
        <v>0</v>
      </c>
      <c r="BK238" s="78"/>
      <c r="BL238" s="180">
        <f>$D$238*BK238</f>
        <v>0</v>
      </c>
      <c r="BM238" s="785"/>
      <c r="BN238" s="78"/>
      <c r="BO238" s="33"/>
      <c r="BP238" s="41">
        <f t="shared" si="199"/>
        <v>0</v>
      </c>
      <c r="BQ238" s="41">
        <f t="shared" si="200"/>
        <v>0</v>
      </c>
      <c r="BR238" s="104">
        <v>0</v>
      </c>
      <c r="BS238" s="78"/>
      <c r="BT238" s="180">
        <f>$D$238*BS238</f>
        <v>0</v>
      </c>
      <c r="BU238" s="785"/>
      <c r="BV238" s="86"/>
      <c r="BW238" s="33"/>
      <c r="BX238" s="41">
        <f t="shared" si="201"/>
        <v>0</v>
      </c>
      <c r="BY238" s="41">
        <f t="shared" si="202"/>
        <v>0</v>
      </c>
      <c r="BZ238" s="104">
        <v>0</v>
      </c>
      <c r="CA238" s="78"/>
      <c r="CB238" s="180">
        <f>$D$238*CA238</f>
        <v>0</v>
      </c>
      <c r="CC238" s="785"/>
      <c r="CD238" s="86"/>
      <c r="CE238" s="33"/>
      <c r="CF238" s="41">
        <f t="shared" si="203"/>
        <v>0</v>
      </c>
      <c r="CG238" s="41">
        <f t="shared" si="204"/>
        <v>0</v>
      </c>
      <c r="CH238" s="104">
        <v>0</v>
      </c>
      <c r="CI238" s="78"/>
      <c r="CJ238" s="180">
        <f>$D$238*CI238</f>
        <v>0</v>
      </c>
      <c r="CK238" s="785"/>
      <c r="CL238" s="86"/>
      <c r="CM238" s="33"/>
      <c r="CN238" s="41">
        <f t="shared" si="205"/>
        <v>0</v>
      </c>
      <c r="CO238" s="41">
        <f t="shared" si="206"/>
        <v>0</v>
      </c>
      <c r="CP238" s="104">
        <v>0</v>
      </c>
      <c r="CQ238" s="78"/>
      <c r="CR238" s="180">
        <f>$D$238*CQ238</f>
        <v>0</v>
      </c>
      <c r="CS238" s="785"/>
      <c r="CT238" s="180"/>
      <c r="CU238" s="33"/>
      <c r="CV238" s="41">
        <f t="shared" si="188"/>
        <v>0</v>
      </c>
      <c r="CW238" s="41">
        <f t="shared" si="189"/>
        <v>0</v>
      </c>
      <c r="CX238" s="78">
        <v>0</v>
      </c>
      <c r="CY238" s="361"/>
      <c r="CZ238" s="361"/>
      <c r="DA238" s="361"/>
      <c r="DE238" s="362">
        <f t="shared" si="184"/>
        <v>0</v>
      </c>
      <c r="DF238" s="362">
        <f t="shared" si="185"/>
        <v>0</v>
      </c>
      <c r="DG238" s="362">
        <f t="shared" si="186"/>
        <v>0</v>
      </c>
    </row>
    <row r="239" spans="1:111" ht="15" hidden="1" customHeight="1" x14ac:dyDescent="0.25">
      <c r="A239" s="1"/>
      <c r="B239" s="249" t="s">
        <v>472</v>
      </c>
      <c r="C239" s="196" t="s">
        <v>120</v>
      </c>
      <c r="D239" s="954">
        <v>1024</v>
      </c>
      <c r="E239" s="719">
        <f t="shared" si="212"/>
        <v>0</v>
      </c>
      <c r="F239" s="40">
        <f>$D$239*E239</f>
        <v>0</v>
      </c>
      <c r="G239" s="395"/>
      <c r="H239" s="62">
        <f>$D$239*G239</f>
        <v>0</v>
      </c>
      <c r="I239" s="908">
        <v>4</v>
      </c>
      <c r="J239" s="439">
        <v>12</v>
      </c>
      <c r="K239" s="33">
        <v>8</v>
      </c>
      <c r="L239" s="41">
        <v>8192</v>
      </c>
      <c r="M239" s="41">
        <f t="shared" si="207"/>
        <v>8192</v>
      </c>
      <c r="N239" s="41">
        <v>0</v>
      </c>
      <c r="O239" s="395"/>
      <c r="P239" s="62">
        <f>$D$239*O239</f>
        <v>0</v>
      </c>
      <c r="Q239" s="908">
        <v>4</v>
      </c>
      <c r="R239" s="180">
        <v>12</v>
      </c>
      <c r="S239" s="33"/>
      <c r="T239" s="41">
        <f t="shared" si="191"/>
        <v>0</v>
      </c>
      <c r="U239" s="41">
        <f t="shared" si="192"/>
        <v>0</v>
      </c>
      <c r="V239" s="104">
        <v>0</v>
      </c>
      <c r="W239" s="78"/>
      <c r="X239" s="180">
        <f>$D$239*W239</f>
        <v>0</v>
      </c>
      <c r="Y239" s="908"/>
      <c r="Z239" s="78"/>
      <c r="AA239" s="33"/>
      <c r="AB239" s="41">
        <f t="shared" si="208"/>
        <v>0</v>
      </c>
      <c r="AC239" s="41">
        <f t="shared" si="209"/>
        <v>0</v>
      </c>
      <c r="AD239" s="41">
        <v>0</v>
      </c>
      <c r="AE239" s="78"/>
      <c r="AF239" s="62">
        <f>$D$239*AE239</f>
        <v>0</v>
      </c>
      <c r="AG239" s="908"/>
      <c r="AH239" s="78"/>
      <c r="AI239" s="33"/>
      <c r="AJ239" s="41">
        <f t="shared" si="210"/>
        <v>0</v>
      </c>
      <c r="AK239" s="41">
        <f t="shared" si="211"/>
        <v>0</v>
      </c>
      <c r="AL239" s="41">
        <v>0</v>
      </c>
      <c r="AM239" s="78"/>
      <c r="AN239" s="180">
        <f>$D$239*AM239</f>
        <v>0</v>
      </c>
      <c r="AO239" s="78"/>
      <c r="AP239" s="86"/>
      <c r="AQ239" s="33"/>
      <c r="AR239" s="41">
        <f t="shared" si="193"/>
        <v>0</v>
      </c>
      <c r="AS239" s="41">
        <f t="shared" si="194"/>
        <v>0</v>
      </c>
      <c r="AT239" s="104">
        <v>0</v>
      </c>
      <c r="AU239" s="78"/>
      <c r="AV239" s="180">
        <f>$D$239*AU239</f>
        <v>0</v>
      </c>
      <c r="AW239" s="785"/>
      <c r="AX239" s="86"/>
      <c r="AY239" s="33"/>
      <c r="AZ239" s="41">
        <f t="shared" si="195"/>
        <v>0</v>
      </c>
      <c r="BA239" s="41">
        <f t="shared" si="196"/>
        <v>0</v>
      </c>
      <c r="BB239" s="104">
        <v>0</v>
      </c>
      <c r="BC239" s="78"/>
      <c r="BD239" s="180">
        <f>$D$239*BC239</f>
        <v>0</v>
      </c>
      <c r="BE239" s="785"/>
      <c r="BF239" s="86"/>
      <c r="BG239" s="33"/>
      <c r="BH239" s="41">
        <f t="shared" si="197"/>
        <v>0</v>
      </c>
      <c r="BI239" s="41">
        <f t="shared" si="198"/>
        <v>0</v>
      </c>
      <c r="BJ239" s="104">
        <v>0</v>
      </c>
      <c r="BK239" s="78"/>
      <c r="BL239" s="180">
        <f>$D$239*BK239</f>
        <v>0</v>
      </c>
      <c r="BM239" s="785"/>
      <c r="BN239" s="78"/>
      <c r="BO239" s="33"/>
      <c r="BP239" s="41">
        <f t="shared" si="199"/>
        <v>0</v>
      </c>
      <c r="BQ239" s="41">
        <f t="shared" si="200"/>
        <v>0</v>
      </c>
      <c r="BR239" s="104">
        <v>0</v>
      </c>
      <c r="BS239" s="78"/>
      <c r="BT239" s="180">
        <f>$D$239*BS239</f>
        <v>0</v>
      </c>
      <c r="BU239" s="785"/>
      <c r="BV239" s="86"/>
      <c r="BW239" s="33"/>
      <c r="BX239" s="41">
        <f t="shared" si="201"/>
        <v>0</v>
      </c>
      <c r="BY239" s="41">
        <f t="shared" si="202"/>
        <v>0</v>
      </c>
      <c r="BZ239" s="104">
        <v>0</v>
      </c>
      <c r="CA239" s="78"/>
      <c r="CB239" s="180">
        <f>$D$239*CA239</f>
        <v>0</v>
      </c>
      <c r="CC239" s="785"/>
      <c r="CD239" s="86"/>
      <c r="CE239" s="33"/>
      <c r="CF239" s="41">
        <f t="shared" si="203"/>
        <v>0</v>
      </c>
      <c r="CG239" s="41">
        <f t="shared" si="204"/>
        <v>0</v>
      </c>
      <c r="CH239" s="104">
        <v>0</v>
      </c>
      <c r="CI239" s="78"/>
      <c r="CJ239" s="180">
        <f>$D$239*CI239</f>
        <v>0</v>
      </c>
      <c r="CK239" s="785"/>
      <c r="CL239" s="86"/>
      <c r="CM239" s="33"/>
      <c r="CN239" s="41">
        <f t="shared" si="205"/>
        <v>0</v>
      </c>
      <c r="CO239" s="41">
        <f t="shared" si="206"/>
        <v>0</v>
      </c>
      <c r="CP239" s="104">
        <v>0</v>
      </c>
      <c r="CQ239" s="78"/>
      <c r="CR239" s="180">
        <f>$D$239*CQ239</f>
        <v>0</v>
      </c>
      <c r="CS239" s="785"/>
      <c r="CT239" s="180"/>
      <c r="CU239" s="33"/>
      <c r="CV239" s="41">
        <f t="shared" si="188"/>
        <v>0</v>
      </c>
      <c r="CW239" s="41">
        <f t="shared" si="189"/>
        <v>0</v>
      </c>
      <c r="CX239" s="78">
        <v>0</v>
      </c>
      <c r="CY239" s="361"/>
      <c r="CZ239" s="361"/>
      <c r="DA239" s="361"/>
      <c r="DE239" s="362">
        <f t="shared" si="184"/>
        <v>0</v>
      </c>
      <c r="DF239" s="362">
        <f t="shared" si="185"/>
        <v>0</v>
      </c>
      <c r="DG239" s="362">
        <f t="shared" si="186"/>
        <v>0</v>
      </c>
    </row>
    <row r="240" spans="1:111" ht="15" hidden="1" customHeight="1" x14ac:dyDescent="0.25">
      <c r="A240" s="1"/>
      <c r="B240" s="249" t="s">
        <v>473</v>
      </c>
      <c r="C240" s="196" t="s">
        <v>120</v>
      </c>
      <c r="D240" s="954">
        <v>6966</v>
      </c>
      <c r="E240" s="719">
        <f t="shared" si="212"/>
        <v>0</v>
      </c>
      <c r="F240" s="40">
        <f>$D$240*E240</f>
        <v>0</v>
      </c>
      <c r="G240" s="395"/>
      <c r="H240" s="62">
        <f>$D$240*G240</f>
        <v>0</v>
      </c>
      <c r="I240" s="908">
        <v>0</v>
      </c>
      <c r="J240" s="439">
        <v>1</v>
      </c>
      <c r="K240" s="33">
        <v>0</v>
      </c>
      <c r="L240" s="41">
        <v>0</v>
      </c>
      <c r="M240" s="41">
        <f t="shared" si="207"/>
        <v>0</v>
      </c>
      <c r="N240" s="41">
        <v>0</v>
      </c>
      <c r="O240" s="395"/>
      <c r="P240" s="62">
        <f>$D$240*O240</f>
        <v>0</v>
      </c>
      <c r="Q240" s="908">
        <v>0</v>
      </c>
      <c r="R240" s="180">
        <v>1</v>
      </c>
      <c r="S240" s="33"/>
      <c r="T240" s="41">
        <f t="shared" si="191"/>
        <v>0</v>
      </c>
      <c r="U240" s="41">
        <f t="shared" si="192"/>
        <v>0</v>
      </c>
      <c r="V240" s="104">
        <v>0</v>
      </c>
      <c r="W240" s="78"/>
      <c r="X240" s="180">
        <f>$D$240*W240</f>
        <v>0</v>
      </c>
      <c r="Y240" s="908"/>
      <c r="Z240" s="78"/>
      <c r="AA240" s="33"/>
      <c r="AB240" s="41">
        <f t="shared" si="208"/>
        <v>0</v>
      </c>
      <c r="AC240" s="41">
        <f t="shared" si="209"/>
        <v>0</v>
      </c>
      <c r="AD240" s="41">
        <v>0</v>
      </c>
      <c r="AE240" s="78"/>
      <c r="AF240" s="62">
        <f>$D$240*AE240</f>
        <v>0</v>
      </c>
      <c r="AG240" s="908"/>
      <c r="AH240" s="78"/>
      <c r="AI240" s="33"/>
      <c r="AJ240" s="41">
        <f t="shared" si="210"/>
        <v>0</v>
      </c>
      <c r="AK240" s="41">
        <f t="shared" si="211"/>
        <v>0</v>
      </c>
      <c r="AL240" s="41">
        <v>0</v>
      </c>
      <c r="AM240" s="78"/>
      <c r="AN240" s="180">
        <f>$D$240*AM240</f>
        <v>0</v>
      </c>
      <c r="AO240" s="78"/>
      <c r="AP240" s="86"/>
      <c r="AQ240" s="33"/>
      <c r="AR240" s="41">
        <f t="shared" si="193"/>
        <v>0</v>
      </c>
      <c r="AS240" s="41">
        <f t="shared" si="194"/>
        <v>0</v>
      </c>
      <c r="AT240" s="104">
        <v>0</v>
      </c>
      <c r="AU240" s="78"/>
      <c r="AV240" s="180">
        <f>$D$240*AU240</f>
        <v>0</v>
      </c>
      <c r="AW240" s="785"/>
      <c r="AX240" s="86"/>
      <c r="AY240" s="33"/>
      <c r="AZ240" s="41">
        <f t="shared" si="195"/>
        <v>0</v>
      </c>
      <c r="BA240" s="41">
        <f t="shared" si="196"/>
        <v>0</v>
      </c>
      <c r="BB240" s="104">
        <v>0</v>
      </c>
      <c r="BC240" s="78"/>
      <c r="BD240" s="180">
        <f>$D$240*BC240</f>
        <v>0</v>
      </c>
      <c r="BE240" s="785"/>
      <c r="BF240" s="86"/>
      <c r="BG240" s="33"/>
      <c r="BH240" s="41">
        <f t="shared" si="197"/>
        <v>0</v>
      </c>
      <c r="BI240" s="41">
        <f t="shared" si="198"/>
        <v>0</v>
      </c>
      <c r="BJ240" s="104">
        <v>0</v>
      </c>
      <c r="BK240" s="78"/>
      <c r="BL240" s="180">
        <f>$D$240*BK240</f>
        <v>0</v>
      </c>
      <c r="BM240" s="785"/>
      <c r="BN240" s="78"/>
      <c r="BO240" s="33"/>
      <c r="BP240" s="41">
        <f t="shared" si="199"/>
        <v>0</v>
      </c>
      <c r="BQ240" s="41">
        <f t="shared" si="200"/>
        <v>0</v>
      </c>
      <c r="BR240" s="104">
        <v>0</v>
      </c>
      <c r="BS240" s="78"/>
      <c r="BT240" s="180">
        <f>$D$240*BS240</f>
        <v>0</v>
      </c>
      <c r="BU240" s="785"/>
      <c r="BV240" s="86"/>
      <c r="BW240" s="33"/>
      <c r="BX240" s="41">
        <f t="shared" si="201"/>
        <v>0</v>
      </c>
      <c r="BY240" s="41">
        <f t="shared" si="202"/>
        <v>0</v>
      </c>
      <c r="BZ240" s="104">
        <v>0</v>
      </c>
      <c r="CA240" s="78"/>
      <c r="CB240" s="180">
        <f>$D$240*CA240</f>
        <v>0</v>
      </c>
      <c r="CC240" s="785"/>
      <c r="CD240" s="86"/>
      <c r="CE240" s="33"/>
      <c r="CF240" s="41">
        <f t="shared" si="203"/>
        <v>0</v>
      </c>
      <c r="CG240" s="41">
        <f t="shared" si="204"/>
        <v>0</v>
      </c>
      <c r="CH240" s="104">
        <v>0</v>
      </c>
      <c r="CI240" s="78"/>
      <c r="CJ240" s="180">
        <f>$D$240*CI240</f>
        <v>0</v>
      </c>
      <c r="CK240" s="785"/>
      <c r="CL240" s="86"/>
      <c r="CM240" s="33"/>
      <c r="CN240" s="41">
        <f t="shared" si="205"/>
        <v>0</v>
      </c>
      <c r="CO240" s="41">
        <f t="shared" si="206"/>
        <v>0</v>
      </c>
      <c r="CP240" s="104">
        <v>0</v>
      </c>
      <c r="CQ240" s="78"/>
      <c r="CR240" s="180">
        <f>$D$240*CQ240</f>
        <v>0</v>
      </c>
      <c r="CS240" s="785"/>
      <c r="CT240" s="180"/>
      <c r="CU240" s="33"/>
      <c r="CV240" s="41">
        <f t="shared" si="188"/>
        <v>0</v>
      </c>
      <c r="CW240" s="41">
        <f t="shared" si="189"/>
        <v>0</v>
      </c>
      <c r="CX240" s="78">
        <v>0</v>
      </c>
      <c r="CY240" s="361"/>
      <c r="CZ240" s="361"/>
      <c r="DA240" s="361"/>
      <c r="DE240" s="362">
        <f t="shared" si="184"/>
        <v>0</v>
      </c>
      <c r="DF240" s="362">
        <f t="shared" si="185"/>
        <v>0</v>
      </c>
      <c r="DG240" s="362">
        <f t="shared" si="186"/>
        <v>0</v>
      </c>
    </row>
    <row r="241" spans="1:111" ht="15" hidden="1" customHeight="1" x14ac:dyDescent="0.25">
      <c r="A241" s="1"/>
      <c r="B241" s="249" t="s">
        <v>474</v>
      </c>
      <c r="C241" s="196" t="s">
        <v>120</v>
      </c>
      <c r="D241" s="954">
        <v>346</v>
      </c>
      <c r="E241" s="719">
        <f t="shared" si="212"/>
        <v>0</v>
      </c>
      <c r="F241" s="40">
        <f>$D$241*E241</f>
        <v>0</v>
      </c>
      <c r="G241" s="394"/>
      <c r="H241" s="62">
        <f>$D$241*G241</f>
        <v>0</v>
      </c>
      <c r="I241" s="907">
        <v>6</v>
      </c>
      <c r="J241" s="438">
        <v>24</v>
      </c>
      <c r="K241" s="33">
        <v>12</v>
      </c>
      <c r="L241" s="41">
        <v>4152</v>
      </c>
      <c r="M241" s="41">
        <f t="shared" si="207"/>
        <v>4152</v>
      </c>
      <c r="N241" s="41">
        <v>0</v>
      </c>
      <c r="O241" s="394"/>
      <c r="P241" s="62">
        <f>$D$241*O241</f>
        <v>0</v>
      </c>
      <c r="Q241" s="907">
        <v>6</v>
      </c>
      <c r="R241" s="180">
        <v>24</v>
      </c>
      <c r="S241" s="33"/>
      <c r="T241" s="41">
        <f t="shared" si="191"/>
        <v>0</v>
      </c>
      <c r="U241" s="41">
        <f t="shared" si="192"/>
        <v>0</v>
      </c>
      <c r="V241" s="104">
        <v>0</v>
      </c>
      <c r="W241" s="78"/>
      <c r="X241" s="180">
        <f>$D$241*W241</f>
        <v>0</v>
      </c>
      <c r="Y241" s="907"/>
      <c r="Z241" s="78"/>
      <c r="AA241" s="33"/>
      <c r="AB241" s="41">
        <f t="shared" si="208"/>
        <v>0</v>
      </c>
      <c r="AC241" s="41">
        <f t="shared" si="209"/>
        <v>0</v>
      </c>
      <c r="AD241" s="41">
        <v>0</v>
      </c>
      <c r="AE241" s="78"/>
      <c r="AF241" s="62">
        <f>$D$241*AE241</f>
        <v>0</v>
      </c>
      <c r="AG241" s="907"/>
      <c r="AH241" s="78"/>
      <c r="AI241" s="33"/>
      <c r="AJ241" s="41">
        <f t="shared" si="210"/>
        <v>0</v>
      </c>
      <c r="AK241" s="41">
        <f t="shared" si="211"/>
        <v>0</v>
      </c>
      <c r="AL241" s="41">
        <v>0</v>
      </c>
      <c r="AM241" s="78"/>
      <c r="AN241" s="180">
        <f>$D$241*AM241</f>
        <v>0</v>
      </c>
      <c r="AO241" s="78"/>
      <c r="AP241" s="86"/>
      <c r="AQ241" s="33"/>
      <c r="AR241" s="41">
        <f t="shared" si="193"/>
        <v>0</v>
      </c>
      <c r="AS241" s="41">
        <f t="shared" si="194"/>
        <v>0</v>
      </c>
      <c r="AT241" s="104">
        <v>0</v>
      </c>
      <c r="AU241" s="78"/>
      <c r="AV241" s="180">
        <f>$D$241*AU241</f>
        <v>0</v>
      </c>
      <c r="AW241" s="785"/>
      <c r="AX241" s="86"/>
      <c r="AY241" s="33"/>
      <c r="AZ241" s="41">
        <f t="shared" si="195"/>
        <v>0</v>
      </c>
      <c r="BA241" s="41">
        <f t="shared" si="196"/>
        <v>0</v>
      </c>
      <c r="BB241" s="104">
        <v>0</v>
      </c>
      <c r="BC241" s="78"/>
      <c r="BD241" s="180">
        <f>$D$241*BC241</f>
        <v>0</v>
      </c>
      <c r="BE241" s="785"/>
      <c r="BF241" s="86"/>
      <c r="BG241" s="33"/>
      <c r="BH241" s="41">
        <f t="shared" si="197"/>
        <v>0</v>
      </c>
      <c r="BI241" s="41">
        <f t="shared" si="198"/>
        <v>0</v>
      </c>
      <c r="BJ241" s="104">
        <v>0</v>
      </c>
      <c r="BK241" s="78"/>
      <c r="BL241" s="180">
        <f>$D$241*BK241</f>
        <v>0</v>
      </c>
      <c r="BM241" s="785"/>
      <c r="BN241" s="78"/>
      <c r="BO241" s="33"/>
      <c r="BP241" s="41">
        <f t="shared" si="199"/>
        <v>0</v>
      </c>
      <c r="BQ241" s="41">
        <f t="shared" si="200"/>
        <v>0</v>
      </c>
      <c r="BR241" s="104">
        <v>0</v>
      </c>
      <c r="BS241" s="78"/>
      <c r="BT241" s="180">
        <f>$D$241*BS241</f>
        <v>0</v>
      </c>
      <c r="BU241" s="785"/>
      <c r="BV241" s="86"/>
      <c r="BW241" s="33"/>
      <c r="BX241" s="41">
        <f t="shared" si="201"/>
        <v>0</v>
      </c>
      <c r="BY241" s="41">
        <f t="shared" si="202"/>
        <v>0</v>
      </c>
      <c r="BZ241" s="104">
        <v>0</v>
      </c>
      <c r="CA241" s="78"/>
      <c r="CB241" s="180">
        <f>$D$241*CA241</f>
        <v>0</v>
      </c>
      <c r="CC241" s="785"/>
      <c r="CD241" s="86"/>
      <c r="CE241" s="33"/>
      <c r="CF241" s="41">
        <f t="shared" si="203"/>
        <v>0</v>
      </c>
      <c r="CG241" s="41">
        <f t="shared" si="204"/>
        <v>0</v>
      </c>
      <c r="CH241" s="104">
        <v>0</v>
      </c>
      <c r="CI241" s="78"/>
      <c r="CJ241" s="180">
        <f>$D$241*CI241</f>
        <v>0</v>
      </c>
      <c r="CK241" s="785"/>
      <c r="CL241" s="86"/>
      <c r="CM241" s="33"/>
      <c r="CN241" s="41">
        <f t="shared" si="205"/>
        <v>0</v>
      </c>
      <c r="CO241" s="41">
        <f t="shared" si="206"/>
        <v>0</v>
      </c>
      <c r="CP241" s="104">
        <v>0</v>
      </c>
      <c r="CQ241" s="78"/>
      <c r="CR241" s="180">
        <f>$D$241*CQ241</f>
        <v>0</v>
      </c>
      <c r="CS241" s="785"/>
      <c r="CT241" s="180"/>
      <c r="CU241" s="33"/>
      <c r="CV241" s="41">
        <f t="shared" si="188"/>
        <v>0</v>
      </c>
      <c r="CW241" s="41">
        <f t="shared" si="189"/>
        <v>0</v>
      </c>
      <c r="CX241" s="78">
        <v>0</v>
      </c>
      <c r="CY241" s="361"/>
      <c r="CZ241" s="361"/>
      <c r="DA241" s="361"/>
      <c r="DE241" s="362">
        <f t="shared" si="184"/>
        <v>0</v>
      </c>
      <c r="DF241" s="362">
        <f t="shared" si="185"/>
        <v>0</v>
      </c>
      <c r="DG241" s="362">
        <f t="shared" si="186"/>
        <v>0</v>
      </c>
    </row>
    <row r="242" spans="1:111" ht="15" hidden="1" customHeight="1" x14ac:dyDescent="0.25">
      <c r="A242" s="1"/>
      <c r="B242" s="249" t="s">
        <v>475</v>
      </c>
      <c r="C242" s="196" t="s">
        <v>120</v>
      </c>
      <c r="D242" s="954">
        <v>1023</v>
      </c>
      <c r="E242" s="719">
        <f t="shared" si="212"/>
        <v>0</v>
      </c>
      <c r="F242" s="40">
        <f>$D$242*E242</f>
        <v>0</v>
      </c>
      <c r="G242" s="395"/>
      <c r="H242" s="62">
        <f>$D$242*G242</f>
        <v>0</v>
      </c>
      <c r="I242" s="908">
        <v>4</v>
      </c>
      <c r="J242" s="439">
        <v>12</v>
      </c>
      <c r="K242" s="33">
        <v>8</v>
      </c>
      <c r="L242" s="41">
        <v>8184</v>
      </c>
      <c r="M242" s="41">
        <f t="shared" si="207"/>
        <v>8184</v>
      </c>
      <c r="N242" s="41">
        <v>0</v>
      </c>
      <c r="O242" s="395"/>
      <c r="P242" s="62">
        <f>$D$242*O242</f>
        <v>0</v>
      </c>
      <c r="Q242" s="908">
        <v>4</v>
      </c>
      <c r="R242" s="180">
        <v>12</v>
      </c>
      <c r="S242" s="33"/>
      <c r="T242" s="41">
        <f t="shared" si="191"/>
        <v>0</v>
      </c>
      <c r="U242" s="41">
        <f t="shared" si="192"/>
        <v>0</v>
      </c>
      <c r="V242" s="104">
        <v>0</v>
      </c>
      <c r="W242" s="78"/>
      <c r="X242" s="180">
        <f>$D$242*W242</f>
        <v>0</v>
      </c>
      <c r="Y242" s="908"/>
      <c r="Z242" s="78"/>
      <c r="AA242" s="33"/>
      <c r="AB242" s="41">
        <f t="shared" si="208"/>
        <v>0</v>
      </c>
      <c r="AC242" s="41">
        <f t="shared" si="209"/>
        <v>0</v>
      </c>
      <c r="AD242" s="41">
        <v>0</v>
      </c>
      <c r="AE242" s="78"/>
      <c r="AF242" s="62">
        <f>$D$242*AE242</f>
        <v>0</v>
      </c>
      <c r="AG242" s="908"/>
      <c r="AH242" s="78"/>
      <c r="AI242" s="33"/>
      <c r="AJ242" s="41">
        <f t="shared" si="210"/>
        <v>0</v>
      </c>
      <c r="AK242" s="41">
        <f t="shared" si="211"/>
        <v>0</v>
      </c>
      <c r="AL242" s="41">
        <v>0</v>
      </c>
      <c r="AM242" s="78"/>
      <c r="AN242" s="180">
        <f>$D$242*AM242</f>
        <v>0</v>
      </c>
      <c r="AO242" s="78"/>
      <c r="AP242" s="86"/>
      <c r="AQ242" s="33"/>
      <c r="AR242" s="41">
        <f t="shared" si="193"/>
        <v>0</v>
      </c>
      <c r="AS242" s="41">
        <f t="shared" si="194"/>
        <v>0</v>
      </c>
      <c r="AT242" s="104">
        <v>0</v>
      </c>
      <c r="AU242" s="78"/>
      <c r="AV242" s="180">
        <f>$D$242*AU242</f>
        <v>0</v>
      </c>
      <c r="AW242" s="785"/>
      <c r="AX242" s="86"/>
      <c r="AY242" s="33"/>
      <c r="AZ242" s="41">
        <f t="shared" si="195"/>
        <v>0</v>
      </c>
      <c r="BA242" s="41">
        <f t="shared" si="196"/>
        <v>0</v>
      </c>
      <c r="BB242" s="104">
        <v>0</v>
      </c>
      <c r="BC242" s="78"/>
      <c r="BD242" s="180">
        <f>$D$242*BC242</f>
        <v>0</v>
      </c>
      <c r="BE242" s="785"/>
      <c r="BF242" s="86"/>
      <c r="BG242" s="33"/>
      <c r="BH242" s="41">
        <f t="shared" si="197"/>
        <v>0</v>
      </c>
      <c r="BI242" s="41">
        <f t="shared" si="198"/>
        <v>0</v>
      </c>
      <c r="BJ242" s="104">
        <v>0</v>
      </c>
      <c r="BK242" s="78"/>
      <c r="BL242" s="180">
        <f>$D$242*BK242</f>
        <v>0</v>
      </c>
      <c r="BM242" s="785"/>
      <c r="BN242" s="78"/>
      <c r="BO242" s="33"/>
      <c r="BP242" s="41">
        <f t="shared" si="199"/>
        <v>0</v>
      </c>
      <c r="BQ242" s="41">
        <f t="shared" si="200"/>
        <v>0</v>
      </c>
      <c r="BR242" s="104">
        <v>0</v>
      </c>
      <c r="BS242" s="78"/>
      <c r="BT242" s="180">
        <f>$D$242*BS242</f>
        <v>0</v>
      </c>
      <c r="BU242" s="785"/>
      <c r="BV242" s="86"/>
      <c r="BW242" s="33"/>
      <c r="BX242" s="41">
        <f t="shared" si="201"/>
        <v>0</v>
      </c>
      <c r="BY242" s="41">
        <f t="shared" si="202"/>
        <v>0</v>
      </c>
      <c r="BZ242" s="104">
        <v>0</v>
      </c>
      <c r="CA242" s="78"/>
      <c r="CB242" s="180">
        <f>$D$242*CA242</f>
        <v>0</v>
      </c>
      <c r="CC242" s="785"/>
      <c r="CD242" s="86"/>
      <c r="CE242" s="33"/>
      <c r="CF242" s="41">
        <f t="shared" si="203"/>
        <v>0</v>
      </c>
      <c r="CG242" s="41">
        <f t="shared" si="204"/>
        <v>0</v>
      </c>
      <c r="CH242" s="104">
        <v>0</v>
      </c>
      <c r="CI242" s="78"/>
      <c r="CJ242" s="180">
        <f>$D$242*CI242</f>
        <v>0</v>
      </c>
      <c r="CK242" s="785"/>
      <c r="CL242" s="86"/>
      <c r="CM242" s="33"/>
      <c r="CN242" s="41">
        <f t="shared" si="205"/>
        <v>0</v>
      </c>
      <c r="CO242" s="41">
        <f t="shared" si="206"/>
        <v>0</v>
      </c>
      <c r="CP242" s="104">
        <v>0</v>
      </c>
      <c r="CQ242" s="78"/>
      <c r="CR242" s="180">
        <f>$D$242*CQ242</f>
        <v>0</v>
      </c>
      <c r="CS242" s="785"/>
      <c r="CT242" s="180"/>
      <c r="CU242" s="33"/>
      <c r="CV242" s="41">
        <f t="shared" si="188"/>
        <v>0</v>
      </c>
      <c r="CW242" s="41">
        <f t="shared" si="189"/>
        <v>0</v>
      </c>
      <c r="CX242" s="78">
        <v>0</v>
      </c>
      <c r="CY242" s="361"/>
      <c r="CZ242" s="361"/>
      <c r="DA242" s="361"/>
      <c r="DE242" s="362">
        <f t="shared" si="184"/>
        <v>0</v>
      </c>
      <c r="DF242" s="362">
        <f t="shared" si="185"/>
        <v>0</v>
      </c>
      <c r="DG242" s="362">
        <f t="shared" si="186"/>
        <v>0</v>
      </c>
    </row>
    <row r="243" spans="1:111" ht="15" hidden="1" customHeight="1" x14ac:dyDescent="0.25">
      <c r="A243" s="1"/>
      <c r="B243" s="249" t="s">
        <v>476</v>
      </c>
      <c r="C243" s="196" t="s">
        <v>120</v>
      </c>
      <c r="D243" s="954">
        <v>6966</v>
      </c>
      <c r="E243" s="719">
        <f t="shared" si="212"/>
        <v>0</v>
      </c>
      <c r="F243" s="40">
        <f>$D$243*E243</f>
        <v>0</v>
      </c>
      <c r="G243" s="395"/>
      <c r="H243" s="62">
        <f>$D$243*G243</f>
        <v>0</v>
      </c>
      <c r="I243" s="908">
        <v>0</v>
      </c>
      <c r="J243" s="439">
        <v>1</v>
      </c>
      <c r="K243" s="33">
        <v>0</v>
      </c>
      <c r="L243" s="41">
        <v>0</v>
      </c>
      <c r="M243" s="41">
        <f t="shared" si="207"/>
        <v>0</v>
      </c>
      <c r="N243" s="41">
        <v>0</v>
      </c>
      <c r="O243" s="395"/>
      <c r="P243" s="62">
        <f>$D$243*O243</f>
        <v>0</v>
      </c>
      <c r="Q243" s="908">
        <v>0</v>
      </c>
      <c r="R243" s="180">
        <v>1</v>
      </c>
      <c r="S243" s="33"/>
      <c r="T243" s="41">
        <f t="shared" si="191"/>
        <v>0</v>
      </c>
      <c r="U243" s="41">
        <f t="shared" si="192"/>
        <v>0</v>
      </c>
      <c r="V243" s="104">
        <v>0</v>
      </c>
      <c r="W243" s="78"/>
      <c r="X243" s="180">
        <f>$D$243*W243</f>
        <v>0</v>
      </c>
      <c r="Y243" s="908"/>
      <c r="Z243" s="78"/>
      <c r="AA243" s="33"/>
      <c r="AB243" s="41">
        <f t="shared" si="208"/>
        <v>0</v>
      </c>
      <c r="AC243" s="41">
        <f t="shared" si="209"/>
        <v>0</v>
      </c>
      <c r="AD243" s="41">
        <v>0</v>
      </c>
      <c r="AE243" s="78"/>
      <c r="AF243" s="62">
        <f>$D$243*AE243</f>
        <v>0</v>
      </c>
      <c r="AG243" s="908"/>
      <c r="AH243" s="78"/>
      <c r="AI243" s="33"/>
      <c r="AJ243" s="41">
        <f t="shared" si="210"/>
        <v>0</v>
      </c>
      <c r="AK243" s="41">
        <f t="shared" si="211"/>
        <v>0</v>
      </c>
      <c r="AL243" s="41">
        <v>0</v>
      </c>
      <c r="AM243" s="78"/>
      <c r="AN243" s="180">
        <f>$D$243*AM243</f>
        <v>0</v>
      </c>
      <c r="AO243" s="78"/>
      <c r="AP243" s="86"/>
      <c r="AQ243" s="33"/>
      <c r="AR243" s="41">
        <f t="shared" si="193"/>
        <v>0</v>
      </c>
      <c r="AS243" s="41">
        <f t="shared" si="194"/>
        <v>0</v>
      </c>
      <c r="AT243" s="104">
        <v>0</v>
      </c>
      <c r="AU243" s="78"/>
      <c r="AV243" s="180">
        <f>$D$243*AU243</f>
        <v>0</v>
      </c>
      <c r="AW243" s="785"/>
      <c r="AX243" s="86"/>
      <c r="AY243" s="33"/>
      <c r="AZ243" s="41">
        <f t="shared" si="195"/>
        <v>0</v>
      </c>
      <c r="BA243" s="41">
        <f t="shared" si="196"/>
        <v>0</v>
      </c>
      <c r="BB243" s="104">
        <v>0</v>
      </c>
      <c r="BC243" s="78"/>
      <c r="BD243" s="180">
        <f>$D$243*BC243</f>
        <v>0</v>
      </c>
      <c r="BE243" s="785"/>
      <c r="BF243" s="86"/>
      <c r="BG243" s="33"/>
      <c r="BH243" s="41">
        <f t="shared" si="197"/>
        <v>0</v>
      </c>
      <c r="BI243" s="41">
        <f t="shared" si="198"/>
        <v>0</v>
      </c>
      <c r="BJ243" s="104">
        <v>0</v>
      </c>
      <c r="BK243" s="78"/>
      <c r="BL243" s="180">
        <f>$D$243*BK243</f>
        <v>0</v>
      </c>
      <c r="BM243" s="785"/>
      <c r="BN243" s="78"/>
      <c r="BO243" s="33"/>
      <c r="BP243" s="41">
        <f t="shared" si="199"/>
        <v>0</v>
      </c>
      <c r="BQ243" s="41">
        <f t="shared" si="200"/>
        <v>0</v>
      </c>
      <c r="BR243" s="104">
        <v>0</v>
      </c>
      <c r="BS243" s="78"/>
      <c r="BT243" s="180">
        <f>$D$243*BS243</f>
        <v>0</v>
      </c>
      <c r="BU243" s="785"/>
      <c r="BV243" s="86"/>
      <c r="BW243" s="33"/>
      <c r="BX243" s="41">
        <f t="shared" si="201"/>
        <v>0</v>
      </c>
      <c r="BY243" s="41">
        <f t="shared" si="202"/>
        <v>0</v>
      </c>
      <c r="BZ243" s="104">
        <v>0</v>
      </c>
      <c r="CA243" s="78"/>
      <c r="CB243" s="180">
        <f>$D$243*CA243</f>
        <v>0</v>
      </c>
      <c r="CC243" s="785"/>
      <c r="CD243" s="86"/>
      <c r="CE243" s="33"/>
      <c r="CF243" s="41">
        <f t="shared" si="203"/>
        <v>0</v>
      </c>
      <c r="CG243" s="41">
        <f t="shared" si="204"/>
        <v>0</v>
      </c>
      <c r="CH243" s="104">
        <v>0</v>
      </c>
      <c r="CI243" s="78"/>
      <c r="CJ243" s="180">
        <f>$D$243*CI243</f>
        <v>0</v>
      </c>
      <c r="CK243" s="785"/>
      <c r="CL243" s="86"/>
      <c r="CM243" s="33"/>
      <c r="CN243" s="41">
        <f t="shared" si="205"/>
        <v>0</v>
      </c>
      <c r="CO243" s="41">
        <f t="shared" si="206"/>
        <v>0</v>
      </c>
      <c r="CP243" s="104">
        <v>0</v>
      </c>
      <c r="CQ243" s="78"/>
      <c r="CR243" s="180">
        <f>$D$243*CQ243</f>
        <v>0</v>
      </c>
      <c r="CS243" s="785"/>
      <c r="CT243" s="180"/>
      <c r="CU243" s="33"/>
      <c r="CV243" s="41">
        <f t="shared" si="188"/>
        <v>0</v>
      </c>
      <c r="CW243" s="41">
        <f t="shared" si="189"/>
        <v>0</v>
      </c>
      <c r="CX243" s="78">
        <v>0</v>
      </c>
      <c r="CY243" s="361"/>
      <c r="CZ243" s="361"/>
      <c r="DA243" s="361"/>
      <c r="DE243" s="362">
        <f t="shared" si="184"/>
        <v>0</v>
      </c>
      <c r="DF243" s="362">
        <f t="shared" si="185"/>
        <v>0</v>
      </c>
      <c r="DG243" s="362">
        <f t="shared" si="186"/>
        <v>0</v>
      </c>
    </row>
    <row r="244" spans="1:111" ht="15" hidden="1" customHeight="1" x14ac:dyDescent="0.25">
      <c r="A244" s="1"/>
      <c r="B244" s="249" t="s">
        <v>477</v>
      </c>
      <c r="C244" s="196" t="s">
        <v>120</v>
      </c>
      <c r="D244" s="954">
        <v>599</v>
      </c>
      <c r="E244" s="719">
        <f t="shared" si="212"/>
        <v>0</v>
      </c>
      <c r="F244" s="40">
        <f>$D$244*E244</f>
        <v>0</v>
      </c>
      <c r="G244" s="394"/>
      <c r="H244" s="62">
        <f>$D$244*G244</f>
        <v>0</v>
      </c>
      <c r="I244" s="907">
        <v>6</v>
      </c>
      <c r="J244" s="438">
        <v>12</v>
      </c>
      <c r="K244" s="33">
        <v>12</v>
      </c>
      <c r="L244" s="41">
        <v>7188</v>
      </c>
      <c r="M244" s="41">
        <f t="shared" si="207"/>
        <v>7188</v>
      </c>
      <c r="N244" s="41">
        <v>0</v>
      </c>
      <c r="O244" s="394"/>
      <c r="P244" s="62">
        <f>$D$244*O244</f>
        <v>0</v>
      </c>
      <c r="Q244" s="907">
        <v>6</v>
      </c>
      <c r="R244" s="180">
        <v>200</v>
      </c>
      <c r="S244" s="33"/>
      <c r="T244" s="41">
        <f t="shared" si="191"/>
        <v>0</v>
      </c>
      <c r="U244" s="41">
        <f t="shared" si="192"/>
        <v>0</v>
      </c>
      <c r="V244" s="104">
        <v>0</v>
      </c>
      <c r="W244" s="78"/>
      <c r="X244" s="180">
        <f>$D$244*W244</f>
        <v>0</v>
      </c>
      <c r="Y244" s="907"/>
      <c r="Z244" s="78"/>
      <c r="AA244" s="33"/>
      <c r="AB244" s="41">
        <f t="shared" si="208"/>
        <v>0</v>
      </c>
      <c r="AC244" s="41">
        <f t="shared" si="209"/>
        <v>0</v>
      </c>
      <c r="AD244" s="41">
        <v>0</v>
      </c>
      <c r="AE244" s="78"/>
      <c r="AF244" s="62">
        <f>$D$244*AE244</f>
        <v>0</v>
      </c>
      <c r="AG244" s="907"/>
      <c r="AH244" s="78"/>
      <c r="AI244" s="33"/>
      <c r="AJ244" s="41">
        <f t="shared" si="210"/>
        <v>0</v>
      </c>
      <c r="AK244" s="41">
        <f t="shared" si="211"/>
        <v>0</v>
      </c>
      <c r="AL244" s="41">
        <v>0</v>
      </c>
      <c r="AM244" s="78"/>
      <c r="AN244" s="180">
        <f>$D$244*AM244</f>
        <v>0</v>
      </c>
      <c r="AO244" s="78"/>
      <c r="AP244" s="86"/>
      <c r="AQ244" s="33"/>
      <c r="AR244" s="41">
        <f t="shared" si="193"/>
        <v>0</v>
      </c>
      <c r="AS244" s="41">
        <f t="shared" si="194"/>
        <v>0</v>
      </c>
      <c r="AT244" s="104">
        <v>0</v>
      </c>
      <c r="AU244" s="78"/>
      <c r="AV244" s="180">
        <f>$D$244*AU244</f>
        <v>0</v>
      </c>
      <c r="AW244" s="785"/>
      <c r="AX244" s="86"/>
      <c r="AY244" s="33"/>
      <c r="AZ244" s="41">
        <f t="shared" si="195"/>
        <v>0</v>
      </c>
      <c r="BA244" s="41">
        <f t="shared" si="196"/>
        <v>0</v>
      </c>
      <c r="BB244" s="104">
        <v>0</v>
      </c>
      <c r="BC244" s="78"/>
      <c r="BD244" s="180">
        <f>$D$244*BC244</f>
        <v>0</v>
      </c>
      <c r="BE244" s="785"/>
      <c r="BF244" s="86"/>
      <c r="BG244" s="33"/>
      <c r="BH244" s="41">
        <f t="shared" si="197"/>
        <v>0</v>
      </c>
      <c r="BI244" s="41">
        <f t="shared" si="198"/>
        <v>0</v>
      </c>
      <c r="BJ244" s="104">
        <v>0</v>
      </c>
      <c r="BK244" s="78"/>
      <c r="BL244" s="180">
        <f>$D$244*BK244</f>
        <v>0</v>
      </c>
      <c r="BM244" s="785"/>
      <c r="BN244" s="78"/>
      <c r="BO244" s="33"/>
      <c r="BP244" s="41">
        <f t="shared" si="199"/>
        <v>0</v>
      </c>
      <c r="BQ244" s="41">
        <f t="shared" si="200"/>
        <v>0</v>
      </c>
      <c r="BR244" s="104">
        <v>0</v>
      </c>
      <c r="BS244" s="78"/>
      <c r="BT244" s="180">
        <f>$D$244*BS244</f>
        <v>0</v>
      </c>
      <c r="BU244" s="785"/>
      <c r="BV244" s="86"/>
      <c r="BW244" s="33"/>
      <c r="BX244" s="41">
        <f t="shared" si="201"/>
        <v>0</v>
      </c>
      <c r="BY244" s="41">
        <f t="shared" si="202"/>
        <v>0</v>
      </c>
      <c r="BZ244" s="104">
        <v>0</v>
      </c>
      <c r="CA244" s="78"/>
      <c r="CB244" s="180">
        <f>$D$244*CA244</f>
        <v>0</v>
      </c>
      <c r="CC244" s="785"/>
      <c r="CD244" s="86"/>
      <c r="CE244" s="33"/>
      <c r="CF244" s="41">
        <f t="shared" si="203"/>
        <v>0</v>
      </c>
      <c r="CG244" s="41">
        <f t="shared" si="204"/>
        <v>0</v>
      </c>
      <c r="CH244" s="104">
        <v>0</v>
      </c>
      <c r="CI244" s="78"/>
      <c r="CJ244" s="180">
        <f>$D$244*CI244</f>
        <v>0</v>
      </c>
      <c r="CK244" s="785"/>
      <c r="CL244" s="86"/>
      <c r="CM244" s="33"/>
      <c r="CN244" s="41">
        <f t="shared" si="205"/>
        <v>0</v>
      </c>
      <c r="CO244" s="41">
        <f t="shared" si="206"/>
        <v>0</v>
      </c>
      <c r="CP244" s="104">
        <v>0</v>
      </c>
      <c r="CQ244" s="78"/>
      <c r="CR244" s="180">
        <f>$D$244*CQ244</f>
        <v>0</v>
      </c>
      <c r="CS244" s="785"/>
      <c r="CT244" s="180"/>
      <c r="CU244" s="33"/>
      <c r="CV244" s="41">
        <f t="shared" si="188"/>
        <v>0</v>
      </c>
      <c r="CW244" s="41">
        <f t="shared" si="189"/>
        <v>0</v>
      </c>
      <c r="CX244" s="78">
        <v>0</v>
      </c>
      <c r="CY244" s="361"/>
      <c r="CZ244" s="361"/>
      <c r="DA244" s="361"/>
      <c r="DE244" s="362">
        <f t="shared" si="184"/>
        <v>0</v>
      </c>
      <c r="DF244" s="362">
        <f t="shared" si="185"/>
        <v>0</v>
      </c>
      <c r="DG244" s="362">
        <f t="shared" si="186"/>
        <v>0</v>
      </c>
    </row>
    <row r="245" spans="1:111" ht="15" hidden="1" customHeight="1" x14ac:dyDescent="0.25">
      <c r="A245" s="1"/>
      <c r="B245" s="249" t="s">
        <v>478</v>
      </c>
      <c r="C245" s="196" t="s">
        <v>120</v>
      </c>
      <c r="D245" s="967">
        <v>1059</v>
      </c>
      <c r="E245" s="719">
        <f t="shared" si="212"/>
        <v>0</v>
      </c>
      <c r="F245" s="40">
        <f>$D$245*E245</f>
        <v>0</v>
      </c>
      <c r="G245" s="396"/>
      <c r="H245" s="62">
        <f>$D$245*G245</f>
        <v>0</v>
      </c>
      <c r="I245" s="909">
        <v>6</v>
      </c>
      <c r="J245" s="396">
        <v>6</v>
      </c>
      <c r="K245" s="33">
        <v>12</v>
      </c>
      <c r="L245" s="41">
        <v>12708</v>
      </c>
      <c r="M245" s="41">
        <f t="shared" si="207"/>
        <v>12708</v>
      </c>
      <c r="N245" s="41">
        <v>0</v>
      </c>
      <c r="O245" s="396"/>
      <c r="P245" s="62">
        <f>$D$245*O245</f>
        <v>0</v>
      </c>
      <c r="Q245" s="909">
        <v>6</v>
      </c>
      <c r="R245" s="180">
        <v>6</v>
      </c>
      <c r="S245" s="33"/>
      <c r="T245" s="41">
        <f t="shared" si="191"/>
        <v>0</v>
      </c>
      <c r="U245" s="41">
        <f t="shared" si="192"/>
        <v>0</v>
      </c>
      <c r="V245" s="104">
        <v>0</v>
      </c>
      <c r="W245" s="78"/>
      <c r="X245" s="180">
        <f>$D$245*W245</f>
        <v>0</v>
      </c>
      <c r="Y245" s="909"/>
      <c r="Z245" s="78"/>
      <c r="AA245" s="33"/>
      <c r="AB245" s="41">
        <f t="shared" si="208"/>
        <v>0</v>
      </c>
      <c r="AC245" s="41">
        <f t="shared" si="209"/>
        <v>0</v>
      </c>
      <c r="AD245" s="41">
        <v>0</v>
      </c>
      <c r="AE245" s="78"/>
      <c r="AF245" s="62">
        <f>$D$245*AE245</f>
        <v>0</v>
      </c>
      <c r="AG245" s="909"/>
      <c r="AH245" s="78"/>
      <c r="AI245" s="33"/>
      <c r="AJ245" s="41">
        <f t="shared" si="210"/>
        <v>0</v>
      </c>
      <c r="AK245" s="41">
        <f t="shared" si="211"/>
        <v>0</v>
      </c>
      <c r="AL245" s="41">
        <v>0</v>
      </c>
      <c r="AM245" s="78"/>
      <c r="AN245" s="180">
        <f>$D$245*AM245</f>
        <v>0</v>
      </c>
      <c r="AO245" s="78"/>
      <c r="AP245" s="86"/>
      <c r="AQ245" s="33"/>
      <c r="AR245" s="41">
        <f t="shared" si="193"/>
        <v>0</v>
      </c>
      <c r="AS245" s="41">
        <f t="shared" si="194"/>
        <v>0</v>
      </c>
      <c r="AT245" s="104">
        <v>0</v>
      </c>
      <c r="AU245" s="78"/>
      <c r="AV245" s="180">
        <f>$D$245*AU245</f>
        <v>0</v>
      </c>
      <c r="AW245" s="785"/>
      <c r="AX245" s="86"/>
      <c r="AY245" s="33"/>
      <c r="AZ245" s="41">
        <f t="shared" si="195"/>
        <v>0</v>
      </c>
      <c r="BA245" s="41">
        <f t="shared" si="196"/>
        <v>0</v>
      </c>
      <c r="BB245" s="104">
        <v>0</v>
      </c>
      <c r="BC245" s="78"/>
      <c r="BD245" s="180">
        <f>$D$245*BC245</f>
        <v>0</v>
      </c>
      <c r="BE245" s="785"/>
      <c r="BF245" s="86"/>
      <c r="BG245" s="33"/>
      <c r="BH245" s="41">
        <f t="shared" si="197"/>
        <v>0</v>
      </c>
      <c r="BI245" s="41">
        <f t="shared" si="198"/>
        <v>0</v>
      </c>
      <c r="BJ245" s="104">
        <v>0</v>
      </c>
      <c r="BK245" s="78"/>
      <c r="BL245" s="180">
        <f>$D$245*BK245</f>
        <v>0</v>
      </c>
      <c r="BM245" s="785"/>
      <c r="BN245" s="78"/>
      <c r="BO245" s="33"/>
      <c r="BP245" s="41">
        <f t="shared" si="199"/>
        <v>0</v>
      </c>
      <c r="BQ245" s="41">
        <f t="shared" si="200"/>
        <v>0</v>
      </c>
      <c r="BR245" s="104">
        <v>0</v>
      </c>
      <c r="BS245" s="78"/>
      <c r="BT245" s="180">
        <f>$D$245*BS245</f>
        <v>0</v>
      </c>
      <c r="BU245" s="785"/>
      <c r="BV245" s="86"/>
      <c r="BW245" s="33"/>
      <c r="BX245" s="41">
        <f t="shared" si="201"/>
        <v>0</v>
      </c>
      <c r="BY245" s="41">
        <f t="shared" si="202"/>
        <v>0</v>
      </c>
      <c r="BZ245" s="104">
        <v>0</v>
      </c>
      <c r="CA245" s="78"/>
      <c r="CB245" s="180">
        <f>$D$245*CA245</f>
        <v>0</v>
      </c>
      <c r="CC245" s="785"/>
      <c r="CD245" s="86"/>
      <c r="CE245" s="33"/>
      <c r="CF245" s="41">
        <f t="shared" si="203"/>
        <v>0</v>
      </c>
      <c r="CG245" s="41">
        <f t="shared" si="204"/>
        <v>0</v>
      </c>
      <c r="CH245" s="104">
        <v>0</v>
      </c>
      <c r="CI245" s="78"/>
      <c r="CJ245" s="180">
        <f>$D$245*CI245</f>
        <v>0</v>
      </c>
      <c r="CK245" s="785"/>
      <c r="CL245" s="86"/>
      <c r="CM245" s="33"/>
      <c r="CN245" s="41">
        <f t="shared" si="205"/>
        <v>0</v>
      </c>
      <c r="CO245" s="41">
        <f t="shared" si="206"/>
        <v>0</v>
      </c>
      <c r="CP245" s="104">
        <v>0</v>
      </c>
      <c r="CQ245" s="78"/>
      <c r="CR245" s="180">
        <f>$D$245*CQ245</f>
        <v>0</v>
      </c>
      <c r="CS245" s="785"/>
      <c r="CT245" s="180"/>
      <c r="CU245" s="33"/>
      <c r="CV245" s="41">
        <f t="shared" si="188"/>
        <v>0</v>
      </c>
      <c r="CW245" s="41">
        <f t="shared" si="189"/>
        <v>0</v>
      </c>
      <c r="CX245" s="78">
        <v>0</v>
      </c>
      <c r="CY245" s="361"/>
      <c r="CZ245" s="361"/>
      <c r="DA245" s="361"/>
      <c r="DE245" s="362">
        <f t="shared" si="184"/>
        <v>0</v>
      </c>
      <c r="DF245" s="362">
        <f t="shared" si="185"/>
        <v>0</v>
      </c>
      <c r="DG245" s="362">
        <f t="shared" si="186"/>
        <v>0</v>
      </c>
    </row>
    <row r="246" spans="1:111" ht="15.75" hidden="1" customHeight="1" thickBot="1" x14ac:dyDescent="0.3">
      <c r="A246" s="1"/>
      <c r="B246" s="240" t="s">
        <v>479</v>
      </c>
      <c r="C246" s="854"/>
      <c r="D246" s="968"/>
      <c r="E246" s="720">
        <f>F246</f>
        <v>0</v>
      </c>
      <c r="F246" s="718">
        <f>SUM(F235:F245)</f>
        <v>0</v>
      </c>
      <c r="G246" s="163">
        <v>0</v>
      </c>
      <c r="H246" s="158">
        <f>SUM(H235:H245)</f>
        <v>0</v>
      </c>
      <c r="I246" s="910">
        <v>32826</v>
      </c>
      <c r="J246" s="164">
        <v>34040</v>
      </c>
      <c r="K246" s="33">
        <v>65652</v>
      </c>
      <c r="L246" s="41">
        <v>65652</v>
      </c>
      <c r="M246" s="41">
        <f t="shared" si="207"/>
        <v>65652</v>
      </c>
      <c r="N246" s="163">
        <v>0</v>
      </c>
      <c r="O246" s="163">
        <v>0</v>
      </c>
      <c r="P246" s="158">
        <f>SUM(P235:P245)</f>
        <v>0</v>
      </c>
      <c r="Q246" s="910">
        <v>32826</v>
      </c>
      <c r="R246" s="307">
        <v>34040</v>
      </c>
      <c r="S246" s="33"/>
      <c r="T246" s="41">
        <f t="shared" si="191"/>
        <v>0</v>
      </c>
      <c r="U246" s="41">
        <f t="shared" si="192"/>
        <v>0</v>
      </c>
      <c r="V246" s="167">
        <v>0</v>
      </c>
      <c r="W246" s="164">
        <v>0</v>
      </c>
      <c r="X246" s="307">
        <f>SUM(X235:X245)</f>
        <v>0</v>
      </c>
      <c r="Y246" s="910">
        <v>0</v>
      </c>
      <c r="Z246" s="164">
        <v>0</v>
      </c>
      <c r="AA246" s="33"/>
      <c r="AB246" s="41">
        <f t="shared" si="208"/>
        <v>0</v>
      </c>
      <c r="AC246" s="41">
        <f t="shared" si="209"/>
        <v>0</v>
      </c>
      <c r="AD246" s="163">
        <v>0</v>
      </c>
      <c r="AE246" s="164">
        <v>0</v>
      </c>
      <c r="AF246" s="158">
        <f>SUM(AF235:AF245)</f>
        <v>0</v>
      </c>
      <c r="AG246" s="910">
        <v>0</v>
      </c>
      <c r="AH246" s="164">
        <v>0</v>
      </c>
      <c r="AI246" s="33"/>
      <c r="AJ246" s="41">
        <f t="shared" si="210"/>
        <v>0</v>
      </c>
      <c r="AK246" s="41">
        <f t="shared" si="211"/>
        <v>0</v>
      </c>
      <c r="AL246" s="163">
        <v>0</v>
      </c>
      <c r="AM246" s="164">
        <v>0</v>
      </c>
      <c r="AN246" s="307">
        <f>SUM(AN235:AN245)</f>
        <v>0</v>
      </c>
      <c r="AO246" s="164">
        <v>0</v>
      </c>
      <c r="AP246" s="166">
        <v>0</v>
      </c>
      <c r="AQ246" s="33"/>
      <c r="AR246" s="41">
        <f t="shared" si="193"/>
        <v>0</v>
      </c>
      <c r="AS246" s="41">
        <f t="shared" si="194"/>
        <v>0</v>
      </c>
      <c r="AT246" s="167">
        <v>0</v>
      </c>
      <c r="AU246" s="164">
        <v>0</v>
      </c>
      <c r="AV246" s="307">
        <f>SUM(AV235:AV245)</f>
        <v>0</v>
      </c>
      <c r="AW246" s="910">
        <v>0</v>
      </c>
      <c r="AX246" s="166">
        <v>0</v>
      </c>
      <c r="AY246" s="33"/>
      <c r="AZ246" s="41">
        <f t="shared" si="195"/>
        <v>0</v>
      </c>
      <c r="BA246" s="41">
        <f t="shared" si="196"/>
        <v>0</v>
      </c>
      <c r="BB246" s="167">
        <v>0</v>
      </c>
      <c r="BC246" s="164">
        <v>0</v>
      </c>
      <c r="BD246" s="307">
        <f>SUM(BD235:BD245)</f>
        <v>0</v>
      </c>
      <c r="BE246" s="910">
        <v>0</v>
      </c>
      <c r="BF246" s="166">
        <v>0</v>
      </c>
      <c r="BG246" s="33"/>
      <c r="BH246" s="41">
        <f t="shared" si="197"/>
        <v>0</v>
      </c>
      <c r="BI246" s="41">
        <f t="shared" si="198"/>
        <v>0</v>
      </c>
      <c r="BJ246" s="167">
        <v>0</v>
      </c>
      <c r="BK246" s="164">
        <v>0</v>
      </c>
      <c r="BL246" s="307">
        <f>SUM(BL235:BL245)</f>
        <v>0</v>
      </c>
      <c r="BM246" s="910">
        <v>0</v>
      </c>
      <c r="BN246" s="164">
        <v>0</v>
      </c>
      <c r="BO246" s="33"/>
      <c r="BP246" s="41">
        <f t="shared" si="199"/>
        <v>0</v>
      </c>
      <c r="BQ246" s="41">
        <f t="shared" si="200"/>
        <v>0</v>
      </c>
      <c r="BR246" s="167">
        <v>0</v>
      </c>
      <c r="BS246" s="164">
        <v>0</v>
      </c>
      <c r="BT246" s="307">
        <f>SUM(BT235:BT245)</f>
        <v>0</v>
      </c>
      <c r="BU246" s="910">
        <v>0</v>
      </c>
      <c r="BV246" s="166">
        <v>0</v>
      </c>
      <c r="BW246" s="33"/>
      <c r="BX246" s="41">
        <f t="shared" si="201"/>
        <v>0</v>
      </c>
      <c r="BY246" s="41">
        <f t="shared" si="202"/>
        <v>0</v>
      </c>
      <c r="BZ246" s="167">
        <v>0</v>
      </c>
      <c r="CA246" s="164">
        <v>0</v>
      </c>
      <c r="CB246" s="307">
        <f>SUM(CB235:CB245)</f>
        <v>0</v>
      </c>
      <c r="CC246" s="910">
        <v>0</v>
      </c>
      <c r="CD246" s="166">
        <v>0</v>
      </c>
      <c r="CE246" s="33"/>
      <c r="CF246" s="41">
        <f t="shared" si="203"/>
        <v>0</v>
      </c>
      <c r="CG246" s="41">
        <f t="shared" si="204"/>
        <v>0</v>
      </c>
      <c r="CH246" s="167">
        <v>0</v>
      </c>
      <c r="CI246" s="164">
        <v>0</v>
      </c>
      <c r="CJ246" s="307">
        <f>SUM(CJ235:CJ245)</f>
        <v>0</v>
      </c>
      <c r="CK246" s="910">
        <v>0</v>
      </c>
      <c r="CL246" s="166">
        <v>0</v>
      </c>
      <c r="CM246" s="33"/>
      <c r="CN246" s="41">
        <f t="shared" si="205"/>
        <v>0</v>
      </c>
      <c r="CO246" s="41">
        <f t="shared" si="206"/>
        <v>0</v>
      </c>
      <c r="CP246" s="167">
        <v>0</v>
      </c>
      <c r="CQ246" s="164">
        <v>0</v>
      </c>
      <c r="CR246" s="307">
        <f>SUM(CR235:CR245)</f>
        <v>0</v>
      </c>
      <c r="CS246" s="910">
        <v>0</v>
      </c>
      <c r="CT246" s="307">
        <v>0</v>
      </c>
      <c r="CU246" s="33"/>
      <c r="CV246" s="41">
        <f t="shared" si="188"/>
        <v>0</v>
      </c>
      <c r="CW246" s="41">
        <f t="shared" si="189"/>
        <v>0</v>
      </c>
      <c r="CX246" s="164">
        <v>0</v>
      </c>
      <c r="CY246" s="361"/>
      <c r="CZ246" s="361"/>
      <c r="DA246" s="361"/>
      <c r="DE246" s="362">
        <f t="shared" si="184"/>
        <v>0</v>
      </c>
      <c r="DF246" s="362">
        <f t="shared" si="185"/>
        <v>0</v>
      </c>
      <c r="DG246" s="362">
        <f t="shared" si="186"/>
        <v>0</v>
      </c>
    </row>
    <row r="247" spans="1:111" s="369" customFormat="1" ht="15.75" thickBot="1" x14ac:dyDescent="0.3">
      <c r="B247" s="366" t="s">
        <v>724</v>
      </c>
      <c r="C247" s="855"/>
      <c r="D247" s="969"/>
      <c r="E247" s="743">
        <f>F247</f>
        <v>0</v>
      </c>
      <c r="F247" s="744">
        <f>F232+F246</f>
        <v>0</v>
      </c>
      <c r="G247" s="990">
        <f>H247</f>
        <v>0</v>
      </c>
      <c r="H247" s="217">
        <f>H232+H246</f>
        <v>0</v>
      </c>
      <c r="I247" s="911">
        <v>1603311</v>
      </c>
      <c r="J247" s="386">
        <v>630051.4</v>
      </c>
      <c r="K247">
        <v>3440282</v>
      </c>
      <c r="L247" s="378">
        <v>3440282</v>
      </c>
      <c r="M247" s="378"/>
      <c r="N247" s="660"/>
      <c r="O247" s="990">
        <f>P247</f>
        <v>0</v>
      </c>
      <c r="P247" s="217">
        <f>P232+P246</f>
        <v>0</v>
      </c>
      <c r="Q247" s="911">
        <v>1796113</v>
      </c>
      <c r="R247" s="378">
        <v>615477.9</v>
      </c>
      <c r="S247"/>
      <c r="T247" s="378"/>
      <c r="U247" s="378"/>
      <c r="V247" s="660"/>
      <c r="W247" s="990">
        <f>X247</f>
        <v>0</v>
      </c>
      <c r="X247" s="217">
        <f>X232+X246</f>
        <v>0</v>
      </c>
      <c r="Y247" s="911">
        <v>0</v>
      </c>
      <c r="Z247" s="378">
        <v>0</v>
      </c>
      <c r="AA247"/>
      <c r="AB247" s="378"/>
      <c r="AC247" s="378"/>
      <c r="AD247" s="660"/>
      <c r="AE247" s="990">
        <f>AF247</f>
        <v>0</v>
      </c>
      <c r="AF247" s="217">
        <f>AF232+AF246</f>
        <v>0</v>
      </c>
      <c r="AG247" s="911">
        <v>0</v>
      </c>
      <c r="AH247" s="378">
        <v>0</v>
      </c>
      <c r="AI247"/>
      <c r="AJ247" s="378"/>
      <c r="AK247" s="378"/>
      <c r="AL247" s="660"/>
      <c r="AM247" s="990">
        <f>AN247</f>
        <v>0</v>
      </c>
      <c r="AN247" s="217">
        <f>AN232+AN246</f>
        <v>0</v>
      </c>
      <c r="AO247" s="758">
        <v>0</v>
      </c>
      <c r="AP247" s="378">
        <v>0</v>
      </c>
      <c r="AQ247"/>
      <c r="AR247" s="378"/>
      <c r="AS247" s="378"/>
      <c r="AT247" s="660"/>
      <c r="AU247" s="990">
        <f>AV247</f>
        <v>0</v>
      </c>
      <c r="AV247" s="217">
        <f>AV232+AV246</f>
        <v>0</v>
      </c>
      <c r="AW247" s="911">
        <v>0</v>
      </c>
      <c r="AX247" s="378">
        <v>0</v>
      </c>
      <c r="AY247"/>
      <c r="AZ247" s="378"/>
      <c r="BA247" s="378"/>
      <c r="BB247" s="660"/>
      <c r="BC247" s="990">
        <f>BD247</f>
        <v>0</v>
      </c>
      <c r="BD247" s="217">
        <f>BD232+BD246</f>
        <v>0</v>
      </c>
      <c r="BE247" s="911">
        <v>0</v>
      </c>
      <c r="BF247" s="378">
        <v>0</v>
      </c>
      <c r="BG247"/>
      <c r="BH247" s="378"/>
      <c r="BI247" s="378"/>
      <c r="BJ247" s="660"/>
      <c r="BK247" s="990">
        <f>BL247</f>
        <v>0</v>
      </c>
      <c r="BL247" s="217">
        <f>BL232+BL246</f>
        <v>0</v>
      </c>
      <c r="BM247" s="911">
        <v>0</v>
      </c>
      <c r="BN247" s="386">
        <v>0</v>
      </c>
      <c r="BO247"/>
      <c r="BP247" s="378"/>
      <c r="BQ247" s="378"/>
      <c r="BR247" s="660"/>
      <c r="BS247" s="990">
        <f>BT247</f>
        <v>0</v>
      </c>
      <c r="BT247" s="217">
        <f>BT232+BT246</f>
        <v>0</v>
      </c>
      <c r="BU247" s="911">
        <v>0</v>
      </c>
      <c r="BV247" s="378">
        <v>0</v>
      </c>
      <c r="BW247"/>
      <c r="BX247" s="378"/>
      <c r="BY247" s="378"/>
      <c r="BZ247" s="660"/>
      <c r="CA247" s="990">
        <f>CB247</f>
        <v>0</v>
      </c>
      <c r="CB247" s="217">
        <f>CB232+CB246</f>
        <v>0</v>
      </c>
      <c r="CC247" s="911">
        <v>0</v>
      </c>
      <c r="CD247" s="378">
        <v>0</v>
      </c>
      <c r="CE247"/>
      <c r="CF247" s="378"/>
      <c r="CG247" s="378"/>
      <c r="CH247" s="660"/>
      <c r="CI247" s="990">
        <f>CJ247</f>
        <v>0</v>
      </c>
      <c r="CJ247" s="217">
        <f>CJ232+CJ246</f>
        <v>0</v>
      </c>
      <c r="CK247" s="911">
        <v>0</v>
      </c>
      <c r="CL247" s="378">
        <v>0</v>
      </c>
      <c r="CM247"/>
      <c r="CN247" s="378"/>
      <c r="CO247" s="378"/>
      <c r="CP247" s="660"/>
      <c r="CQ247" s="990">
        <f>CR247</f>
        <v>0</v>
      </c>
      <c r="CR247" s="217">
        <f>CR232+CR246</f>
        <v>0</v>
      </c>
      <c r="CS247" s="911">
        <v>0</v>
      </c>
      <c r="CT247" s="378">
        <v>0</v>
      </c>
      <c r="CU247"/>
      <c r="CV247" s="378"/>
      <c r="CW247" s="378"/>
      <c r="CX247" s="660"/>
      <c r="CY247" s="1"/>
      <c r="CZ247" s="1"/>
      <c r="DA247" s="378"/>
      <c r="DE247" s="362">
        <f t="shared" si="184"/>
        <v>0</v>
      </c>
      <c r="DF247" s="362">
        <f t="shared" si="185"/>
        <v>0</v>
      </c>
      <c r="DG247" s="362">
        <f t="shared" si="186"/>
        <v>0</v>
      </c>
    </row>
    <row r="248" spans="1:111" ht="15.75" thickBot="1" x14ac:dyDescent="0.3">
      <c r="DE248" s="362">
        <f t="shared" si="184"/>
        <v>0</v>
      </c>
      <c r="DF248" s="362">
        <f t="shared" si="185"/>
        <v>0</v>
      </c>
      <c r="DG248" s="362">
        <f t="shared" si="186"/>
        <v>0</v>
      </c>
    </row>
    <row r="249" spans="1:111" s="355" customFormat="1" ht="15.75" thickBot="1" x14ac:dyDescent="0.3">
      <c r="A249" s="57"/>
      <c r="B249" s="221" t="s">
        <v>762</v>
      </c>
      <c r="C249" s="856"/>
      <c r="D249" s="971"/>
      <c r="E249" s="323">
        <f>F249</f>
        <v>0</v>
      </c>
      <c r="F249" s="252">
        <f>H249+P249+X249+AF249+AN249+AV249+BD249+BL249+BT249+CB249+CJ249+CR249</f>
        <v>0</v>
      </c>
      <c r="G249" s="991">
        <f>H249</f>
        <v>0</v>
      </c>
      <c r="H249" s="221"/>
      <c r="I249" s="922">
        <v>1000000</v>
      </c>
      <c r="J249" s="222">
        <v>400000</v>
      </c>
      <c r="K249" s="357">
        <v>1900000</v>
      </c>
      <c r="L249" s="41">
        <v>1900000</v>
      </c>
      <c r="M249" s="41"/>
      <c r="N249" s="658"/>
      <c r="O249" s="991">
        <f>P249</f>
        <v>0</v>
      </c>
      <c r="P249" s="221"/>
      <c r="Q249" s="922">
        <v>1400000</v>
      </c>
      <c r="R249" s="360">
        <v>400000</v>
      </c>
      <c r="S249" s="357"/>
      <c r="T249" s="41"/>
      <c r="U249" s="41"/>
      <c r="V249" s="658"/>
      <c r="W249" s="993">
        <f>X249</f>
        <v>0</v>
      </c>
      <c r="X249" s="222"/>
      <c r="Y249" s="922">
        <v>0</v>
      </c>
      <c r="Z249" s="256">
        <v>0</v>
      </c>
      <c r="AA249" s="357"/>
      <c r="AB249" s="41"/>
      <c r="AC249" s="41"/>
      <c r="AD249" s="658"/>
      <c r="AE249" s="993">
        <f>AF249</f>
        <v>0</v>
      </c>
      <c r="AF249" s="221"/>
      <c r="AG249" s="922">
        <v>0</v>
      </c>
      <c r="AH249" s="256">
        <v>0</v>
      </c>
      <c r="AI249" s="357"/>
      <c r="AJ249" s="41"/>
      <c r="AK249" s="41"/>
      <c r="AL249" s="658"/>
      <c r="AM249" s="993">
        <f>AN249</f>
        <v>0</v>
      </c>
      <c r="AN249" s="222"/>
      <c r="AO249" s="765">
        <v>0</v>
      </c>
      <c r="AP249" s="360">
        <v>0</v>
      </c>
      <c r="AQ249" s="357"/>
      <c r="AR249" s="41"/>
      <c r="AS249" s="41"/>
      <c r="AT249" s="658"/>
      <c r="AU249" s="993">
        <f>AV249</f>
        <v>0</v>
      </c>
      <c r="AV249" s="222">
        <v>0</v>
      </c>
      <c r="AW249" s="922">
        <v>0</v>
      </c>
      <c r="AX249" s="360">
        <v>0</v>
      </c>
      <c r="AY249" s="357"/>
      <c r="AZ249" s="41"/>
      <c r="BA249" s="41"/>
      <c r="BB249" s="658"/>
      <c r="BC249" s="993">
        <f>BD249</f>
        <v>0</v>
      </c>
      <c r="BD249" s="222"/>
      <c r="BE249" s="922">
        <v>0</v>
      </c>
      <c r="BF249" s="360">
        <v>0</v>
      </c>
      <c r="BG249" s="357"/>
      <c r="BH249" s="41"/>
      <c r="BI249" s="41"/>
      <c r="BJ249" s="658"/>
      <c r="BK249" s="993">
        <f>BL249</f>
        <v>0</v>
      </c>
      <c r="BL249" s="222">
        <v>0</v>
      </c>
      <c r="BM249" s="922">
        <v>0</v>
      </c>
      <c r="BN249" s="222">
        <v>0</v>
      </c>
      <c r="BO249" s="357"/>
      <c r="BP249" s="41"/>
      <c r="BQ249" s="41"/>
      <c r="BR249" s="658"/>
      <c r="BS249" s="993">
        <f>BT249</f>
        <v>0</v>
      </c>
      <c r="BT249" s="222">
        <v>0</v>
      </c>
      <c r="BU249" s="922">
        <v>0</v>
      </c>
      <c r="BV249" s="227">
        <v>0</v>
      </c>
      <c r="BW249" s="357"/>
      <c r="BX249" s="41"/>
      <c r="BY249" s="41"/>
      <c r="BZ249" s="658"/>
      <c r="CA249" s="993">
        <f>CB249</f>
        <v>0</v>
      </c>
      <c r="CB249" s="222">
        <v>0</v>
      </c>
      <c r="CC249" s="922">
        <v>0</v>
      </c>
      <c r="CD249" s="227">
        <v>0</v>
      </c>
      <c r="CE249" s="357"/>
      <c r="CF249" s="41"/>
      <c r="CG249" s="41"/>
      <c r="CH249" s="658"/>
      <c r="CI249" s="993">
        <f>CJ249</f>
        <v>0</v>
      </c>
      <c r="CJ249" s="222">
        <v>0</v>
      </c>
      <c r="CK249" s="922">
        <v>0</v>
      </c>
      <c r="CL249" s="227">
        <v>0</v>
      </c>
      <c r="CM249" s="357"/>
      <c r="CN249" s="41"/>
      <c r="CO249" s="41"/>
      <c r="CP249" s="658"/>
      <c r="CQ249" s="993">
        <f>CR249</f>
        <v>0</v>
      </c>
      <c r="CR249" s="222">
        <v>0</v>
      </c>
      <c r="CS249" s="922">
        <v>0</v>
      </c>
      <c r="CT249" s="227">
        <v>0</v>
      </c>
      <c r="CU249" s="357"/>
      <c r="CV249" s="41"/>
      <c r="CW249" s="41"/>
      <c r="CX249" s="675"/>
      <c r="CY249" s="362"/>
      <c r="CZ249" s="362"/>
      <c r="DA249" s="362"/>
      <c r="DE249" s="362">
        <f t="shared" si="184"/>
        <v>0</v>
      </c>
      <c r="DF249" s="362">
        <f t="shared" si="185"/>
        <v>0</v>
      </c>
      <c r="DG249" s="362">
        <f t="shared" si="186"/>
        <v>0</v>
      </c>
    </row>
    <row r="250" spans="1:111" ht="15.75" thickBot="1" x14ac:dyDescent="0.3">
      <c r="A250" s="225"/>
      <c r="B250" s="226" t="s">
        <v>466</v>
      </c>
      <c r="C250" s="856"/>
      <c r="D250" s="971"/>
      <c r="E250" s="652">
        <f t="shared" ref="E250" si="213">G250+O250+W250+AE250+AM250+AU250+BC250+BK250+BS250+CA250+CI250+CQ250</f>
        <v>0</v>
      </c>
      <c r="F250" s="252">
        <f>H250+P250+X250+AF250+AN250+AV250+BD250+BL250+BT250+CB250+CJ250+CR250</f>
        <v>0</v>
      </c>
      <c r="G250" s="992">
        <f>H250</f>
        <v>0</v>
      </c>
      <c r="H250" s="228"/>
      <c r="I250" s="912">
        <v>520</v>
      </c>
      <c r="J250" s="228">
        <v>500</v>
      </c>
      <c r="K250" s="375">
        <v>1040</v>
      </c>
      <c r="L250" s="416">
        <v>1040</v>
      </c>
      <c r="M250" s="416">
        <f>ROUNDUP(L250,0)</f>
        <v>1040</v>
      </c>
      <c r="N250" s="669">
        <v>0</v>
      </c>
      <c r="O250" s="992">
        <f>P250</f>
        <v>0</v>
      </c>
      <c r="P250" s="228"/>
      <c r="Q250" s="912">
        <v>520</v>
      </c>
      <c r="R250" s="229">
        <v>500</v>
      </c>
      <c r="S250" s="375"/>
      <c r="T250" s="416">
        <f>O250*S250</f>
        <v>0</v>
      </c>
      <c r="U250" s="416">
        <f>ROUNDUP(T250,0)</f>
        <v>0</v>
      </c>
      <c r="V250" s="669">
        <v>0</v>
      </c>
      <c r="W250" s="994">
        <f>X250</f>
        <v>0</v>
      </c>
      <c r="X250" s="222"/>
      <c r="Y250" s="929">
        <v>0</v>
      </c>
      <c r="Z250" s="265">
        <v>0</v>
      </c>
      <c r="AA250" s="375"/>
      <c r="AB250" s="41">
        <f>W250*AA250</f>
        <v>0</v>
      </c>
      <c r="AC250" s="41">
        <f>ROUNDUP(AB250,0)</f>
        <v>0</v>
      </c>
      <c r="AD250" s="661">
        <v>0</v>
      </c>
      <c r="AE250" s="994">
        <f>AF250</f>
        <v>0</v>
      </c>
      <c r="AF250" s="739"/>
      <c r="AG250" s="929">
        <v>0</v>
      </c>
      <c r="AH250" s="265">
        <v>0</v>
      </c>
      <c r="AI250" s="375"/>
      <c r="AJ250" s="41">
        <f>AE250*AI250</f>
        <v>0</v>
      </c>
      <c r="AK250" s="41">
        <f>ROUNDUP(AJ250,0)</f>
        <v>0</v>
      </c>
      <c r="AL250" s="661">
        <v>0</v>
      </c>
      <c r="AM250" s="994">
        <f>AN250</f>
        <v>0</v>
      </c>
      <c r="AN250" s="230"/>
      <c r="AO250" s="765">
        <v>0</v>
      </c>
      <c r="AP250" s="229">
        <v>0</v>
      </c>
      <c r="AQ250" s="375"/>
      <c r="AR250" s="41">
        <f>AM250*AQ250</f>
        <v>0</v>
      </c>
      <c r="AS250" s="41">
        <f>ROUNDUP(AR250,0)</f>
        <v>0</v>
      </c>
      <c r="AT250" s="661">
        <v>0</v>
      </c>
      <c r="AU250" s="994">
        <f>AV250</f>
        <v>0</v>
      </c>
      <c r="AV250" s="230">
        <f>AY250+BG250+BO250+BW250+CE250+CM250+CU250</f>
        <v>0</v>
      </c>
      <c r="AW250" s="923">
        <v>0</v>
      </c>
      <c r="AX250" s="229">
        <v>0</v>
      </c>
      <c r="AY250" s="375"/>
      <c r="AZ250" s="41">
        <f>AU250*AY250</f>
        <v>0</v>
      </c>
      <c r="BA250" s="41">
        <f>ROUNDUP(AZ250,0)</f>
        <v>0</v>
      </c>
      <c r="BB250" s="661">
        <v>0</v>
      </c>
      <c r="BC250" s="994">
        <f>BD250</f>
        <v>0</v>
      </c>
      <c r="BD250" s="230"/>
      <c r="BE250" s="923">
        <v>0</v>
      </c>
      <c r="BF250" s="229">
        <v>0</v>
      </c>
      <c r="BG250" s="375"/>
      <c r="BH250" s="41">
        <f>BC250*BG250</f>
        <v>0</v>
      </c>
      <c r="BI250" s="41">
        <f>ROUNDUP(BH250,0)</f>
        <v>0</v>
      </c>
      <c r="BJ250" s="661">
        <v>0</v>
      </c>
      <c r="BK250" s="994">
        <f>BL250</f>
        <v>0</v>
      </c>
      <c r="BL250" s="230">
        <f>BO250+BW250+CE250+CM250+CU250</f>
        <v>0</v>
      </c>
      <c r="BM250" s="923">
        <v>0</v>
      </c>
      <c r="BN250" s="230">
        <v>0</v>
      </c>
      <c r="BO250" s="375"/>
      <c r="BP250" s="41">
        <f>BK250*BO250</f>
        <v>0</v>
      </c>
      <c r="BQ250" s="41">
        <f>ROUNDUP(BP250,0)</f>
        <v>0</v>
      </c>
      <c r="BR250" s="661">
        <v>0</v>
      </c>
      <c r="BS250" s="994">
        <f>BT250</f>
        <v>0</v>
      </c>
      <c r="BT250" s="230"/>
      <c r="BU250" s="923">
        <v>0</v>
      </c>
      <c r="BV250" s="227">
        <v>0</v>
      </c>
      <c r="BW250" s="375"/>
      <c r="BX250" s="41">
        <f>BS250*BW250</f>
        <v>0</v>
      </c>
      <c r="BY250" s="41">
        <f>ROUNDUP(BX250,0)</f>
        <v>0</v>
      </c>
      <c r="BZ250" s="661">
        <v>0</v>
      </c>
      <c r="CA250" s="994">
        <f>CB250</f>
        <v>0</v>
      </c>
      <c r="CB250" s="230"/>
      <c r="CC250" s="923">
        <v>0</v>
      </c>
      <c r="CD250" s="227">
        <v>0</v>
      </c>
      <c r="CE250" s="375"/>
      <c r="CF250" s="41">
        <f>CA250*CE250</f>
        <v>0</v>
      </c>
      <c r="CG250" s="41">
        <f>ROUNDUP(CF250,0)</f>
        <v>0</v>
      </c>
      <c r="CH250" s="661">
        <v>0</v>
      </c>
      <c r="CI250" s="994">
        <f>CJ250</f>
        <v>0</v>
      </c>
      <c r="CJ250" s="230"/>
      <c r="CK250" s="923">
        <v>0</v>
      </c>
      <c r="CL250" s="227">
        <v>0</v>
      </c>
      <c r="CM250" s="375"/>
      <c r="CN250" s="41">
        <f>CI250*CM250</f>
        <v>0</v>
      </c>
      <c r="CO250" s="41">
        <f>ROUNDUP(CN250,0)</f>
        <v>0</v>
      </c>
      <c r="CP250" s="661">
        <v>0</v>
      </c>
      <c r="CQ250" s="994">
        <f>CR250</f>
        <v>0</v>
      </c>
      <c r="CR250" s="230"/>
      <c r="CS250" s="923">
        <v>0</v>
      </c>
      <c r="CT250" s="227">
        <v>0</v>
      </c>
      <c r="CU250" s="375"/>
      <c r="CV250" s="41">
        <f>CQ250*CU250</f>
        <v>0</v>
      </c>
      <c r="CW250" s="41">
        <f>ROUNDUP(CV250,0)</f>
        <v>0</v>
      </c>
      <c r="CX250" s="676">
        <v>0</v>
      </c>
      <c r="DE250" s="362">
        <f t="shared" si="184"/>
        <v>0</v>
      </c>
      <c r="DF250" s="362">
        <f t="shared" si="185"/>
        <v>0</v>
      </c>
      <c r="DG250" s="362">
        <f t="shared" si="186"/>
        <v>0</v>
      </c>
    </row>
    <row r="251" spans="1:111" x14ac:dyDescent="0.25">
      <c r="A251" s="1"/>
      <c r="B251" s="1"/>
      <c r="C251" s="845"/>
      <c r="D251" s="952"/>
      <c r="E251" s="7"/>
      <c r="F251" s="3"/>
      <c r="I251" s="903"/>
      <c r="J251" s="13"/>
      <c r="K251" s="350"/>
      <c r="L251" s="57"/>
      <c r="M251" s="57"/>
      <c r="N251" s="663"/>
      <c r="Q251" s="903"/>
      <c r="R251" s="274"/>
      <c r="S251" s="350"/>
      <c r="T251" s="57"/>
      <c r="U251" s="57"/>
      <c r="V251" s="668"/>
      <c r="W251" s="57"/>
      <c r="X251" s="321"/>
      <c r="Y251" s="924"/>
      <c r="Z251" s="13"/>
      <c r="AA251" s="350"/>
      <c r="AB251" s="41"/>
      <c r="AC251" s="41"/>
      <c r="AD251" s="662"/>
      <c r="AE251" s="57"/>
      <c r="AF251" s="1"/>
      <c r="AG251" s="924"/>
      <c r="AH251" s="13"/>
      <c r="AI251" s="350"/>
      <c r="AJ251" s="41"/>
      <c r="AK251" s="41"/>
      <c r="AL251" s="667"/>
      <c r="AM251" s="57"/>
      <c r="AN251" s="269"/>
      <c r="AO251" s="759"/>
      <c r="AP251" s="16"/>
      <c r="AQ251" s="350"/>
      <c r="AR251" s="41"/>
      <c r="AS251" s="41"/>
      <c r="AT251" s="670"/>
      <c r="AU251" s="16"/>
      <c r="AV251" s="269"/>
      <c r="AW251" s="914"/>
      <c r="AX251" s="16"/>
      <c r="AY251" s="350"/>
      <c r="AZ251" s="41"/>
      <c r="BA251" s="41"/>
      <c r="BB251" s="670"/>
      <c r="BC251" s="16"/>
      <c r="BD251" s="269"/>
      <c r="BE251" s="914"/>
      <c r="BF251" s="16"/>
      <c r="BG251" s="350"/>
      <c r="BH251" s="41"/>
      <c r="BI251" s="41"/>
      <c r="BJ251" s="670"/>
      <c r="BK251" s="16"/>
      <c r="BL251" s="269"/>
      <c r="BM251" s="914"/>
      <c r="BN251" s="16"/>
      <c r="BO251" s="350"/>
      <c r="BP251" s="41"/>
      <c r="BQ251" s="41"/>
      <c r="BR251" s="670"/>
      <c r="BS251" s="16"/>
      <c r="BT251" s="15"/>
      <c r="BU251" s="914"/>
      <c r="BV251" s="16"/>
      <c r="BW251" s="350"/>
      <c r="BX251" s="41"/>
      <c r="BY251" s="41"/>
      <c r="BZ251" s="670"/>
      <c r="CA251" s="16"/>
      <c r="CB251" s="15"/>
      <c r="CC251" s="914"/>
      <c r="CD251" s="16"/>
      <c r="CE251" s="350"/>
      <c r="CF251" s="41"/>
      <c r="CG251" s="41"/>
      <c r="CH251" s="670"/>
      <c r="CI251" s="16"/>
      <c r="CJ251" s="15"/>
      <c r="CK251" s="914"/>
      <c r="CL251" s="16"/>
      <c r="CM251" s="350"/>
      <c r="CN251" s="41"/>
      <c r="CO251" s="41"/>
      <c r="CP251" s="670"/>
      <c r="CQ251" s="15"/>
      <c r="CR251" s="15"/>
      <c r="CS251" s="934"/>
      <c r="CT251" s="15"/>
      <c r="CU251" s="350"/>
      <c r="CV251" s="41"/>
      <c r="CW251" s="41"/>
      <c r="CX251" s="360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</sheetData>
  <mergeCells count="17">
    <mergeCell ref="BK4:BL4"/>
    <mergeCell ref="BS4:BT4"/>
    <mergeCell ref="CA4:CB4"/>
    <mergeCell ref="CI4:CJ4"/>
    <mergeCell ref="CQ4:CR4"/>
    <mergeCell ref="BC4:BD4"/>
    <mergeCell ref="A4:A5"/>
    <mergeCell ref="B4:B5"/>
    <mergeCell ref="C4:C5"/>
    <mergeCell ref="D4:D5"/>
    <mergeCell ref="E4:F4"/>
    <mergeCell ref="G4:H4"/>
    <mergeCell ref="O4:P4"/>
    <mergeCell ref="W4:X4"/>
    <mergeCell ref="AE4:AF4"/>
    <mergeCell ref="AM4:AN4"/>
    <mergeCell ref="AU4:AV4"/>
  </mergeCells>
  <conditionalFormatting sqref="C1:F1 I1:J1">
    <cfRule type="cellIs" dxfId="127" priority="31" operator="greaterThan">
      <formula>200000</formula>
    </cfRule>
  </conditionalFormatting>
  <conditionalFormatting sqref="E1">
    <cfRule type="cellIs" dxfId="126" priority="32" operator="greaterThan">
      <formula>2000000</formula>
    </cfRule>
  </conditionalFormatting>
  <conditionalFormatting sqref="L1:N1 Q1:R1">
    <cfRule type="cellIs" dxfId="125" priority="28" operator="greaterThan">
      <formula>200000</formula>
    </cfRule>
  </conditionalFormatting>
  <conditionalFormatting sqref="R1">
    <cfRule type="cellIs" dxfId="124" priority="33" operator="greaterThan">
      <formula>2000000</formula>
    </cfRule>
  </conditionalFormatting>
  <conditionalFormatting sqref="T1:V1 CV1:CX1">
    <cfRule type="cellIs" dxfId="123" priority="30" operator="greaterThan">
      <formula>200000</formula>
    </cfRule>
  </conditionalFormatting>
  <conditionalFormatting sqref="X1">
    <cfRule type="cellIs" dxfId="122" priority="24" operator="greaterThan">
      <formula>2000000</formula>
    </cfRule>
  </conditionalFormatting>
  <conditionalFormatting sqref="X1:Z1">
    <cfRule type="cellIs" dxfId="121" priority="23" operator="greaterThan">
      <formula>200000</formula>
    </cfRule>
  </conditionalFormatting>
  <conditionalFormatting sqref="AB1:AD1 AJ1:AL1">
    <cfRule type="cellIs" dxfId="120" priority="22" operator="greaterThan">
      <formula>200000</formula>
    </cfRule>
  </conditionalFormatting>
  <conditionalFormatting sqref="AF1:AH1">
    <cfRule type="cellIs" dxfId="119" priority="21" operator="greaterThan">
      <formula>200000</formula>
    </cfRule>
  </conditionalFormatting>
  <conditionalFormatting sqref="AN1">
    <cfRule type="cellIs" dxfId="118" priority="25" operator="greaterThan">
      <formula>200000</formula>
    </cfRule>
    <cfRule type="cellIs" dxfId="117" priority="26" operator="greaterThan">
      <formula>2000000</formula>
    </cfRule>
  </conditionalFormatting>
  <conditionalFormatting sqref="AR1:AT1">
    <cfRule type="cellIs" dxfId="116" priority="34" operator="greaterThan">
      <formula>200000</formula>
    </cfRule>
  </conditionalFormatting>
  <conditionalFormatting sqref="AV1">
    <cfRule type="cellIs" dxfId="115" priority="35" operator="greaterThan">
      <formula>200000</formula>
    </cfRule>
    <cfRule type="cellIs" dxfId="114" priority="35" operator="greaterThan">
      <formula>2000000</formula>
    </cfRule>
  </conditionalFormatting>
  <conditionalFormatting sqref="AZ1:BB1">
    <cfRule type="cellIs" dxfId="113" priority="36" operator="greaterThan">
      <formula>200000</formula>
    </cfRule>
  </conditionalFormatting>
  <conditionalFormatting sqref="BD1">
    <cfRule type="cellIs" dxfId="112" priority="37" operator="greaterThan">
      <formula>200000</formula>
    </cfRule>
    <cfRule type="cellIs" dxfId="111" priority="37" operator="greaterThan">
      <formula>2000000</formula>
    </cfRule>
  </conditionalFormatting>
  <conditionalFormatting sqref="BH1:BN1">
    <cfRule type="cellIs" dxfId="110" priority="12" operator="greaterThan">
      <formula>200000</formula>
    </cfRule>
  </conditionalFormatting>
  <conditionalFormatting sqref="BK1:BN1">
    <cfRule type="cellIs" dxfId="109" priority="11" operator="greaterThan">
      <formula>2000000</formula>
    </cfRule>
  </conditionalFormatting>
  <conditionalFormatting sqref="BP1:BV1">
    <cfRule type="cellIs" dxfId="108" priority="17" operator="greaterThan">
      <formula>200000</formula>
    </cfRule>
  </conditionalFormatting>
  <conditionalFormatting sqref="BS1:BV1">
    <cfRule type="cellIs" dxfId="107" priority="18" operator="greaterThan">
      <formula>2000000</formula>
    </cfRule>
  </conditionalFormatting>
  <conditionalFormatting sqref="BX1:CD1">
    <cfRule type="cellIs" dxfId="106" priority="38" operator="greaterThan">
      <formula>200000</formula>
    </cfRule>
  </conditionalFormatting>
  <conditionalFormatting sqref="CA1:CD1">
    <cfRule type="cellIs" dxfId="105" priority="39" operator="greaterThan">
      <formula>2000000</formula>
    </cfRule>
  </conditionalFormatting>
  <conditionalFormatting sqref="CF1:CL1">
    <cfRule type="cellIs" dxfId="104" priority="15" operator="greaterThan">
      <formula>200000</formula>
    </cfRule>
  </conditionalFormatting>
  <conditionalFormatting sqref="CI1:CL1">
    <cfRule type="cellIs" dxfId="103" priority="16" operator="greaterThan">
      <formula>2000000</formula>
    </cfRule>
  </conditionalFormatting>
  <conditionalFormatting sqref="CN1:CT1">
    <cfRule type="cellIs" dxfId="102" priority="13" operator="greaterThan">
      <formula>200000</formula>
    </cfRule>
  </conditionalFormatting>
  <conditionalFormatting sqref="CQ1:CT1">
    <cfRule type="cellIs" dxfId="101" priority="14" operator="greaterThan">
      <formula>2000000</formula>
    </cfRule>
  </conditionalFormatting>
  <conditionalFormatting sqref="G1:H1">
    <cfRule type="cellIs" dxfId="100" priority="2" operator="greaterThan">
      <formula>200000</formula>
    </cfRule>
  </conditionalFormatting>
  <conditionalFormatting sqref="O1:P1">
    <cfRule type="cellIs" dxfId="99" priority="1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118"/>
  <sheetViews>
    <sheetView zoomScale="85" zoomScaleNormal="85" workbookViewId="0">
      <pane xSplit="2" ySplit="5" topLeftCell="C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1" width="16.42578125" style="1092" customWidth="1"/>
    <col min="12" max="12" width="17" style="1092" customWidth="1"/>
    <col min="13" max="13" width="16.42578125" style="995" customWidth="1"/>
    <col min="14" max="17" width="16.42578125" style="1111" customWidth="1"/>
    <col min="18" max="18" width="9.140625" style="1111"/>
    <col min="19" max="21" width="13.140625" style="995" customWidth="1"/>
  </cols>
  <sheetData>
    <row r="1" spans="1:24" x14ac:dyDescent="0.25">
      <c r="A1" s="898" t="s">
        <v>0</v>
      </c>
      <c r="B1" s="849"/>
      <c r="C1" s="2"/>
      <c r="D1" s="13"/>
      <c r="E1" s="13"/>
      <c r="F1" s="13"/>
      <c r="G1" s="13"/>
      <c r="H1" s="13"/>
      <c r="I1" s="13"/>
      <c r="J1" s="13"/>
      <c r="K1" s="13"/>
      <c r="L1" s="13"/>
    </row>
    <row r="2" spans="1:24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  <c r="K2" s="13"/>
      <c r="L2" s="13"/>
    </row>
    <row r="3" spans="1:24" ht="15.75" thickBot="1" x14ac:dyDescent="0.3">
      <c r="A3" s="894" t="s">
        <v>747</v>
      </c>
      <c r="B3" s="845"/>
      <c r="C3" s="2"/>
      <c r="D3" s="13"/>
      <c r="E3" s="13"/>
      <c r="F3" s="13"/>
      <c r="G3" s="13"/>
      <c r="H3" s="13"/>
      <c r="I3" s="13"/>
      <c r="J3" s="13"/>
      <c r="K3" s="13"/>
      <c r="L3" s="13"/>
    </row>
    <row r="4" spans="1:24" ht="15.75" thickBot="1" x14ac:dyDescent="0.3">
      <c r="A4" s="1210" t="s">
        <v>3</v>
      </c>
      <c r="B4" s="1212" t="s">
        <v>4</v>
      </c>
      <c r="C4" s="1140" t="s">
        <v>6</v>
      </c>
      <c r="D4" s="1143" t="s">
        <v>575</v>
      </c>
      <c r="E4" s="1143" t="s">
        <v>510</v>
      </c>
      <c r="F4" s="1143" t="s">
        <v>509</v>
      </c>
      <c r="G4" s="1143" t="s">
        <v>569</v>
      </c>
      <c r="H4" s="1143" t="s">
        <v>568</v>
      </c>
      <c r="I4" s="1143" t="s">
        <v>567</v>
      </c>
      <c r="J4" s="1143" t="s">
        <v>581</v>
      </c>
      <c r="K4" s="1143" t="s">
        <v>582</v>
      </c>
      <c r="L4" s="1143" t="s">
        <v>601</v>
      </c>
    </row>
    <row r="5" spans="1:24" x14ac:dyDescent="0.25">
      <c r="A5" s="1211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78" t="s">
        <v>13</v>
      </c>
    </row>
    <row r="6" spans="1:24" s="194" customFormat="1" ht="27" customHeight="1" x14ac:dyDescent="0.25">
      <c r="A6" s="1188" t="s">
        <v>727</v>
      </c>
      <c r="B6" s="64"/>
      <c r="C6" s="97">
        <v>822543</v>
      </c>
      <c r="D6" s="51">
        <v>95669</v>
      </c>
      <c r="E6" s="51">
        <v>114908</v>
      </c>
      <c r="F6" s="51">
        <v>89256</v>
      </c>
      <c r="G6" s="51">
        <v>114908</v>
      </c>
      <c r="H6" s="51">
        <v>102082</v>
      </c>
      <c r="I6" s="51">
        <v>82843</v>
      </c>
      <c r="J6" s="51">
        <v>102082</v>
      </c>
      <c r="K6" s="51">
        <v>63604</v>
      </c>
      <c r="L6" s="1178">
        <v>57191</v>
      </c>
      <c r="M6" s="995"/>
      <c r="N6" s="1111"/>
      <c r="O6" s="1111"/>
      <c r="P6" s="1111"/>
      <c r="Q6" s="1111"/>
      <c r="R6" s="1111"/>
      <c r="S6" s="1091">
        <f t="shared" ref="S6:S37" si="0">SUM(D6:R6)</f>
        <v>822543</v>
      </c>
      <c r="T6" s="1091">
        <f t="shared" ref="T6:T37" si="1">S6-C6</f>
        <v>0</v>
      </c>
      <c r="U6" s="1091"/>
    </row>
    <row r="7" spans="1:24" s="998" customFormat="1" x14ac:dyDescent="0.25">
      <c r="A7" s="698"/>
      <c r="B7" s="64"/>
      <c r="C7" s="97"/>
      <c r="D7" s="51"/>
      <c r="E7" s="51"/>
      <c r="F7" s="51"/>
      <c r="G7" s="51"/>
      <c r="H7" s="51"/>
      <c r="I7" s="51"/>
      <c r="J7" s="51"/>
      <c r="K7" s="51"/>
      <c r="L7" s="60"/>
      <c r="M7" s="995"/>
      <c r="N7" s="1111"/>
      <c r="O7" s="1111"/>
      <c r="P7" s="1111"/>
      <c r="Q7" s="1111"/>
      <c r="R7" s="1111"/>
      <c r="S7" s="1091">
        <f t="shared" si="0"/>
        <v>0</v>
      </c>
      <c r="T7" s="1091">
        <f t="shared" si="1"/>
        <v>0</v>
      </c>
      <c r="U7" s="1091"/>
    </row>
    <row r="8" spans="1:24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60"/>
      <c r="M8" s="772"/>
      <c r="N8" s="220"/>
      <c r="O8" s="56"/>
      <c r="P8" s="220"/>
      <c r="Q8" s="220"/>
      <c r="R8" s="56"/>
      <c r="S8" s="1091">
        <f t="shared" si="0"/>
        <v>0</v>
      </c>
      <c r="T8" s="1091">
        <f t="shared" si="1"/>
        <v>0</v>
      </c>
      <c r="U8" s="1091"/>
      <c r="V8" s="837"/>
      <c r="X8" s="837"/>
    </row>
    <row r="9" spans="1:24" s="998" customFormat="1" ht="15" customHeight="1" x14ac:dyDescent="0.25">
      <c r="A9" s="694" t="s">
        <v>728</v>
      </c>
      <c r="B9" s="88" t="s">
        <v>171</v>
      </c>
      <c r="C9" s="39">
        <v>180</v>
      </c>
      <c r="D9" s="60">
        <v>10</v>
      </c>
      <c r="E9" s="60">
        <v>35</v>
      </c>
      <c r="F9" s="60">
        <v>15</v>
      </c>
      <c r="G9" s="60">
        <v>30</v>
      </c>
      <c r="H9" s="60">
        <v>20</v>
      </c>
      <c r="I9" s="60">
        <v>20</v>
      </c>
      <c r="J9" s="60">
        <v>10</v>
      </c>
      <c r="K9" s="60">
        <v>30</v>
      </c>
      <c r="L9" s="60">
        <v>10</v>
      </c>
      <c r="M9" s="56"/>
      <c r="N9" s="220"/>
      <c r="O9" s="56"/>
      <c r="P9" s="220"/>
      <c r="Q9" s="220"/>
      <c r="R9" s="56"/>
      <c r="S9" s="1091">
        <f t="shared" si="0"/>
        <v>180</v>
      </c>
      <c r="T9" s="1091">
        <f t="shared" si="1"/>
        <v>0</v>
      </c>
      <c r="U9" s="1091"/>
      <c r="V9" s="220"/>
      <c r="X9" s="220"/>
    </row>
    <row r="10" spans="1:24" s="998" customFormat="1" ht="15" customHeight="1" x14ac:dyDescent="0.25">
      <c r="A10" s="694" t="s">
        <v>823</v>
      </c>
      <c r="B10" s="88" t="s">
        <v>281</v>
      </c>
      <c r="C10" s="39">
        <v>150</v>
      </c>
      <c r="D10" s="60">
        <v>20</v>
      </c>
      <c r="E10" s="60">
        <v>15</v>
      </c>
      <c r="F10" s="60">
        <v>20</v>
      </c>
      <c r="G10" s="60">
        <v>15</v>
      </c>
      <c r="H10" s="60">
        <v>15</v>
      </c>
      <c r="I10" s="60">
        <v>15</v>
      </c>
      <c r="J10" s="60">
        <v>20</v>
      </c>
      <c r="K10" s="60">
        <v>15</v>
      </c>
      <c r="L10" s="60">
        <v>15</v>
      </c>
      <c r="M10" s="56"/>
      <c r="N10" s="220"/>
      <c r="O10" s="56"/>
      <c r="P10" s="220"/>
      <c r="Q10" s="220"/>
      <c r="R10" s="56"/>
      <c r="S10" s="1091">
        <f t="shared" si="0"/>
        <v>150</v>
      </c>
      <c r="T10" s="1091">
        <f t="shared" si="1"/>
        <v>0</v>
      </c>
      <c r="U10" s="1091"/>
      <c r="V10" s="220"/>
      <c r="X10" s="220"/>
    </row>
    <row r="11" spans="1:24" s="998" customFormat="1" ht="15" customHeight="1" x14ac:dyDescent="0.25">
      <c r="A11" s="694" t="s">
        <v>824</v>
      </c>
      <c r="B11" s="88" t="s">
        <v>281</v>
      </c>
      <c r="C11" s="39">
        <v>18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60">
        <v>2</v>
      </c>
      <c r="K11" s="60">
        <v>2</v>
      </c>
      <c r="L11" s="60">
        <v>2</v>
      </c>
      <c r="M11" s="56"/>
      <c r="N11" s="220"/>
      <c r="O11" s="56"/>
      <c r="P11" s="220"/>
      <c r="Q11" s="220"/>
      <c r="R11" s="56"/>
      <c r="S11" s="1091">
        <f t="shared" si="0"/>
        <v>18</v>
      </c>
      <c r="T11" s="1091">
        <f t="shared" si="1"/>
        <v>0</v>
      </c>
      <c r="U11" s="1091"/>
      <c r="V11" s="220"/>
      <c r="X11" s="220"/>
    </row>
    <row r="12" spans="1:24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60"/>
      <c r="M12" s="56"/>
      <c r="N12" s="220"/>
      <c r="O12" s="56"/>
      <c r="P12" s="220"/>
      <c r="Q12" s="220"/>
      <c r="R12" s="56"/>
      <c r="S12" s="1091">
        <f t="shared" si="0"/>
        <v>0</v>
      </c>
      <c r="T12" s="1091">
        <f t="shared" si="1"/>
        <v>0</v>
      </c>
      <c r="U12" s="1091"/>
      <c r="V12" s="220"/>
      <c r="X12" s="220"/>
    </row>
    <row r="13" spans="1:24" s="998" customFormat="1" x14ac:dyDescent="0.25">
      <c r="A13" s="698" t="s">
        <v>286</v>
      </c>
      <c r="B13" s="64" t="s">
        <v>287</v>
      </c>
      <c r="C13" s="39">
        <v>2690</v>
      </c>
      <c r="D13" s="60">
        <v>300</v>
      </c>
      <c r="E13" s="60">
        <v>400</v>
      </c>
      <c r="F13" s="60">
        <v>270</v>
      </c>
      <c r="G13" s="60">
        <v>450</v>
      </c>
      <c r="H13" s="60">
        <v>300</v>
      </c>
      <c r="I13" s="60">
        <v>300</v>
      </c>
      <c r="J13" s="60">
        <v>300</v>
      </c>
      <c r="K13" s="60">
        <v>270</v>
      </c>
      <c r="L13" s="60">
        <v>100</v>
      </c>
      <c r="M13" s="995"/>
      <c r="N13" s="1111"/>
      <c r="O13" s="1111"/>
      <c r="P13" s="1111"/>
      <c r="Q13" s="1111"/>
      <c r="R13" s="1111"/>
      <c r="S13" s="1091">
        <f t="shared" si="0"/>
        <v>2690</v>
      </c>
      <c r="T13" s="1091">
        <f t="shared" si="1"/>
        <v>0</v>
      </c>
      <c r="U13" s="1091"/>
    </row>
    <row r="14" spans="1:24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J14" s="60"/>
      <c r="K14" s="60"/>
      <c r="L14" s="60"/>
      <c r="S14" s="1091">
        <f t="shared" si="0"/>
        <v>0</v>
      </c>
      <c r="T14" s="1091">
        <f t="shared" si="1"/>
        <v>0</v>
      </c>
      <c r="U14" s="1091"/>
    </row>
    <row r="15" spans="1:24" s="998" customFormat="1" x14ac:dyDescent="0.25">
      <c r="A15" s="63" t="s">
        <v>803</v>
      </c>
      <c r="B15" s="88" t="s">
        <v>299</v>
      </c>
      <c r="C15" s="39">
        <v>63000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60">
        <v>7000</v>
      </c>
      <c r="M15" s="995"/>
      <c r="N15" s="1111"/>
      <c r="O15" s="1111"/>
      <c r="P15" s="1111"/>
      <c r="Q15" s="1111"/>
      <c r="R15" s="1111"/>
      <c r="S15" s="1091">
        <f t="shared" si="0"/>
        <v>63000</v>
      </c>
      <c r="T15" s="1091">
        <f t="shared" si="1"/>
        <v>0</v>
      </c>
      <c r="U15" s="1091"/>
    </row>
    <row r="16" spans="1:24" s="998" customFormat="1" x14ac:dyDescent="0.25">
      <c r="A16" s="63" t="s">
        <v>802</v>
      </c>
      <c r="B16" s="88" t="s">
        <v>299</v>
      </c>
      <c r="C16" s="39">
        <v>31000</v>
      </c>
      <c r="D16" s="60">
        <v>4000</v>
      </c>
      <c r="E16" s="60">
        <v>6000</v>
      </c>
      <c r="F16" s="60">
        <v>3000</v>
      </c>
      <c r="G16" s="60">
        <v>4000</v>
      </c>
      <c r="H16" s="60">
        <v>3000</v>
      </c>
      <c r="I16" s="60">
        <v>3000</v>
      </c>
      <c r="J16" s="60">
        <v>3000</v>
      </c>
      <c r="K16" s="60">
        <v>3000</v>
      </c>
      <c r="L16" s="60">
        <v>2000</v>
      </c>
      <c r="M16" s="995"/>
      <c r="N16" s="1111"/>
      <c r="O16" s="1111"/>
      <c r="P16" s="1111"/>
      <c r="Q16" s="1111"/>
      <c r="R16" s="1111"/>
      <c r="S16" s="1091">
        <f t="shared" si="0"/>
        <v>31000</v>
      </c>
      <c r="T16" s="1091">
        <f t="shared" si="1"/>
        <v>0</v>
      </c>
      <c r="U16" s="1091"/>
    </row>
    <row r="17" spans="1:21" x14ac:dyDescent="0.25">
      <c r="A17" s="694"/>
      <c r="B17" s="64"/>
      <c r="C17" s="39"/>
      <c r="D17" s="41"/>
      <c r="E17" s="41"/>
      <c r="F17" s="41"/>
      <c r="G17" s="41"/>
      <c r="H17" s="41"/>
      <c r="I17" s="41"/>
      <c r="J17" s="41"/>
      <c r="K17" s="41"/>
      <c r="L17" s="41"/>
      <c r="S17" s="1091">
        <f t="shared" si="0"/>
        <v>0</v>
      </c>
      <c r="T17" s="1091">
        <f t="shared" si="1"/>
        <v>0</v>
      </c>
      <c r="U17" s="1091"/>
    </row>
    <row r="18" spans="1:21" x14ac:dyDescent="0.25">
      <c r="A18" s="690" t="s">
        <v>707</v>
      </c>
      <c r="B18" s="64" t="s">
        <v>333</v>
      </c>
      <c r="C18" s="39">
        <v>4717</v>
      </c>
      <c r="D18" s="41">
        <v>581</v>
      </c>
      <c r="E18" s="41">
        <v>689</v>
      </c>
      <c r="F18" s="41">
        <v>417</v>
      </c>
      <c r="G18" s="41">
        <v>689</v>
      </c>
      <c r="H18" s="41">
        <v>581</v>
      </c>
      <c r="I18" s="41">
        <v>454</v>
      </c>
      <c r="J18" s="41">
        <v>544</v>
      </c>
      <c r="K18" s="41">
        <v>399</v>
      </c>
      <c r="L18" s="41">
        <v>363</v>
      </c>
      <c r="S18" s="1091">
        <f t="shared" si="0"/>
        <v>4717</v>
      </c>
      <c r="T18" s="1091">
        <f t="shared" si="1"/>
        <v>0</v>
      </c>
      <c r="U18" s="1091"/>
    </row>
    <row r="19" spans="1:21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L19" s="41"/>
      <c r="S19" s="1091">
        <f t="shared" si="0"/>
        <v>0</v>
      </c>
      <c r="T19" s="1091">
        <f t="shared" si="1"/>
        <v>0</v>
      </c>
      <c r="U19" s="1091"/>
    </row>
    <row r="20" spans="1:21" ht="15" customHeight="1" x14ac:dyDescent="0.25">
      <c r="A20" s="63" t="s">
        <v>737</v>
      </c>
      <c r="B20" s="88" t="s">
        <v>120</v>
      </c>
      <c r="C20" s="39">
        <v>227</v>
      </c>
      <c r="D20" s="41">
        <v>28</v>
      </c>
      <c r="E20" s="78">
        <v>33</v>
      </c>
      <c r="F20" s="60">
        <v>20</v>
      </c>
      <c r="G20" s="60">
        <v>33</v>
      </c>
      <c r="H20" s="60">
        <v>28</v>
      </c>
      <c r="I20" s="60">
        <v>22</v>
      </c>
      <c r="J20" s="60">
        <v>26</v>
      </c>
      <c r="K20" s="60">
        <v>19</v>
      </c>
      <c r="L20" s="60">
        <v>18</v>
      </c>
      <c r="S20" s="1091">
        <f t="shared" si="0"/>
        <v>227</v>
      </c>
      <c r="T20" s="1091">
        <f t="shared" si="1"/>
        <v>0</v>
      </c>
      <c r="U20" s="1091"/>
    </row>
    <row r="21" spans="1:21" ht="15" customHeight="1" x14ac:dyDescent="0.25">
      <c r="A21" s="63" t="s">
        <v>738</v>
      </c>
      <c r="B21" s="88" t="s">
        <v>120</v>
      </c>
      <c r="C21" s="39">
        <v>227</v>
      </c>
      <c r="D21" s="41">
        <v>28</v>
      </c>
      <c r="E21" s="78">
        <v>33</v>
      </c>
      <c r="F21" s="60">
        <v>20</v>
      </c>
      <c r="G21" s="60">
        <v>33</v>
      </c>
      <c r="H21" s="60">
        <v>28</v>
      </c>
      <c r="I21" s="60">
        <v>22</v>
      </c>
      <c r="J21" s="60">
        <v>26</v>
      </c>
      <c r="K21" s="60">
        <v>19</v>
      </c>
      <c r="L21" s="60">
        <v>18</v>
      </c>
      <c r="S21" s="1091">
        <f t="shared" si="0"/>
        <v>227</v>
      </c>
      <c r="T21" s="1091">
        <f t="shared" si="1"/>
        <v>0</v>
      </c>
      <c r="U21" s="1091"/>
    </row>
    <row r="22" spans="1:21" ht="15" customHeight="1" x14ac:dyDescent="0.25">
      <c r="A22" s="63" t="s">
        <v>739</v>
      </c>
      <c r="B22" s="88" t="s">
        <v>120</v>
      </c>
      <c r="C22" s="39">
        <v>178</v>
      </c>
      <c r="D22" s="41">
        <v>22</v>
      </c>
      <c r="E22" s="78">
        <v>26</v>
      </c>
      <c r="F22" s="60">
        <v>16</v>
      </c>
      <c r="G22" s="60">
        <v>26</v>
      </c>
      <c r="H22" s="60">
        <v>22</v>
      </c>
      <c r="I22" s="60">
        <v>17</v>
      </c>
      <c r="J22" s="60">
        <v>20</v>
      </c>
      <c r="K22" s="60">
        <v>15</v>
      </c>
      <c r="L22" s="60">
        <v>14</v>
      </c>
      <c r="S22" s="1091">
        <f t="shared" si="0"/>
        <v>178</v>
      </c>
      <c r="T22" s="1091">
        <f t="shared" si="1"/>
        <v>0</v>
      </c>
      <c r="U22" s="1091"/>
    </row>
    <row r="23" spans="1:21" ht="15" customHeight="1" x14ac:dyDescent="0.25">
      <c r="A23" s="699"/>
      <c r="B23" s="88"/>
      <c r="C23" s="39">
        <v>0</v>
      </c>
      <c r="D23" s="60"/>
      <c r="E23" s="78"/>
      <c r="F23" s="60"/>
      <c r="G23" s="60"/>
      <c r="H23" s="60"/>
      <c r="I23" s="60"/>
      <c r="J23" s="60"/>
      <c r="K23" s="60"/>
      <c r="L23" s="60"/>
      <c r="S23" s="1091">
        <f t="shared" si="0"/>
        <v>0</v>
      </c>
      <c r="T23" s="1091">
        <f t="shared" si="1"/>
        <v>0</v>
      </c>
      <c r="U23" s="1091"/>
    </row>
    <row r="24" spans="1:21" x14ac:dyDescent="0.25">
      <c r="A24" s="702" t="s">
        <v>342</v>
      </c>
      <c r="B24" s="189"/>
      <c r="C24" s="972">
        <v>605979</v>
      </c>
      <c r="D24" s="51">
        <v>74582</v>
      </c>
      <c r="E24" s="51">
        <v>88566</v>
      </c>
      <c r="F24" s="51">
        <v>53606</v>
      </c>
      <c r="G24" s="51">
        <v>88566</v>
      </c>
      <c r="H24" s="51">
        <v>74582</v>
      </c>
      <c r="I24" s="51">
        <v>58267</v>
      </c>
      <c r="J24" s="51">
        <v>69921</v>
      </c>
      <c r="K24" s="51">
        <v>51275</v>
      </c>
      <c r="L24" s="180">
        <v>46614</v>
      </c>
      <c r="S24" s="1091">
        <f t="shared" si="0"/>
        <v>605979</v>
      </c>
      <c r="T24" s="1091">
        <f t="shared" si="1"/>
        <v>0</v>
      </c>
      <c r="U24" s="1091"/>
    </row>
    <row r="25" spans="1:21" x14ac:dyDescent="0.25">
      <c r="A25" s="697"/>
      <c r="B25" s="202"/>
      <c r="C25" s="101"/>
      <c r="D25" s="78"/>
      <c r="E25" s="60"/>
      <c r="F25" s="1078"/>
      <c r="G25" s="41"/>
      <c r="H25" s="41"/>
      <c r="I25" s="60"/>
      <c r="J25" s="60"/>
      <c r="K25" s="60"/>
      <c r="L25" s="1078"/>
      <c r="S25" s="1091">
        <f t="shared" si="0"/>
        <v>0</v>
      </c>
      <c r="T25" s="1091">
        <f t="shared" si="1"/>
        <v>0</v>
      </c>
      <c r="U25" s="1091"/>
    </row>
    <row r="26" spans="1:21" x14ac:dyDescent="0.25">
      <c r="A26" s="695" t="s">
        <v>344</v>
      </c>
      <c r="B26" s="88" t="s">
        <v>287</v>
      </c>
      <c r="C26" s="39">
        <v>178</v>
      </c>
      <c r="D26" s="60">
        <v>22</v>
      </c>
      <c r="E26" s="60">
        <v>26</v>
      </c>
      <c r="F26" s="1175">
        <v>16</v>
      </c>
      <c r="G26" s="60">
        <v>26</v>
      </c>
      <c r="H26" s="60">
        <v>22</v>
      </c>
      <c r="I26" s="60">
        <v>17</v>
      </c>
      <c r="J26" s="60">
        <v>20</v>
      </c>
      <c r="K26" s="1175">
        <v>15</v>
      </c>
      <c r="L26" s="60">
        <v>14</v>
      </c>
      <c r="S26" s="1091">
        <f t="shared" si="0"/>
        <v>178</v>
      </c>
      <c r="T26" s="1091">
        <f t="shared" si="1"/>
        <v>0</v>
      </c>
      <c r="U26" s="1091"/>
    </row>
    <row r="27" spans="1:21" x14ac:dyDescent="0.25">
      <c r="A27" s="695"/>
      <c r="B27" s="88"/>
      <c r="C27" s="39">
        <v>0</v>
      </c>
      <c r="D27" s="60">
        <v>0</v>
      </c>
      <c r="E27" s="60">
        <v>0</v>
      </c>
      <c r="F27" s="60">
        <v>0</v>
      </c>
      <c r="G27" s="60"/>
      <c r="H27" s="60">
        <v>0</v>
      </c>
      <c r="I27" s="60">
        <v>0</v>
      </c>
      <c r="J27" s="60">
        <v>0</v>
      </c>
      <c r="K27" s="60">
        <v>0</v>
      </c>
      <c r="L27" s="60"/>
      <c r="S27" s="1091">
        <f t="shared" si="0"/>
        <v>0</v>
      </c>
      <c r="T27" s="1091">
        <f t="shared" si="1"/>
        <v>0</v>
      </c>
      <c r="U27" s="1091"/>
    </row>
    <row r="28" spans="1:21" x14ac:dyDescent="0.25">
      <c r="A28" s="695" t="s">
        <v>346</v>
      </c>
      <c r="B28" s="88" t="s">
        <v>120</v>
      </c>
      <c r="C28" s="39">
        <v>131</v>
      </c>
      <c r="D28" s="60">
        <v>16</v>
      </c>
      <c r="E28" s="60">
        <v>19</v>
      </c>
      <c r="F28" s="60">
        <v>12</v>
      </c>
      <c r="G28" s="60">
        <v>19</v>
      </c>
      <c r="H28" s="60">
        <v>16</v>
      </c>
      <c r="I28" s="60">
        <v>13</v>
      </c>
      <c r="J28" s="60">
        <v>15</v>
      </c>
      <c r="K28" s="60">
        <v>11</v>
      </c>
      <c r="L28" s="60">
        <v>10</v>
      </c>
      <c r="S28" s="1091">
        <f t="shared" si="0"/>
        <v>131</v>
      </c>
      <c r="T28" s="1091">
        <f t="shared" si="1"/>
        <v>0</v>
      </c>
      <c r="U28" s="1091"/>
    </row>
    <row r="29" spans="1:21" x14ac:dyDescent="0.25">
      <c r="A29" s="695" t="s">
        <v>348</v>
      </c>
      <c r="B29" s="88" t="s">
        <v>120</v>
      </c>
      <c r="C29" s="39">
        <v>42</v>
      </c>
      <c r="D29" s="60">
        <v>5</v>
      </c>
      <c r="E29" s="60">
        <v>6</v>
      </c>
      <c r="F29" s="60">
        <v>4</v>
      </c>
      <c r="G29" s="60">
        <v>6</v>
      </c>
      <c r="H29" s="60">
        <v>5</v>
      </c>
      <c r="I29" s="60">
        <v>4</v>
      </c>
      <c r="J29" s="60">
        <v>5</v>
      </c>
      <c r="K29" s="60">
        <v>4</v>
      </c>
      <c r="L29" s="60">
        <v>3</v>
      </c>
      <c r="S29" s="1091">
        <f t="shared" si="0"/>
        <v>42</v>
      </c>
      <c r="T29" s="1091">
        <f t="shared" si="1"/>
        <v>0</v>
      </c>
      <c r="U29" s="1091"/>
    </row>
    <row r="30" spans="1:21" x14ac:dyDescent="0.25">
      <c r="A30" s="699" t="s">
        <v>350</v>
      </c>
      <c r="B30" s="88" t="s">
        <v>120</v>
      </c>
      <c r="C30" s="39">
        <v>13</v>
      </c>
      <c r="D30" s="60">
        <v>2</v>
      </c>
      <c r="E30" s="60">
        <v>2</v>
      </c>
      <c r="F30" s="60">
        <v>1</v>
      </c>
      <c r="G30" s="60">
        <v>2</v>
      </c>
      <c r="H30" s="60">
        <v>2</v>
      </c>
      <c r="I30" s="60">
        <v>1</v>
      </c>
      <c r="J30" s="60">
        <v>1</v>
      </c>
      <c r="K30" s="60">
        <v>1</v>
      </c>
      <c r="L30" s="60">
        <v>1</v>
      </c>
      <c r="S30" s="1091">
        <f t="shared" si="0"/>
        <v>13</v>
      </c>
      <c r="T30" s="1091">
        <f t="shared" si="1"/>
        <v>0</v>
      </c>
      <c r="U30" s="1091"/>
    </row>
    <row r="31" spans="1:21" x14ac:dyDescent="0.25">
      <c r="A31" s="695" t="s">
        <v>352</v>
      </c>
      <c r="B31" s="88" t="s">
        <v>18</v>
      </c>
      <c r="C31" s="39">
        <v>1000</v>
      </c>
      <c r="D31" s="60">
        <v>100</v>
      </c>
      <c r="E31" s="60">
        <v>150</v>
      </c>
      <c r="F31" s="60">
        <v>150</v>
      </c>
      <c r="G31" s="60">
        <v>100</v>
      </c>
      <c r="H31" s="60">
        <v>100</v>
      </c>
      <c r="I31" s="60">
        <v>100</v>
      </c>
      <c r="J31" s="60">
        <v>100</v>
      </c>
      <c r="K31" s="60">
        <v>100</v>
      </c>
      <c r="L31" s="60">
        <v>100</v>
      </c>
      <c r="S31" s="1091">
        <f t="shared" si="0"/>
        <v>1000</v>
      </c>
      <c r="T31" s="1091">
        <f t="shared" si="1"/>
        <v>0</v>
      </c>
      <c r="U31" s="1091"/>
    </row>
    <row r="32" spans="1:21" x14ac:dyDescent="0.25">
      <c r="A32" s="695"/>
      <c r="B32" s="88"/>
      <c r="C32" s="101">
        <v>0</v>
      </c>
      <c r="D32" s="60">
        <v>0</v>
      </c>
      <c r="E32" s="60">
        <v>0</v>
      </c>
      <c r="F32" s="60">
        <v>0</v>
      </c>
      <c r="G32" s="60">
        <v>0</v>
      </c>
      <c r="H32" s="60">
        <v>0</v>
      </c>
      <c r="I32" s="60"/>
      <c r="J32" s="60"/>
      <c r="K32" s="60">
        <v>0</v>
      </c>
      <c r="L32" s="60"/>
      <c r="S32" s="1091">
        <f t="shared" si="0"/>
        <v>0</v>
      </c>
      <c r="T32" s="1091">
        <f t="shared" si="1"/>
        <v>0</v>
      </c>
      <c r="U32" s="1091"/>
    </row>
    <row r="33" spans="1:21" x14ac:dyDescent="0.25">
      <c r="A33" s="695" t="s">
        <v>354</v>
      </c>
      <c r="B33" s="88" t="s">
        <v>120</v>
      </c>
      <c r="C33" s="39">
        <v>55</v>
      </c>
      <c r="D33" s="60">
        <v>7</v>
      </c>
      <c r="E33" s="60">
        <v>8</v>
      </c>
      <c r="F33" s="60">
        <v>5</v>
      </c>
      <c r="G33" s="60">
        <v>8</v>
      </c>
      <c r="H33" s="60">
        <v>7</v>
      </c>
      <c r="I33" s="60">
        <v>5</v>
      </c>
      <c r="J33" s="60">
        <v>6</v>
      </c>
      <c r="K33" s="60">
        <v>5</v>
      </c>
      <c r="L33" s="60">
        <v>4</v>
      </c>
      <c r="S33" s="1091">
        <f t="shared" si="0"/>
        <v>55</v>
      </c>
      <c r="T33" s="1091">
        <f t="shared" si="1"/>
        <v>0</v>
      </c>
      <c r="U33" s="1091"/>
    </row>
    <row r="34" spans="1:21" x14ac:dyDescent="0.25">
      <c r="A34" s="695" t="s">
        <v>356</v>
      </c>
      <c r="B34" s="88" t="s">
        <v>120</v>
      </c>
      <c r="C34" s="39">
        <v>13</v>
      </c>
      <c r="D34" s="60">
        <v>2</v>
      </c>
      <c r="E34" s="60">
        <v>2</v>
      </c>
      <c r="F34" s="60">
        <v>1</v>
      </c>
      <c r="G34" s="60">
        <v>2</v>
      </c>
      <c r="H34" s="60">
        <v>2</v>
      </c>
      <c r="I34" s="60">
        <v>1</v>
      </c>
      <c r="J34" s="60">
        <v>1</v>
      </c>
      <c r="K34" s="60">
        <v>1</v>
      </c>
      <c r="L34" s="60">
        <v>1</v>
      </c>
      <c r="S34" s="1091">
        <f t="shared" si="0"/>
        <v>13</v>
      </c>
      <c r="T34" s="1091">
        <f t="shared" si="1"/>
        <v>0</v>
      </c>
      <c r="U34" s="1091"/>
    </row>
    <row r="35" spans="1:21" x14ac:dyDescent="0.25">
      <c r="A35" s="697"/>
      <c r="B35" s="202"/>
      <c r="C35" s="101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/>
      <c r="K35" s="60">
        <v>0</v>
      </c>
      <c r="L35" s="60"/>
      <c r="S35" s="1091">
        <f t="shared" si="0"/>
        <v>0</v>
      </c>
      <c r="T35" s="1091">
        <f t="shared" si="1"/>
        <v>0</v>
      </c>
      <c r="U35" s="1091"/>
    </row>
    <row r="36" spans="1:21" x14ac:dyDescent="0.25">
      <c r="A36" s="695" t="s">
        <v>358</v>
      </c>
      <c r="B36" s="88" t="s">
        <v>120</v>
      </c>
      <c r="C36" s="39">
        <v>42</v>
      </c>
      <c r="D36" s="60">
        <v>5</v>
      </c>
      <c r="E36" s="60">
        <v>6</v>
      </c>
      <c r="F36" s="60">
        <v>4</v>
      </c>
      <c r="G36" s="60">
        <v>6</v>
      </c>
      <c r="H36" s="60">
        <v>5</v>
      </c>
      <c r="I36" s="60">
        <v>4</v>
      </c>
      <c r="J36" s="60">
        <v>5</v>
      </c>
      <c r="K36" s="60">
        <v>4</v>
      </c>
      <c r="L36" s="60">
        <v>3</v>
      </c>
      <c r="S36" s="1091">
        <f t="shared" si="0"/>
        <v>42</v>
      </c>
      <c r="T36" s="1091">
        <f t="shared" si="1"/>
        <v>0</v>
      </c>
      <c r="U36" s="1091"/>
    </row>
    <row r="37" spans="1:21" x14ac:dyDescent="0.25">
      <c r="A37" s="695" t="s">
        <v>360</v>
      </c>
      <c r="B37" s="88" t="s">
        <v>120</v>
      </c>
      <c r="C37" s="39">
        <v>42</v>
      </c>
      <c r="D37" s="60">
        <v>5</v>
      </c>
      <c r="E37" s="60">
        <v>6</v>
      </c>
      <c r="F37" s="60">
        <v>4</v>
      </c>
      <c r="G37" s="60">
        <v>6</v>
      </c>
      <c r="H37" s="60">
        <v>5</v>
      </c>
      <c r="I37" s="60">
        <v>4</v>
      </c>
      <c r="J37" s="60">
        <v>5</v>
      </c>
      <c r="K37" s="60">
        <v>4</v>
      </c>
      <c r="L37" s="60">
        <v>3</v>
      </c>
      <c r="S37" s="1091">
        <f t="shared" si="0"/>
        <v>42</v>
      </c>
      <c r="T37" s="1091">
        <f t="shared" si="1"/>
        <v>0</v>
      </c>
      <c r="U37" s="1091"/>
    </row>
    <row r="38" spans="1:21" x14ac:dyDescent="0.25">
      <c r="A38" s="694" t="s">
        <v>361</v>
      </c>
      <c r="B38" s="64"/>
      <c r="C38" s="97">
        <v>415428</v>
      </c>
      <c r="D38" s="51">
        <v>51258</v>
      </c>
      <c r="E38" s="51">
        <v>60535</v>
      </c>
      <c r="F38" s="51">
        <v>38019</v>
      </c>
      <c r="G38" s="51">
        <v>59885</v>
      </c>
      <c r="H38" s="51">
        <v>51258</v>
      </c>
      <c r="I38" s="51">
        <v>39702</v>
      </c>
      <c r="J38" s="51">
        <v>46644</v>
      </c>
      <c r="K38" s="51">
        <v>35684</v>
      </c>
      <c r="L38" s="119">
        <v>32443</v>
      </c>
      <c r="S38" s="1091">
        <f t="shared" ref="S38:S67" si="2">SUM(D38:R38)</f>
        <v>415428</v>
      </c>
      <c r="T38" s="1091">
        <f t="shared" ref="T38:T67" si="3">S38-C38</f>
        <v>0</v>
      </c>
      <c r="U38" s="1091"/>
    </row>
    <row r="39" spans="1:21" x14ac:dyDescent="0.25">
      <c r="A39" s="694" t="s">
        <v>362</v>
      </c>
      <c r="B39" s="88"/>
      <c r="C39" s="97">
        <v>1021407</v>
      </c>
      <c r="D39" s="51">
        <v>125840</v>
      </c>
      <c r="E39" s="51">
        <v>149101</v>
      </c>
      <c r="F39" s="51">
        <v>91625</v>
      </c>
      <c r="G39" s="51">
        <v>148451</v>
      </c>
      <c r="H39" s="51">
        <v>125840</v>
      </c>
      <c r="I39" s="51">
        <v>97969</v>
      </c>
      <c r="J39" s="51">
        <v>116565</v>
      </c>
      <c r="K39" s="51">
        <v>86959</v>
      </c>
      <c r="L39" s="119">
        <v>79057</v>
      </c>
      <c r="S39" s="1091">
        <f t="shared" si="2"/>
        <v>1021407</v>
      </c>
      <c r="T39" s="1091">
        <f t="shared" si="3"/>
        <v>0</v>
      </c>
      <c r="U39" s="1091"/>
    </row>
    <row r="40" spans="1:21" ht="14.25" customHeight="1" x14ac:dyDescent="0.25">
      <c r="A40" s="695"/>
      <c r="B40" s="88"/>
      <c r="C40" s="101"/>
      <c r="D40" s="41"/>
      <c r="E40" s="60"/>
      <c r="F40" s="60"/>
      <c r="G40" s="60"/>
      <c r="H40" s="60"/>
      <c r="I40" s="60"/>
      <c r="J40" s="60"/>
      <c r="K40" s="60"/>
      <c r="L40" s="60"/>
      <c r="S40" s="1091">
        <f t="shared" si="2"/>
        <v>0</v>
      </c>
      <c r="T40" s="1091">
        <f t="shared" si="3"/>
        <v>0</v>
      </c>
      <c r="U40" s="1091"/>
    </row>
    <row r="41" spans="1:21" s="1005" customFormat="1" ht="16.5" customHeight="1" x14ac:dyDescent="0.25">
      <c r="A41" s="698" t="s">
        <v>374</v>
      </c>
      <c r="B41" s="200" t="s">
        <v>18</v>
      </c>
      <c r="C41" s="647">
        <v>1530</v>
      </c>
      <c r="D41" s="336">
        <v>170</v>
      </c>
      <c r="E41" s="336">
        <v>170</v>
      </c>
      <c r="F41" s="336">
        <v>170</v>
      </c>
      <c r="G41" s="336">
        <v>170</v>
      </c>
      <c r="H41" s="336">
        <v>170</v>
      </c>
      <c r="I41" s="336">
        <v>170</v>
      </c>
      <c r="J41" s="336">
        <v>170</v>
      </c>
      <c r="K41" s="198">
        <v>170</v>
      </c>
      <c r="L41" s="336">
        <v>170</v>
      </c>
      <c r="N41" s="753"/>
      <c r="R41" s="1090"/>
      <c r="S41" s="1091">
        <f t="shared" si="2"/>
        <v>1530</v>
      </c>
      <c r="T41" s="1091">
        <f t="shared" si="3"/>
        <v>0</v>
      </c>
      <c r="U41" s="1091"/>
    </row>
    <row r="42" spans="1:21" s="998" customFormat="1" ht="16.5" customHeight="1" x14ac:dyDescent="0.25">
      <c r="A42" s="697"/>
      <c r="B42" s="202"/>
      <c r="C42" s="101"/>
      <c r="D42" s="78"/>
      <c r="E42" s="78"/>
      <c r="F42" s="78"/>
      <c r="G42" s="78"/>
      <c r="H42" s="78"/>
      <c r="I42" s="78"/>
      <c r="J42" s="78"/>
      <c r="K42" s="78"/>
      <c r="L42" s="87"/>
      <c r="N42" s="374"/>
      <c r="R42" s="995"/>
      <c r="S42" s="1091">
        <f t="shared" si="2"/>
        <v>0</v>
      </c>
      <c r="T42" s="1091">
        <f t="shared" si="3"/>
        <v>0</v>
      </c>
      <c r="U42" s="1091"/>
    </row>
    <row r="43" spans="1:21" s="998" customFormat="1" x14ac:dyDescent="0.25">
      <c r="A43" s="700" t="s">
        <v>788</v>
      </c>
      <c r="B43" s="196" t="s">
        <v>18</v>
      </c>
      <c r="C43" s="39">
        <v>3400</v>
      </c>
      <c r="D43" s="41">
        <v>400</v>
      </c>
      <c r="E43" s="41">
        <v>400</v>
      </c>
      <c r="F43" s="41">
        <v>400</v>
      </c>
      <c r="G43" s="41">
        <v>400</v>
      </c>
      <c r="H43" s="41">
        <v>400</v>
      </c>
      <c r="I43" s="41">
        <v>400</v>
      </c>
      <c r="J43" s="41">
        <v>400</v>
      </c>
      <c r="K43" s="41">
        <v>400</v>
      </c>
      <c r="L43" s="41">
        <v>200</v>
      </c>
      <c r="N43" s="374"/>
      <c r="R43" s="995"/>
      <c r="S43" s="1091">
        <f t="shared" si="2"/>
        <v>3400</v>
      </c>
      <c r="T43" s="1091">
        <f t="shared" si="3"/>
        <v>0</v>
      </c>
      <c r="U43" s="1091"/>
    </row>
    <row r="44" spans="1:21" s="998" customFormat="1" x14ac:dyDescent="0.25">
      <c r="A44" s="700" t="s">
        <v>789</v>
      </c>
      <c r="B44" s="196" t="s">
        <v>18</v>
      </c>
      <c r="C44" s="39">
        <v>3400</v>
      </c>
      <c r="D44" s="41">
        <v>400</v>
      </c>
      <c r="E44" s="41">
        <v>400</v>
      </c>
      <c r="F44" s="41">
        <v>400</v>
      </c>
      <c r="G44" s="41">
        <v>400</v>
      </c>
      <c r="H44" s="41">
        <v>400</v>
      </c>
      <c r="I44" s="41">
        <v>400</v>
      </c>
      <c r="J44" s="41">
        <v>400</v>
      </c>
      <c r="K44" s="41">
        <v>400</v>
      </c>
      <c r="L44" s="41">
        <v>200</v>
      </c>
      <c r="N44" s="374"/>
      <c r="R44" s="995"/>
      <c r="S44" s="1091">
        <f t="shared" si="2"/>
        <v>3400</v>
      </c>
      <c r="T44" s="1091">
        <f t="shared" si="3"/>
        <v>0</v>
      </c>
      <c r="U44" s="1091"/>
    </row>
    <row r="45" spans="1:21" s="998" customFormat="1" x14ac:dyDescent="0.25">
      <c r="A45" s="698" t="s">
        <v>383</v>
      </c>
      <c r="B45" s="200" t="s">
        <v>18</v>
      </c>
      <c r="C45" s="39">
        <v>6800</v>
      </c>
      <c r="D45" s="41">
        <v>800</v>
      </c>
      <c r="E45" s="41">
        <v>800</v>
      </c>
      <c r="F45" s="41">
        <v>800</v>
      </c>
      <c r="G45" s="41">
        <v>800</v>
      </c>
      <c r="H45" s="41">
        <v>800</v>
      </c>
      <c r="I45" s="41">
        <v>800</v>
      </c>
      <c r="J45" s="41">
        <v>800</v>
      </c>
      <c r="K45" s="41">
        <v>800</v>
      </c>
      <c r="L45" s="41">
        <v>400</v>
      </c>
      <c r="N45" s="374"/>
      <c r="R45" s="995"/>
      <c r="S45" s="1091">
        <f t="shared" si="2"/>
        <v>6800</v>
      </c>
      <c r="T45" s="1091">
        <f t="shared" si="3"/>
        <v>0</v>
      </c>
      <c r="U45" s="1091"/>
    </row>
    <row r="46" spans="1:21" s="998" customFormat="1" x14ac:dyDescent="0.25">
      <c r="A46" s="698"/>
      <c r="B46" s="200"/>
      <c r="C46" s="39"/>
      <c r="D46" s="41"/>
      <c r="E46" s="41"/>
      <c r="F46" s="41"/>
      <c r="G46" s="41"/>
      <c r="H46" s="41"/>
      <c r="I46" s="41"/>
      <c r="J46" s="41"/>
      <c r="K46" s="41"/>
      <c r="L46" s="41"/>
      <c r="N46" s="374"/>
      <c r="R46" s="995"/>
      <c r="S46" s="1091">
        <f t="shared" si="2"/>
        <v>0</v>
      </c>
      <c r="T46" s="1091">
        <f t="shared" si="3"/>
        <v>0</v>
      </c>
      <c r="U46" s="1091"/>
    </row>
    <row r="47" spans="1:21" s="998" customFormat="1" x14ac:dyDescent="0.25">
      <c r="A47" s="696" t="s">
        <v>786</v>
      </c>
      <c r="B47" s="787" t="s">
        <v>287</v>
      </c>
      <c r="C47" s="39">
        <v>1800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L47" s="60">
        <v>200</v>
      </c>
      <c r="N47" s="374"/>
      <c r="R47" s="995"/>
      <c r="S47" s="1091">
        <f t="shared" si="2"/>
        <v>1800</v>
      </c>
      <c r="T47" s="1091">
        <f t="shared" si="3"/>
        <v>0</v>
      </c>
      <c r="U47" s="1091"/>
    </row>
    <row r="48" spans="1:21" s="998" customFormat="1" x14ac:dyDescent="0.25">
      <c r="A48" s="696" t="s">
        <v>787</v>
      </c>
      <c r="B48" s="787" t="s">
        <v>287</v>
      </c>
      <c r="C48" s="39">
        <v>3375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L48" s="60">
        <v>375</v>
      </c>
      <c r="N48" s="374"/>
      <c r="R48" s="995"/>
      <c r="S48" s="1091">
        <f t="shared" si="2"/>
        <v>3375</v>
      </c>
      <c r="T48" s="1091">
        <f t="shared" si="3"/>
        <v>0</v>
      </c>
      <c r="U48" s="1091"/>
    </row>
    <row r="49" spans="1:21" s="998" customFormat="1" x14ac:dyDescent="0.25">
      <c r="A49" s="697"/>
      <c r="B49" s="202"/>
      <c r="C49" s="39">
        <v>0</v>
      </c>
      <c r="D49" s="41"/>
      <c r="E49" s="41"/>
      <c r="F49" s="41"/>
      <c r="G49" s="41"/>
      <c r="H49" s="337">
        <v>0</v>
      </c>
      <c r="I49" s="41"/>
      <c r="J49" s="41"/>
      <c r="K49" s="41"/>
      <c r="L49" s="104"/>
      <c r="N49" s="374"/>
      <c r="R49" s="995"/>
      <c r="S49" s="1091">
        <f t="shared" si="2"/>
        <v>0</v>
      </c>
      <c r="T49" s="1091">
        <f t="shared" si="3"/>
        <v>0</v>
      </c>
      <c r="U49" s="1091"/>
    </row>
    <row r="50" spans="1:21" s="998" customFormat="1" x14ac:dyDescent="0.25">
      <c r="A50" s="697" t="s">
        <v>725</v>
      </c>
      <c r="B50" s="202" t="s">
        <v>388</v>
      </c>
      <c r="C50" s="39">
        <v>25300</v>
      </c>
      <c r="D50" s="60">
        <v>3500</v>
      </c>
      <c r="E50" s="60">
        <v>2800</v>
      </c>
      <c r="F50" s="60">
        <v>2800</v>
      </c>
      <c r="G50" s="60">
        <v>2700</v>
      </c>
      <c r="H50" s="60">
        <v>2700</v>
      </c>
      <c r="I50" s="60">
        <v>2700</v>
      </c>
      <c r="J50" s="60">
        <v>2700</v>
      </c>
      <c r="K50" s="41">
        <v>2700</v>
      </c>
      <c r="L50" s="60">
        <v>2700</v>
      </c>
      <c r="N50" s="374"/>
      <c r="R50" s="995"/>
      <c r="S50" s="1091">
        <f t="shared" si="2"/>
        <v>25300</v>
      </c>
      <c r="T50" s="1091">
        <f t="shared" si="3"/>
        <v>0</v>
      </c>
      <c r="U50" s="1091"/>
    </row>
    <row r="51" spans="1:21" s="998" customFormat="1" x14ac:dyDescent="0.25">
      <c r="A51" s="697" t="s">
        <v>726</v>
      </c>
      <c r="B51" s="202" t="s">
        <v>388</v>
      </c>
      <c r="C51" s="39">
        <v>3250</v>
      </c>
      <c r="D51" s="60">
        <v>150</v>
      </c>
      <c r="E51" s="60">
        <v>700</v>
      </c>
      <c r="F51" s="60">
        <v>150</v>
      </c>
      <c r="G51" s="60">
        <v>700</v>
      </c>
      <c r="H51" s="60">
        <v>700</v>
      </c>
      <c r="I51" s="60">
        <v>300</v>
      </c>
      <c r="J51" s="60">
        <v>300</v>
      </c>
      <c r="K51" s="41">
        <v>100</v>
      </c>
      <c r="L51" s="60">
        <v>150</v>
      </c>
      <c r="N51" s="374"/>
      <c r="R51" s="995"/>
      <c r="S51" s="1091">
        <f t="shared" si="2"/>
        <v>3250</v>
      </c>
      <c r="T51" s="1091">
        <f t="shared" si="3"/>
        <v>0</v>
      </c>
      <c r="U51" s="1091"/>
    </row>
    <row r="52" spans="1:21" s="998" customFormat="1" x14ac:dyDescent="0.25">
      <c r="A52" s="697"/>
      <c r="B52" s="202"/>
      <c r="C52" s="39"/>
      <c r="D52" s="60"/>
      <c r="E52" s="60"/>
      <c r="F52" s="60"/>
      <c r="G52" s="60"/>
      <c r="H52" s="60"/>
      <c r="I52" s="60"/>
      <c r="J52" s="60"/>
      <c r="K52" s="41"/>
      <c r="L52" s="60"/>
      <c r="N52" s="374"/>
      <c r="R52" s="995"/>
      <c r="S52" s="1091">
        <f t="shared" si="2"/>
        <v>0</v>
      </c>
      <c r="T52" s="1091">
        <f t="shared" si="3"/>
        <v>0</v>
      </c>
      <c r="U52" s="1091"/>
    </row>
    <row r="53" spans="1:21" s="998" customFormat="1" x14ac:dyDescent="0.25">
      <c r="A53" s="697" t="s">
        <v>655</v>
      </c>
      <c r="B53" s="202" t="s">
        <v>648</v>
      </c>
      <c r="C53" s="39">
        <v>432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L53" s="78">
        <v>48</v>
      </c>
      <c r="N53" s="374"/>
      <c r="R53" s="995"/>
      <c r="S53" s="1091">
        <f t="shared" si="2"/>
        <v>432</v>
      </c>
      <c r="T53" s="1091">
        <f t="shared" si="3"/>
        <v>0</v>
      </c>
      <c r="U53" s="1091"/>
    </row>
    <row r="54" spans="1:21" s="998" customFormat="1" x14ac:dyDescent="0.25">
      <c r="A54" s="697" t="s">
        <v>656</v>
      </c>
      <c r="B54" s="202" t="s">
        <v>648</v>
      </c>
      <c r="C54" s="39">
        <v>216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L54" s="78">
        <v>24</v>
      </c>
      <c r="N54" s="374"/>
      <c r="R54" s="995"/>
      <c r="S54" s="1091">
        <f t="shared" si="2"/>
        <v>216</v>
      </c>
      <c r="T54" s="1091">
        <f t="shared" si="3"/>
        <v>0</v>
      </c>
      <c r="U54" s="1091"/>
    </row>
    <row r="55" spans="1:21" s="998" customFormat="1" x14ac:dyDescent="0.25">
      <c r="A55" s="697" t="s">
        <v>657</v>
      </c>
      <c r="B55" s="202" t="s">
        <v>648</v>
      </c>
      <c r="C55" s="39">
        <v>108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L55" s="78">
        <v>12</v>
      </c>
      <c r="N55" s="374"/>
      <c r="R55" s="995"/>
      <c r="S55" s="1091">
        <f t="shared" si="2"/>
        <v>108</v>
      </c>
      <c r="T55" s="1091">
        <f t="shared" si="3"/>
        <v>0</v>
      </c>
      <c r="U55" s="1091"/>
    </row>
    <row r="56" spans="1:21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J56" s="41"/>
      <c r="K56" s="41"/>
      <c r="L56" s="41"/>
      <c r="N56" s="374"/>
      <c r="R56" s="995"/>
      <c r="S56" s="1091">
        <f t="shared" si="2"/>
        <v>0</v>
      </c>
      <c r="T56" s="1091">
        <f t="shared" si="3"/>
        <v>0</v>
      </c>
      <c r="U56" s="1091"/>
    </row>
    <row r="57" spans="1:21" s="998" customFormat="1" x14ac:dyDescent="0.25">
      <c r="A57" s="697" t="s">
        <v>654</v>
      </c>
      <c r="B57" s="202" t="s">
        <v>388</v>
      </c>
      <c r="C57" s="39">
        <v>1750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41">
        <v>200</v>
      </c>
      <c r="J57" s="41">
        <v>200</v>
      </c>
      <c r="K57" s="41">
        <v>100</v>
      </c>
      <c r="L57" s="41">
        <v>250</v>
      </c>
      <c r="N57" s="374"/>
      <c r="R57" s="995"/>
      <c r="S57" s="1091">
        <f t="shared" si="2"/>
        <v>1750</v>
      </c>
      <c r="T57" s="1091">
        <f t="shared" si="3"/>
        <v>0</v>
      </c>
      <c r="U57" s="1091"/>
    </row>
    <row r="58" spans="1:21" s="998" customFormat="1" x14ac:dyDescent="0.25">
      <c r="A58" s="697"/>
      <c r="B58" s="202"/>
      <c r="C58" s="39"/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41"/>
      <c r="L58" s="60">
        <v>0</v>
      </c>
      <c r="R58" s="995"/>
      <c r="S58" s="1091">
        <f t="shared" si="2"/>
        <v>0</v>
      </c>
      <c r="T58" s="1091">
        <f t="shared" si="3"/>
        <v>0</v>
      </c>
      <c r="U58" s="1091"/>
    </row>
    <row r="59" spans="1:21" x14ac:dyDescent="0.25">
      <c r="A59" s="695" t="s">
        <v>395</v>
      </c>
      <c r="B59" s="64" t="s">
        <v>396</v>
      </c>
      <c r="C59" s="39">
        <v>360</v>
      </c>
      <c r="D59" s="60">
        <v>40</v>
      </c>
      <c r="E59" s="60">
        <v>40</v>
      </c>
      <c r="F59" s="60">
        <v>40</v>
      </c>
      <c r="G59" s="60">
        <v>40</v>
      </c>
      <c r="H59" s="60">
        <v>40</v>
      </c>
      <c r="I59" s="60">
        <v>40</v>
      </c>
      <c r="J59" s="60">
        <v>40</v>
      </c>
      <c r="K59" s="60">
        <v>40</v>
      </c>
      <c r="L59" s="60">
        <v>40</v>
      </c>
      <c r="S59" s="1091">
        <f t="shared" si="2"/>
        <v>360</v>
      </c>
      <c r="T59" s="1091">
        <f t="shared" si="3"/>
        <v>0</v>
      </c>
      <c r="U59" s="1091"/>
    </row>
    <row r="60" spans="1:21" x14ac:dyDescent="0.25">
      <c r="A60" s="695" t="s">
        <v>398</v>
      </c>
      <c r="B60" s="64" t="s">
        <v>396</v>
      </c>
      <c r="C60" s="39">
        <v>360</v>
      </c>
      <c r="D60" s="60">
        <v>40</v>
      </c>
      <c r="E60" s="60">
        <v>40</v>
      </c>
      <c r="F60" s="60">
        <v>40</v>
      </c>
      <c r="G60" s="60">
        <v>40</v>
      </c>
      <c r="H60" s="60">
        <v>40</v>
      </c>
      <c r="I60" s="60">
        <v>40</v>
      </c>
      <c r="J60" s="60">
        <v>40</v>
      </c>
      <c r="K60" s="60">
        <v>40</v>
      </c>
      <c r="L60" s="60">
        <v>40</v>
      </c>
      <c r="S60" s="1091">
        <f t="shared" si="2"/>
        <v>360</v>
      </c>
      <c r="T60" s="1091">
        <f t="shared" si="3"/>
        <v>0</v>
      </c>
      <c r="U60" s="1091"/>
    </row>
    <row r="61" spans="1:21" x14ac:dyDescent="0.25">
      <c r="A61" s="695" t="s">
        <v>400</v>
      </c>
      <c r="B61" s="64" t="s">
        <v>396</v>
      </c>
      <c r="C61" s="39">
        <v>180</v>
      </c>
      <c r="D61" s="60">
        <v>20</v>
      </c>
      <c r="E61" s="60">
        <v>20</v>
      </c>
      <c r="F61" s="60">
        <v>20</v>
      </c>
      <c r="G61" s="60">
        <v>20</v>
      </c>
      <c r="H61" s="60">
        <v>20</v>
      </c>
      <c r="I61" s="60">
        <v>20</v>
      </c>
      <c r="J61" s="60">
        <v>20</v>
      </c>
      <c r="K61" s="60">
        <v>20</v>
      </c>
      <c r="L61" s="60">
        <v>20</v>
      </c>
      <c r="S61" s="1091">
        <f t="shared" si="2"/>
        <v>180</v>
      </c>
      <c r="T61" s="1091">
        <f t="shared" si="3"/>
        <v>0</v>
      </c>
      <c r="U61" s="1091"/>
    </row>
    <row r="62" spans="1:21" x14ac:dyDescent="0.25">
      <c r="A62" s="694" t="s">
        <v>401</v>
      </c>
      <c r="B62" s="64" t="s">
        <v>396</v>
      </c>
      <c r="C62" s="39">
        <v>900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104">
        <v>100</v>
      </c>
      <c r="S62" s="1091">
        <f t="shared" si="2"/>
        <v>900</v>
      </c>
      <c r="T62" s="1091">
        <f t="shared" si="3"/>
        <v>0</v>
      </c>
      <c r="U62" s="1091"/>
    </row>
    <row r="63" spans="1:21" x14ac:dyDescent="0.25">
      <c r="A63" s="697"/>
      <c r="B63" s="202"/>
      <c r="C63" s="101"/>
      <c r="D63" s="60"/>
      <c r="E63" s="60"/>
      <c r="F63" s="60"/>
      <c r="G63" s="60"/>
      <c r="H63" s="60"/>
      <c r="I63" s="60"/>
      <c r="J63" s="60"/>
      <c r="K63" s="60"/>
      <c r="L63" s="60"/>
      <c r="S63" s="1091">
        <f t="shared" si="2"/>
        <v>0</v>
      </c>
      <c r="T63" s="1091">
        <f t="shared" si="3"/>
        <v>0</v>
      </c>
      <c r="U63" s="1091"/>
    </row>
    <row r="64" spans="1:21" s="194" customFormat="1" x14ac:dyDescent="0.25">
      <c r="A64" s="695" t="s">
        <v>403</v>
      </c>
      <c r="B64" s="88" t="s">
        <v>18</v>
      </c>
      <c r="C64" s="39">
        <v>440</v>
      </c>
      <c r="D64" s="41">
        <v>42</v>
      </c>
      <c r="E64" s="60">
        <v>50</v>
      </c>
      <c r="F64" s="60">
        <v>50</v>
      </c>
      <c r="G64" s="60">
        <v>60</v>
      </c>
      <c r="H64" s="60">
        <v>60</v>
      </c>
      <c r="I64" s="60">
        <v>56</v>
      </c>
      <c r="J64" s="60">
        <v>42</v>
      </c>
      <c r="K64" s="60">
        <v>50</v>
      </c>
      <c r="L64" s="60">
        <v>30</v>
      </c>
      <c r="M64" s="995"/>
      <c r="N64" s="1111"/>
      <c r="O64" s="1111"/>
      <c r="P64" s="1111"/>
      <c r="Q64" s="1111"/>
      <c r="R64" s="1111"/>
      <c r="S64" s="1091">
        <f t="shared" si="2"/>
        <v>440</v>
      </c>
      <c r="T64" s="1091">
        <f t="shared" si="3"/>
        <v>0</v>
      </c>
      <c r="U64" s="1091"/>
    </row>
    <row r="65" spans="1:21" x14ac:dyDescent="0.25">
      <c r="A65" s="697"/>
      <c r="B65" s="202"/>
      <c r="C65" s="39">
        <v>0</v>
      </c>
      <c r="D65" s="60"/>
      <c r="E65" s="60">
        <v>0</v>
      </c>
      <c r="F65" s="60"/>
      <c r="G65" s="60"/>
      <c r="H65" s="60"/>
      <c r="I65" s="60">
        <v>0</v>
      </c>
      <c r="J65" s="60">
        <v>0</v>
      </c>
      <c r="K65" s="60">
        <v>0</v>
      </c>
      <c r="L65" s="60"/>
      <c r="S65" s="1091">
        <f t="shared" si="2"/>
        <v>0</v>
      </c>
      <c r="T65" s="1091">
        <f t="shared" si="3"/>
        <v>0</v>
      </c>
      <c r="U65" s="1091"/>
    </row>
    <row r="66" spans="1:21" x14ac:dyDescent="0.25">
      <c r="A66" s="695" t="s">
        <v>790</v>
      </c>
      <c r="B66" s="88" t="s">
        <v>120</v>
      </c>
      <c r="C66" s="39">
        <v>260</v>
      </c>
      <c r="D66" s="60">
        <v>32</v>
      </c>
      <c r="E66" s="60">
        <v>38</v>
      </c>
      <c r="F66" s="60">
        <v>23</v>
      </c>
      <c r="G66" s="60">
        <v>38</v>
      </c>
      <c r="H66" s="60">
        <v>32</v>
      </c>
      <c r="I66" s="60">
        <v>25</v>
      </c>
      <c r="J66" s="60">
        <v>30</v>
      </c>
      <c r="K66" s="60">
        <v>22</v>
      </c>
      <c r="L66" s="60">
        <v>20</v>
      </c>
      <c r="S66" s="1091">
        <f t="shared" si="2"/>
        <v>260</v>
      </c>
      <c r="T66" s="1091">
        <f t="shared" si="3"/>
        <v>0</v>
      </c>
      <c r="U66" s="1091"/>
    </row>
    <row r="67" spans="1:21" x14ac:dyDescent="0.25">
      <c r="A67" s="694" t="s">
        <v>408</v>
      </c>
      <c r="B67" s="64" t="s">
        <v>120</v>
      </c>
      <c r="C67" s="39">
        <v>260</v>
      </c>
      <c r="D67" s="41">
        <v>32</v>
      </c>
      <c r="E67" s="41">
        <v>38</v>
      </c>
      <c r="F67" s="41">
        <v>23</v>
      </c>
      <c r="G67" s="41">
        <v>38</v>
      </c>
      <c r="H67" s="41">
        <v>32</v>
      </c>
      <c r="I67" s="41">
        <v>25</v>
      </c>
      <c r="J67" s="41">
        <v>30</v>
      </c>
      <c r="K67" s="41">
        <v>22</v>
      </c>
      <c r="L67" s="41">
        <v>20</v>
      </c>
      <c r="S67" s="1091">
        <f t="shared" si="2"/>
        <v>260</v>
      </c>
      <c r="T67" s="1091">
        <f t="shared" si="3"/>
        <v>0</v>
      </c>
      <c r="U67" s="1091"/>
    </row>
    <row r="68" spans="1:21" x14ac:dyDescent="0.25">
      <c r="A68" s="695"/>
      <c r="B68" s="88"/>
      <c r="C68" s="101">
        <v>0</v>
      </c>
      <c r="D68" s="60"/>
      <c r="E68" s="60"/>
      <c r="F68" s="60"/>
      <c r="G68" s="60"/>
      <c r="H68" s="60"/>
      <c r="I68" s="60">
        <v>0</v>
      </c>
      <c r="J68" s="60"/>
      <c r="K68" s="60"/>
      <c r="L68" s="60"/>
      <c r="S68" s="1091">
        <f t="shared" ref="S68:S99" si="4">SUM(D68:R68)</f>
        <v>0</v>
      </c>
      <c r="T68" s="1091">
        <f t="shared" ref="T68:T99" si="5">S68-C68</f>
        <v>0</v>
      </c>
      <c r="U68" s="1091"/>
    </row>
    <row r="69" spans="1:21" s="194" customFormat="1" x14ac:dyDescent="0.25">
      <c r="A69" s="1189" t="s">
        <v>613</v>
      </c>
      <c r="B69" s="1190" t="s">
        <v>287</v>
      </c>
      <c r="C69" s="39">
        <v>635</v>
      </c>
      <c r="D69" s="60">
        <v>70</v>
      </c>
      <c r="E69" s="60">
        <v>70</v>
      </c>
      <c r="F69" s="60">
        <v>70</v>
      </c>
      <c r="G69" s="60">
        <v>70</v>
      </c>
      <c r="H69" s="60">
        <v>75</v>
      </c>
      <c r="I69" s="60">
        <v>70</v>
      </c>
      <c r="J69" s="60">
        <v>70</v>
      </c>
      <c r="K69" s="60">
        <v>70</v>
      </c>
      <c r="L69" s="60">
        <v>70</v>
      </c>
      <c r="M69" s="995"/>
      <c r="N69" s="1111"/>
      <c r="O69" s="1111"/>
      <c r="P69" s="1111"/>
      <c r="Q69" s="1111"/>
      <c r="R69" s="1111"/>
      <c r="S69" s="1091">
        <f t="shared" si="4"/>
        <v>635</v>
      </c>
      <c r="T69" s="1091">
        <f t="shared" si="5"/>
        <v>0</v>
      </c>
      <c r="U69" s="1091"/>
    </row>
    <row r="70" spans="1:21" s="194" customFormat="1" x14ac:dyDescent="0.25">
      <c r="A70" s="1189" t="s">
        <v>615</v>
      </c>
      <c r="B70" s="1190" t="s">
        <v>287</v>
      </c>
      <c r="C70" s="39">
        <v>111</v>
      </c>
      <c r="D70" s="60">
        <v>12</v>
      </c>
      <c r="E70" s="60">
        <v>12</v>
      </c>
      <c r="F70" s="60">
        <v>12</v>
      </c>
      <c r="G70" s="60">
        <v>12</v>
      </c>
      <c r="H70" s="60">
        <v>15</v>
      </c>
      <c r="I70" s="60">
        <v>12</v>
      </c>
      <c r="J70" s="60">
        <v>12</v>
      </c>
      <c r="K70" s="60">
        <v>12</v>
      </c>
      <c r="L70" s="60">
        <v>12</v>
      </c>
      <c r="M70" s="995"/>
      <c r="N70" s="1111"/>
      <c r="O70" s="1111"/>
      <c r="P70" s="1111"/>
      <c r="Q70" s="1111"/>
      <c r="R70" s="1111"/>
      <c r="S70" s="1091">
        <f t="shared" si="4"/>
        <v>111</v>
      </c>
      <c r="T70" s="1091">
        <f t="shared" si="5"/>
        <v>0</v>
      </c>
      <c r="U70" s="1091"/>
    </row>
    <row r="71" spans="1:21" x14ac:dyDescent="0.25">
      <c r="A71" s="697"/>
      <c r="B71" s="202"/>
      <c r="C71" s="39">
        <v>0</v>
      </c>
      <c r="D71" s="60">
        <v>0</v>
      </c>
      <c r="E71" s="60">
        <v>0</v>
      </c>
      <c r="F71" s="60"/>
      <c r="G71" s="60"/>
      <c r="H71" s="60"/>
      <c r="I71" s="60"/>
      <c r="J71" s="60">
        <v>0</v>
      </c>
      <c r="K71" s="60">
        <v>0</v>
      </c>
      <c r="L71" s="60"/>
      <c r="S71" s="1091">
        <f t="shared" si="4"/>
        <v>0</v>
      </c>
      <c r="T71" s="1091">
        <f t="shared" si="5"/>
        <v>0</v>
      </c>
      <c r="U71" s="1091"/>
    </row>
    <row r="72" spans="1:21" s="194" customFormat="1" x14ac:dyDescent="0.25">
      <c r="A72" s="1191" t="s">
        <v>793</v>
      </c>
      <c r="B72" s="88" t="s">
        <v>120</v>
      </c>
      <c r="C72" s="39">
        <v>39</v>
      </c>
      <c r="D72" s="60">
        <v>5</v>
      </c>
      <c r="E72" s="60">
        <v>4</v>
      </c>
      <c r="F72" s="60">
        <v>4</v>
      </c>
      <c r="G72" s="60">
        <v>4</v>
      </c>
      <c r="H72" s="60">
        <v>4</v>
      </c>
      <c r="I72" s="60">
        <v>4</v>
      </c>
      <c r="J72" s="60">
        <v>5</v>
      </c>
      <c r="K72" s="60">
        <v>5</v>
      </c>
      <c r="L72" s="60">
        <v>4</v>
      </c>
      <c r="M72" s="995"/>
      <c r="N72" s="1111"/>
      <c r="O72" s="1111"/>
      <c r="P72" s="1111"/>
      <c r="Q72" s="1111"/>
      <c r="R72" s="1111"/>
      <c r="S72" s="1091">
        <f t="shared" si="4"/>
        <v>39</v>
      </c>
      <c r="T72" s="1091">
        <f t="shared" si="5"/>
        <v>0</v>
      </c>
      <c r="U72" s="1091"/>
    </row>
    <row r="73" spans="1:21" s="194" customFormat="1" x14ac:dyDescent="0.25">
      <c r="A73" s="1191" t="s">
        <v>794</v>
      </c>
      <c r="B73" s="88" t="s">
        <v>120</v>
      </c>
      <c r="C73" s="39">
        <v>30</v>
      </c>
      <c r="D73" s="60">
        <v>3</v>
      </c>
      <c r="E73" s="60">
        <v>3</v>
      </c>
      <c r="F73" s="60">
        <v>3</v>
      </c>
      <c r="G73" s="60">
        <v>4</v>
      </c>
      <c r="H73" s="60">
        <v>4</v>
      </c>
      <c r="I73" s="60">
        <v>4</v>
      </c>
      <c r="J73" s="60">
        <v>3</v>
      </c>
      <c r="K73" s="60">
        <v>3</v>
      </c>
      <c r="L73" s="60">
        <v>3</v>
      </c>
      <c r="M73" s="995"/>
      <c r="N73" s="1111"/>
      <c r="O73" s="1111"/>
      <c r="P73" s="1111"/>
      <c r="Q73" s="1111"/>
      <c r="R73" s="1111"/>
      <c r="S73" s="1091">
        <f t="shared" si="4"/>
        <v>30</v>
      </c>
      <c r="T73" s="1091">
        <f t="shared" si="5"/>
        <v>0</v>
      </c>
      <c r="U73" s="1091"/>
    </row>
    <row r="74" spans="1:21" x14ac:dyDescent="0.25">
      <c r="A74" s="695"/>
      <c r="B74" s="88"/>
      <c r="C74" s="39">
        <v>0</v>
      </c>
      <c r="D74" s="60">
        <v>0</v>
      </c>
      <c r="E74" s="60">
        <v>0</v>
      </c>
      <c r="F74" s="60"/>
      <c r="G74" s="60"/>
      <c r="H74" s="60"/>
      <c r="I74" s="60"/>
      <c r="J74" s="60">
        <v>0</v>
      </c>
      <c r="K74" s="60">
        <v>0</v>
      </c>
      <c r="L74" s="60"/>
      <c r="S74" s="1091">
        <f t="shared" si="4"/>
        <v>0</v>
      </c>
      <c r="T74" s="1091">
        <f t="shared" si="5"/>
        <v>0</v>
      </c>
      <c r="U74" s="1091"/>
    </row>
    <row r="75" spans="1:21" x14ac:dyDescent="0.25">
      <c r="A75" s="695" t="s">
        <v>791</v>
      </c>
      <c r="B75" s="88" t="s">
        <v>120</v>
      </c>
      <c r="C75" s="39">
        <v>260</v>
      </c>
      <c r="D75" s="41">
        <v>32</v>
      </c>
      <c r="E75" s="41">
        <v>38</v>
      </c>
      <c r="F75" s="41">
        <v>23</v>
      </c>
      <c r="G75" s="41">
        <v>38</v>
      </c>
      <c r="H75" s="41">
        <v>32</v>
      </c>
      <c r="I75" s="41">
        <v>25</v>
      </c>
      <c r="J75" s="41">
        <v>30</v>
      </c>
      <c r="K75" s="41">
        <v>22</v>
      </c>
      <c r="L75" s="41">
        <v>20</v>
      </c>
      <c r="S75" s="1091">
        <f t="shared" si="4"/>
        <v>260</v>
      </c>
      <c r="T75" s="1091">
        <f t="shared" si="5"/>
        <v>0</v>
      </c>
      <c r="U75" s="1091"/>
    </row>
    <row r="76" spans="1:21" x14ac:dyDescent="0.25">
      <c r="A76" s="695" t="s">
        <v>792</v>
      </c>
      <c r="B76" s="88" t="s">
        <v>120</v>
      </c>
      <c r="C76" s="39">
        <v>157</v>
      </c>
      <c r="D76" s="41">
        <v>19</v>
      </c>
      <c r="E76" s="41">
        <v>23</v>
      </c>
      <c r="F76" s="41">
        <v>14</v>
      </c>
      <c r="G76" s="41">
        <v>23</v>
      </c>
      <c r="H76" s="41">
        <v>19</v>
      </c>
      <c r="I76" s="41">
        <v>15</v>
      </c>
      <c r="J76" s="41">
        <v>18</v>
      </c>
      <c r="K76" s="41">
        <v>14</v>
      </c>
      <c r="L76" s="41">
        <v>12</v>
      </c>
      <c r="S76" s="1091">
        <f t="shared" si="4"/>
        <v>157</v>
      </c>
      <c r="T76" s="1091">
        <f t="shared" si="5"/>
        <v>0</v>
      </c>
      <c r="U76" s="1091"/>
    </row>
    <row r="77" spans="1:21" x14ac:dyDescent="0.25">
      <c r="A77" s="694" t="s">
        <v>422</v>
      </c>
      <c r="B77" s="64" t="s">
        <v>120</v>
      </c>
      <c r="C77" s="39">
        <v>417</v>
      </c>
      <c r="D77" s="41">
        <v>51</v>
      </c>
      <c r="E77" s="41">
        <v>61</v>
      </c>
      <c r="F77" s="41">
        <v>37</v>
      </c>
      <c r="G77" s="41">
        <v>61</v>
      </c>
      <c r="H77" s="41">
        <v>51</v>
      </c>
      <c r="I77" s="41">
        <v>40</v>
      </c>
      <c r="J77" s="41">
        <v>48</v>
      </c>
      <c r="K77" s="41">
        <v>36</v>
      </c>
      <c r="L77" s="104">
        <v>32</v>
      </c>
      <c r="S77" s="1091">
        <f t="shared" si="4"/>
        <v>417</v>
      </c>
      <c r="T77" s="1091">
        <f t="shared" si="5"/>
        <v>0</v>
      </c>
      <c r="U77" s="1091"/>
    </row>
    <row r="78" spans="1:21" x14ac:dyDescent="0.25">
      <c r="A78" s="697"/>
      <c r="B78" s="202"/>
      <c r="C78" s="101">
        <v>0</v>
      </c>
      <c r="D78" s="60"/>
      <c r="E78" s="60"/>
      <c r="F78" s="60"/>
      <c r="G78" s="60"/>
      <c r="H78" s="60"/>
      <c r="I78" s="60"/>
      <c r="J78" s="60"/>
      <c r="K78" s="60"/>
      <c r="L78" s="60"/>
      <c r="S78" s="1091">
        <f t="shared" si="4"/>
        <v>0</v>
      </c>
      <c r="T78" s="1091">
        <f t="shared" si="5"/>
        <v>0</v>
      </c>
      <c r="U78" s="1091"/>
    </row>
    <row r="79" spans="1:21" s="998" customFormat="1" x14ac:dyDescent="0.25">
      <c r="A79" s="696" t="s">
        <v>424</v>
      </c>
      <c r="B79" s="88" t="s">
        <v>120</v>
      </c>
      <c r="C79" s="39">
        <v>49</v>
      </c>
      <c r="D79" s="60">
        <v>6</v>
      </c>
      <c r="E79" s="60">
        <v>5</v>
      </c>
      <c r="F79" s="60">
        <v>6</v>
      </c>
      <c r="G79" s="60">
        <v>6</v>
      </c>
      <c r="H79" s="60">
        <v>6</v>
      </c>
      <c r="I79" s="60">
        <v>5</v>
      </c>
      <c r="J79" s="60">
        <v>5</v>
      </c>
      <c r="K79" s="1179">
        <v>5</v>
      </c>
      <c r="L79" s="60">
        <v>5</v>
      </c>
      <c r="M79" s="995"/>
      <c r="N79" s="1111"/>
      <c r="O79" s="1111"/>
      <c r="P79" s="1111"/>
      <c r="Q79" s="1111"/>
      <c r="R79" s="1111"/>
      <c r="S79" s="1091">
        <f t="shared" si="4"/>
        <v>49</v>
      </c>
      <c r="T79" s="1091">
        <f t="shared" si="5"/>
        <v>0</v>
      </c>
      <c r="U79" s="1091"/>
    </row>
    <row r="80" spans="1:21" s="998" customFormat="1" x14ac:dyDescent="0.25">
      <c r="A80" s="696" t="s">
        <v>426</v>
      </c>
      <c r="B80" s="189" t="s">
        <v>120</v>
      </c>
      <c r="C80" s="39">
        <v>96</v>
      </c>
      <c r="D80" s="60">
        <v>12</v>
      </c>
      <c r="E80" s="60">
        <v>10</v>
      </c>
      <c r="F80" s="60">
        <v>10</v>
      </c>
      <c r="G80" s="60">
        <v>12</v>
      </c>
      <c r="H80" s="60">
        <v>12</v>
      </c>
      <c r="I80" s="60">
        <v>10</v>
      </c>
      <c r="J80" s="60">
        <v>10</v>
      </c>
      <c r="K80" s="338">
        <v>10</v>
      </c>
      <c r="L80" s="60">
        <v>10</v>
      </c>
      <c r="M80" s="995"/>
      <c r="N80" s="1111"/>
      <c r="O80" s="1111"/>
      <c r="P80" s="1111"/>
      <c r="Q80" s="1111"/>
      <c r="R80" s="1111"/>
      <c r="S80" s="1091">
        <f t="shared" si="4"/>
        <v>96</v>
      </c>
      <c r="T80" s="1091">
        <f t="shared" si="5"/>
        <v>0</v>
      </c>
      <c r="U80" s="1091"/>
    </row>
    <row r="81" spans="1:21" s="998" customFormat="1" x14ac:dyDescent="0.25">
      <c r="A81" s="703" t="s">
        <v>427</v>
      </c>
      <c r="B81" s="88"/>
      <c r="C81" s="97">
        <v>60459</v>
      </c>
      <c r="D81" s="51">
        <v>7518</v>
      </c>
      <c r="E81" s="51">
        <v>6265</v>
      </c>
      <c r="F81" s="51">
        <v>6580</v>
      </c>
      <c r="G81" s="51">
        <v>7518</v>
      </c>
      <c r="H81" s="51">
        <v>7518</v>
      </c>
      <c r="I81" s="51">
        <v>6265</v>
      </c>
      <c r="J81" s="51">
        <v>6265</v>
      </c>
      <c r="K81" s="51">
        <v>6265</v>
      </c>
      <c r="L81" s="51">
        <v>6265</v>
      </c>
      <c r="M81" s="995"/>
      <c r="N81" s="1111"/>
      <c r="O81" s="1111"/>
      <c r="P81" s="1111"/>
      <c r="Q81" s="1111"/>
      <c r="R81" s="1111"/>
      <c r="S81" s="1091">
        <f t="shared" si="4"/>
        <v>60459</v>
      </c>
      <c r="T81" s="1091">
        <f t="shared" si="5"/>
        <v>0</v>
      </c>
      <c r="U81" s="1091"/>
    </row>
    <row r="82" spans="1:21" s="998" customFormat="1" x14ac:dyDescent="0.25">
      <c r="A82" s="697"/>
      <c r="B82" s="202"/>
      <c r="C82" s="101"/>
      <c r="D82" s="1078"/>
      <c r="E82" s="1078"/>
      <c r="F82" s="1078"/>
      <c r="G82" s="1078"/>
      <c r="H82" s="1078"/>
      <c r="I82" s="1078"/>
      <c r="J82" s="1078"/>
      <c r="K82" s="41"/>
      <c r="L82" s="180"/>
      <c r="M82" s="995"/>
      <c r="N82" s="1111"/>
      <c r="O82" s="1111"/>
      <c r="P82" s="1111"/>
      <c r="Q82" s="1111"/>
      <c r="R82" s="1111"/>
      <c r="S82" s="1091">
        <f t="shared" si="4"/>
        <v>0</v>
      </c>
      <c r="T82" s="1091">
        <f t="shared" si="5"/>
        <v>0</v>
      </c>
      <c r="U82" s="1091"/>
    </row>
    <row r="83" spans="1:21" s="998" customFormat="1" x14ac:dyDescent="0.25">
      <c r="A83" s="697" t="s">
        <v>795</v>
      </c>
      <c r="B83" s="88" t="s">
        <v>396</v>
      </c>
      <c r="C83" s="39">
        <v>360</v>
      </c>
      <c r="D83" s="60">
        <v>40</v>
      </c>
      <c r="E83" s="60">
        <v>40</v>
      </c>
      <c r="F83" s="60">
        <v>40</v>
      </c>
      <c r="G83" s="60">
        <v>40</v>
      </c>
      <c r="H83" s="60">
        <v>40</v>
      </c>
      <c r="I83" s="60">
        <v>40</v>
      </c>
      <c r="J83" s="60">
        <v>40</v>
      </c>
      <c r="K83" s="817">
        <v>40</v>
      </c>
      <c r="L83" s="1170">
        <v>40</v>
      </c>
      <c r="M83" s="995"/>
      <c r="N83" s="1111"/>
      <c r="O83" s="1111"/>
      <c r="P83" s="1111"/>
      <c r="Q83" s="1111"/>
      <c r="R83" s="1111"/>
      <c r="S83" s="1091">
        <f t="shared" si="4"/>
        <v>360</v>
      </c>
      <c r="T83" s="1091">
        <f t="shared" si="5"/>
        <v>0</v>
      </c>
      <c r="U83" s="1091"/>
    </row>
    <row r="84" spans="1:21" s="998" customFormat="1" x14ac:dyDescent="0.25">
      <c r="A84" s="697" t="s">
        <v>785</v>
      </c>
      <c r="B84" s="88" t="s">
        <v>396</v>
      </c>
      <c r="C84" s="39">
        <v>215</v>
      </c>
      <c r="D84" s="60">
        <v>25</v>
      </c>
      <c r="E84" s="60">
        <v>25</v>
      </c>
      <c r="F84" s="60">
        <v>25</v>
      </c>
      <c r="G84" s="60">
        <v>25</v>
      </c>
      <c r="H84" s="60">
        <v>25</v>
      </c>
      <c r="I84" s="60">
        <v>25</v>
      </c>
      <c r="J84" s="60">
        <v>25</v>
      </c>
      <c r="K84" s="338">
        <v>20</v>
      </c>
      <c r="L84" s="60">
        <v>20</v>
      </c>
      <c r="M84" s="995"/>
      <c r="N84" s="1111"/>
      <c r="O84" s="1111"/>
      <c r="P84" s="1111"/>
      <c r="Q84" s="1111"/>
      <c r="R84" s="1111"/>
      <c r="S84" s="1091">
        <f t="shared" si="4"/>
        <v>215</v>
      </c>
      <c r="T84" s="1091">
        <f t="shared" si="5"/>
        <v>0</v>
      </c>
      <c r="U84" s="1091"/>
    </row>
    <row r="85" spans="1:21" s="998" customFormat="1" ht="15" customHeigh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60"/>
      <c r="K85" s="41"/>
      <c r="L85" s="60"/>
      <c r="M85" s="995"/>
      <c r="N85" s="1111"/>
      <c r="O85" s="1111"/>
      <c r="P85" s="1111"/>
      <c r="Q85" s="1111"/>
      <c r="R85" s="1111"/>
      <c r="S85" s="1091">
        <f t="shared" si="4"/>
        <v>0</v>
      </c>
      <c r="T85" s="1091">
        <f t="shared" si="5"/>
        <v>0</v>
      </c>
      <c r="U85" s="1091"/>
    </row>
    <row r="86" spans="1:21" s="998" customFormat="1" x14ac:dyDescent="0.25">
      <c r="A86" s="943" t="s">
        <v>784</v>
      </c>
      <c r="B86" s="88"/>
      <c r="C86" s="39">
        <v>266200</v>
      </c>
      <c r="D86" s="51">
        <v>30200</v>
      </c>
      <c r="E86" s="51">
        <v>30200</v>
      </c>
      <c r="F86" s="51">
        <v>30200</v>
      </c>
      <c r="G86" s="51">
        <v>30200</v>
      </c>
      <c r="H86" s="51">
        <v>30200</v>
      </c>
      <c r="I86" s="51">
        <v>30200</v>
      </c>
      <c r="J86" s="51">
        <v>30200</v>
      </c>
      <c r="K86" s="51">
        <v>27400</v>
      </c>
      <c r="L86" s="180">
        <v>27400</v>
      </c>
      <c r="M86" s="995"/>
      <c r="N86" s="1111"/>
      <c r="O86" s="1111"/>
      <c r="P86" s="1111"/>
      <c r="Q86" s="1111"/>
      <c r="R86" s="1111"/>
      <c r="S86" s="1091">
        <f t="shared" si="4"/>
        <v>266200</v>
      </c>
      <c r="T86" s="1091">
        <f t="shared" si="5"/>
        <v>0</v>
      </c>
      <c r="U86" s="1091"/>
    </row>
    <row r="87" spans="1:21" s="998" customFormat="1" x14ac:dyDescent="0.25">
      <c r="A87" s="697"/>
      <c r="B87" s="88"/>
      <c r="C87" s="39"/>
      <c r="D87" s="60"/>
      <c r="E87" s="60"/>
      <c r="F87" s="60"/>
      <c r="G87" s="60"/>
      <c r="H87" s="60"/>
      <c r="I87" s="60"/>
      <c r="J87" s="60"/>
      <c r="K87" s="41"/>
      <c r="L87" s="60"/>
      <c r="M87" s="995"/>
      <c r="N87" s="1111"/>
      <c r="O87" s="1111"/>
      <c r="P87" s="1111"/>
      <c r="Q87" s="1111"/>
      <c r="R87" s="1111"/>
      <c r="S87" s="1091">
        <f t="shared" si="4"/>
        <v>0</v>
      </c>
      <c r="T87" s="1091">
        <f t="shared" si="5"/>
        <v>0</v>
      </c>
      <c r="U87" s="1091"/>
    </row>
    <row r="88" spans="1:21" s="998" customFormat="1" x14ac:dyDescent="0.25">
      <c r="A88" s="679" t="s">
        <v>782</v>
      </c>
      <c r="B88" s="88" t="s">
        <v>396</v>
      </c>
      <c r="C88" s="39">
        <v>160</v>
      </c>
      <c r="D88" s="1079">
        <v>20</v>
      </c>
      <c r="E88" s="1079">
        <v>20</v>
      </c>
      <c r="F88" s="1079">
        <v>15</v>
      </c>
      <c r="G88" s="1079">
        <v>20</v>
      </c>
      <c r="H88" s="1079">
        <v>20</v>
      </c>
      <c r="I88" s="1079">
        <v>15</v>
      </c>
      <c r="J88" s="1079">
        <v>20</v>
      </c>
      <c r="K88" s="41">
        <v>15</v>
      </c>
      <c r="L88" s="1079">
        <v>15</v>
      </c>
      <c r="M88" s="995"/>
      <c r="N88" s="1111"/>
      <c r="O88" s="1111"/>
      <c r="P88" s="1111"/>
      <c r="Q88" s="1111"/>
      <c r="R88" s="1111"/>
      <c r="S88" s="1091">
        <f t="shared" si="4"/>
        <v>160</v>
      </c>
      <c r="T88" s="1091">
        <f t="shared" si="5"/>
        <v>0</v>
      </c>
      <c r="U88" s="1091"/>
    </row>
    <row r="89" spans="1:21" s="998" customFormat="1" x14ac:dyDescent="0.25">
      <c r="A89" s="703" t="s">
        <v>783</v>
      </c>
      <c r="B89" s="88"/>
      <c r="C89" s="97">
        <v>88000</v>
      </c>
      <c r="D89" s="51">
        <v>11000</v>
      </c>
      <c r="E89" s="51">
        <v>11000</v>
      </c>
      <c r="F89" s="51">
        <v>8250</v>
      </c>
      <c r="G89" s="51">
        <v>11000</v>
      </c>
      <c r="H89" s="51">
        <v>11000</v>
      </c>
      <c r="I89" s="51">
        <v>8250</v>
      </c>
      <c r="J89" s="51">
        <v>11000</v>
      </c>
      <c r="K89" s="51">
        <v>8250</v>
      </c>
      <c r="L89" s="51">
        <v>8250</v>
      </c>
      <c r="M89" s="995"/>
      <c r="N89" s="1111"/>
      <c r="O89" s="1111"/>
      <c r="P89" s="1111"/>
      <c r="Q89" s="1111"/>
      <c r="R89" s="1111"/>
      <c r="S89" s="1091">
        <f t="shared" si="4"/>
        <v>88000</v>
      </c>
      <c r="T89" s="1091">
        <f t="shared" si="5"/>
        <v>0</v>
      </c>
      <c r="U89" s="1091"/>
    </row>
    <row r="90" spans="1:21" s="998" customFormat="1" x14ac:dyDescent="0.25">
      <c r="A90" s="697"/>
      <c r="B90" s="88"/>
      <c r="C90" s="101"/>
      <c r="D90" s="1078"/>
      <c r="E90" s="1078"/>
      <c r="F90" s="1078"/>
      <c r="G90" s="1078"/>
      <c r="H90" s="1078"/>
      <c r="I90" s="1078"/>
      <c r="J90" s="1078"/>
      <c r="K90" s="1079"/>
      <c r="L90" s="1078"/>
      <c r="M90" s="995"/>
      <c r="N90" s="1111"/>
      <c r="O90" s="1111"/>
      <c r="P90" s="1111"/>
      <c r="Q90" s="1111"/>
      <c r="R90" s="1111"/>
      <c r="S90" s="1091">
        <f t="shared" si="4"/>
        <v>0</v>
      </c>
      <c r="T90" s="1091">
        <f t="shared" si="5"/>
        <v>0</v>
      </c>
      <c r="U90" s="1091"/>
    </row>
    <row r="91" spans="1:21" s="998" customFormat="1" x14ac:dyDescent="0.25">
      <c r="A91" s="948" t="s">
        <v>440</v>
      </c>
      <c r="B91" s="196" t="s">
        <v>120</v>
      </c>
      <c r="C91" s="39">
        <v>22</v>
      </c>
      <c r="D91" s="60">
        <v>3</v>
      </c>
      <c r="E91" s="60">
        <v>3</v>
      </c>
      <c r="F91" s="60">
        <v>2</v>
      </c>
      <c r="G91" s="60">
        <v>3</v>
      </c>
      <c r="H91" s="60">
        <v>3</v>
      </c>
      <c r="I91" s="60">
        <v>2</v>
      </c>
      <c r="J91" s="60">
        <v>2</v>
      </c>
      <c r="K91" s="51">
        <v>2</v>
      </c>
      <c r="L91" s="60">
        <v>2</v>
      </c>
      <c r="M91" s="995"/>
      <c r="N91" s="1111"/>
      <c r="O91" s="1111"/>
      <c r="P91" s="1111"/>
      <c r="Q91" s="1111"/>
      <c r="R91" s="1111"/>
      <c r="S91" s="1091">
        <f t="shared" si="4"/>
        <v>22</v>
      </c>
      <c r="T91" s="1091">
        <f t="shared" si="5"/>
        <v>0</v>
      </c>
      <c r="U91" s="1091"/>
    </row>
    <row r="92" spans="1:21" s="998" customFormat="1" x14ac:dyDescent="0.25">
      <c r="A92" s="704" t="s">
        <v>448</v>
      </c>
      <c r="B92" s="211"/>
      <c r="C92" s="97">
        <v>423283</v>
      </c>
      <c r="D92" s="51">
        <v>49894</v>
      </c>
      <c r="E92" s="51">
        <v>48641</v>
      </c>
      <c r="F92" s="51">
        <v>45814</v>
      </c>
      <c r="G92" s="51">
        <v>49894</v>
      </c>
      <c r="H92" s="51">
        <v>49894</v>
      </c>
      <c r="I92" s="51">
        <v>45499</v>
      </c>
      <c r="J92" s="51">
        <v>48249</v>
      </c>
      <c r="K92" s="51">
        <v>42699</v>
      </c>
      <c r="L92" s="51">
        <v>42699</v>
      </c>
      <c r="M92" s="995"/>
      <c r="N92" s="1111"/>
      <c r="O92" s="1111"/>
      <c r="P92" s="1111"/>
      <c r="Q92" s="1111"/>
      <c r="R92" s="1111"/>
      <c r="S92" s="1091">
        <f t="shared" si="4"/>
        <v>423283</v>
      </c>
      <c r="T92" s="1091">
        <f t="shared" si="5"/>
        <v>0</v>
      </c>
      <c r="U92" s="1091"/>
    </row>
    <row r="93" spans="1:21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L93" s="51"/>
      <c r="S93" s="1091">
        <f t="shared" si="4"/>
        <v>0</v>
      </c>
      <c r="T93" s="1091">
        <f t="shared" si="5"/>
        <v>0</v>
      </c>
      <c r="U93" s="1091"/>
    </row>
    <row r="94" spans="1:21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41"/>
      <c r="K94" s="41"/>
      <c r="L94" s="41"/>
      <c r="M94" s="995"/>
      <c r="N94" s="1111"/>
      <c r="O94" s="1111"/>
      <c r="P94" s="1111"/>
      <c r="Q94" s="1111"/>
      <c r="R94" s="1111"/>
      <c r="S94" s="1091">
        <f t="shared" si="4"/>
        <v>0</v>
      </c>
      <c r="T94" s="1091">
        <f t="shared" si="5"/>
        <v>0</v>
      </c>
      <c r="U94" s="1091"/>
    </row>
    <row r="95" spans="1:21" s="998" customFormat="1" ht="15" customHeight="1" x14ac:dyDescent="0.25">
      <c r="A95" s="697" t="s">
        <v>759</v>
      </c>
      <c r="B95" s="196" t="s">
        <v>18</v>
      </c>
      <c r="C95" s="39">
        <v>135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41">
        <v>15</v>
      </c>
      <c r="M95" s="995"/>
      <c r="N95" s="1111"/>
      <c r="O95" s="1111"/>
      <c r="P95" s="1111"/>
      <c r="Q95" s="1111"/>
      <c r="R95" s="1111"/>
      <c r="S95" s="1091">
        <f t="shared" si="4"/>
        <v>135</v>
      </c>
      <c r="T95" s="1091">
        <f t="shared" si="5"/>
        <v>0</v>
      </c>
      <c r="U95" s="1091"/>
    </row>
    <row r="96" spans="1:21" s="998" customFormat="1" ht="15" customHeight="1" x14ac:dyDescent="0.25">
      <c r="A96" s="697" t="s">
        <v>797</v>
      </c>
      <c r="B96" s="196" t="s">
        <v>18</v>
      </c>
      <c r="C96" s="39">
        <v>180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41">
        <v>20</v>
      </c>
      <c r="M96" s="995"/>
      <c r="N96" s="1111"/>
      <c r="O96" s="1111"/>
      <c r="P96" s="1111"/>
      <c r="Q96" s="1111"/>
      <c r="R96" s="1111"/>
      <c r="S96" s="1091">
        <f t="shared" si="4"/>
        <v>180</v>
      </c>
      <c r="T96" s="1091">
        <f t="shared" si="5"/>
        <v>0</v>
      </c>
      <c r="U96" s="1091"/>
    </row>
    <row r="97" spans="1:21" s="998" customFormat="1" ht="15" customHeight="1" x14ac:dyDescent="0.25">
      <c r="A97" s="697" t="s">
        <v>796</v>
      </c>
      <c r="B97" s="196" t="s">
        <v>18</v>
      </c>
      <c r="C97" s="39">
        <v>180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41">
        <v>20</v>
      </c>
      <c r="M97" s="995"/>
      <c r="N97" s="1111"/>
      <c r="O97" s="1111"/>
      <c r="P97" s="1111"/>
      <c r="Q97" s="1111"/>
      <c r="R97" s="1111"/>
      <c r="S97" s="1091">
        <f t="shared" si="4"/>
        <v>180</v>
      </c>
      <c r="T97" s="1091">
        <f t="shared" si="5"/>
        <v>0</v>
      </c>
      <c r="U97" s="1091"/>
    </row>
    <row r="98" spans="1:21" s="998" customFormat="1" ht="15" customHeight="1" x14ac:dyDescent="0.25">
      <c r="A98" s="697" t="s">
        <v>758</v>
      </c>
      <c r="B98" s="196" t="s">
        <v>18</v>
      </c>
      <c r="C98" s="39">
        <v>9000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41">
        <v>1000</v>
      </c>
      <c r="M98" s="995"/>
      <c r="N98" s="1111"/>
      <c r="O98" s="1111"/>
      <c r="P98" s="1111"/>
      <c r="Q98" s="1111"/>
      <c r="R98" s="1111"/>
      <c r="S98" s="1091">
        <f t="shared" si="4"/>
        <v>9000</v>
      </c>
      <c r="T98" s="1091">
        <f t="shared" si="5"/>
        <v>0</v>
      </c>
      <c r="U98" s="1091"/>
    </row>
    <row r="99" spans="1:21" s="194" customFormat="1" ht="15" customHeight="1" x14ac:dyDescent="0.25">
      <c r="A99" s="697" t="s">
        <v>778</v>
      </c>
      <c r="B99" s="196" t="s">
        <v>18</v>
      </c>
      <c r="C99" s="39">
        <v>18000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41">
        <v>2000</v>
      </c>
      <c r="M99" s="995"/>
      <c r="N99" s="1111"/>
      <c r="O99" s="1111"/>
      <c r="P99" s="1111"/>
      <c r="Q99" s="1111"/>
      <c r="R99" s="1111"/>
      <c r="S99" s="1091">
        <f t="shared" si="4"/>
        <v>18000</v>
      </c>
      <c r="T99" s="1091">
        <f t="shared" si="5"/>
        <v>0</v>
      </c>
      <c r="U99" s="1091"/>
    </row>
    <row r="100" spans="1:21" s="986" customFormat="1" ht="15" customHeight="1" x14ac:dyDescent="0.25">
      <c r="A100" s="939" t="s">
        <v>760</v>
      </c>
      <c r="B100" s="200"/>
      <c r="C100" s="97">
        <v>629685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119">
        <v>69965</v>
      </c>
      <c r="M100" s="233"/>
      <c r="N100" s="83"/>
      <c r="O100" s="83"/>
      <c r="P100" s="83"/>
      <c r="Q100" s="83"/>
      <c r="R100" s="83"/>
      <c r="S100" s="1091">
        <f t="shared" ref="S100:S115" si="6">SUM(D100:R100)</f>
        <v>629685</v>
      </c>
      <c r="T100" s="1091">
        <f t="shared" ref="T100:T115" si="7">S100-C100</f>
        <v>0</v>
      </c>
      <c r="U100" s="1091"/>
    </row>
    <row r="101" spans="1:21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119"/>
      <c r="M101" s="233"/>
      <c r="N101" s="83"/>
      <c r="O101" s="83"/>
      <c r="P101" s="83"/>
      <c r="Q101" s="83"/>
      <c r="R101" s="83"/>
      <c r="S101" s="1091">
        <f t="shared" si="6"/>
        <v>0</v>
      </c>
      <c r="T101" s="1091">
        <f t="shared" si="7"/>
        <v>0</v>
      </c>
      <c r="U101" s="1091"/>
    </row>
    <row r="102" spans="1:21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119"/>
      <c r="M102" s="233"/>
      <c r="N102" s="83"/>
      <c r="O102" s="83"/>
      <c r="P102" s="83"/>
      <c r="Q102" s="83"/>
      <c r="R102" s="83"/>
      <c r="S102" s="1091">
        <f t="shared" si="6"/>
        <v>0</v>
      </c>
      <c r="T102" s="1091">
        <f t="shared" si="7"/>
        <v>0</v>
      </c>
      <c r="U102" s="1091"/>
    </row>
    <row r="103" spans="1:21" ht="15" customHeight="1" x14ac:dyDescent="0.25">
      <c r="A103" s="705" t="s">
        <v>826</v>
      </c>
      <c r="B103" s="196" t="s">
        <v>120</v>
      </c>
      <c r="C103" s="39">
        <v>108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L103" s="41">
        <v>12</v>
      </c>
      <c r="S103" s="1091">
        <f t="shared" si="6"/>
        <v>108</v>
      </c>
      <c r="T103" s="1091">
        <f t="shared" si="7"/>
        <v>0</v>
      </c>
      <c r="U103" s="1091"/>
    </row>
    <row r="104" spans="1:21" ht="15" customHeight="1" x14ac:dyDescent="0.25">
      <c r="A104" s="705" t="s">
        <v>827</v>
      </c>
      <c r="B104" s="196" t="s">
        <v>120</v>
      </c>
      <c r="C104" s="39">
        <v>108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L104" s="41">
        <v>12</v>
      </c>
      <c r="S104" s="1091">
        <f t="shared" si="6"/>
        <v>108</v>
      </c>
      <c r="T104" s="1091">
        <f t="shared" si="7"/>
        <v>0</v>
      </c>
      <c r="U104" s="1091"/>
    </row>
    <row r="105" spans="1:21" ht="15" customHeight="1" x14ac:dyDescent="0.25">
      <c r="A105" s="705" t="s">
        <v>828</v>
      </c>
      <c r="B105" s="196" t="s">
        <v>120</v>
      </c>
      <c r="C105" s="39">
        <v>108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L105" s="41">
        <v>12</v>
      </c>
      <c r="S105" s="1091">
        <f t="shared" si="6"/>
        <v>108</v>
      </c>
      <c r="T105" s="1091">
        <f t="shared" si="7"/>
        <v>0</v>
      </c>
      <c r="U105" s="1091"/>
    </row>
    <row r="106" spans="1:21" ht="15" customHeight="1" x14ac:dyDescent="0.25">
      <c r="A106" s="705" t="s">
        <v>829</v>
      </c>
      <c r="B106" s="196" t="s">
        <v>120</v>
      </c>
      <c r="C106" s="39">
        <v>108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L106" s="41">
        <v>12</v>
      </c>
      <c r="S106" s="1091">
        <f t="shared" si="6"/>
        <v>108</v>
      </c>
      <c r="T106" s="1091">
        <f t="shared" si="7"/>
        <v>0</v>
      </c>
      <c r="U106" s="1091"/>
    </row>
    <row r="107" spans="1:21" s="995" customFormat="1" ht="15" customHeight="1" x14ac:dyDescent="0.25">
      <c r="A107" s="705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L107" s="41"/>
      <c r="N107" s="1111"/>
      <c r="O107" s="1111"/>
      <c r="P107" s="1111"/>
      <c r="Q107" s="1111"/>
      <c r="R107" s="1111"/>
      <c r="S107" s="1091">
        <f t="shared" si="6"/>
        <v>0</v>
      </c>
      <c r="T107" s="1091">
        <f t="shared" si="7"/>
        <v>0</v>
      </c>
      <c r="U107" s="1091"/>
    </row>
    <row r="108" spans="1:21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S108" s="1091">
        <f t="shared" si="6"/>
        <v>0</v>
      </c>
      <c r="T108" s="1091">
        <f t="shared" si="7"/>
        <v>0</v>
      </c>
      <c r="U108" s="1091"/>
    </row>
    <row r="109" spans="1:21" ht="15" customHeight="1" x14ac:dyDescent="0.25">
      <c r="A109" s="705" t="s">
        <v>834</v>
      </c>
      <c r="B109" s="196"/>
      <c r="C109" s="39">
        <v>108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L109" s="41">
        <v>12</v>
      </c>
      <c r="S109" s="1091">
        <f t="shared" si="6"/>
        <v>108</v>
      </c>
      <c r="T109" s="1091">
        <f t="shared" si="7"/>
        <v>0</v>
      </c>
      <c r="U109" s="1091"/>
    </row>
    <row r="110" spans="1:21" ht="15" customHeight="1" x14ac:dyDescent="0.25">
      <c r="A110" s="705" t="s">
        <v>833</v>
      </c>
      <c r="B110" s="196"/>
      <c r="C110" s="39">
        <v>108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L110" s="41">
        <v>12</v>
      </c>
      <c r="S110" s="1091">
        <f t="shared" si="6"/>
        <v>108</v>
      </c>
      <c r="T110" s="1091">
        <f t="shared" si="7"/>
        <v>0</v>
      </c>
      <c r="U110" s="1091"/>
    </row>
    <row r="111" spans="1:21" ht="15" customHeight="1" x14ac:dyDescent="0.25">
      <c r="A111" s="705" t="s">
        <v>832</v>
      </c>
      <c r="B111" s="196"/>
      <c r="C111" s="39">
        <v>108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L111" s="41">
        <v>12</v>
      </c>
      <c r="S111" s="1091">
        <f t="shared" si="6"/>
        <v>108</v>
      </c>
      <c r="T111" s="1091">
        <f t="shared" si="7"/>
        <v>0</v>
      </c>
      <c r="U111" s="1091"/>
    </row>
    <row r="112" spans="1:21" ht="15" customHeight="1" x14ac:dyDescent="0.25">
      <c r="A112" s="705" t="s">
        <v>831</v>
      </c>
      <c r="B112" s="196"/>
      <c r="C112" s="39">
        <v>108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L112" s="41">
        <v>12</v>
      </c>
      <c r="S112" s="1091">
        <f t="shared" si="6"/>
        <v>108</v>
      </c>
      <c r="T112" s="1091">
        <f t="shared" si="7"/>
        <v>0</v>
      </c>
      <c r="U112" s="1091"/>
    </row>
    <row r="113" spans="1:21" ht="15" customHeight="1" thickBot="1" x14ac:dyDescent="0.3">
      <c r="A113" s="705"/>
      <c r="B113" s="196"/>
      <c r="C113" s="39"/>
      <c r="D113" s="41"/>
      <c r="E113" s="41"/>
      <c r="F113" s="41"/>
      <c r="G113" s="41"/>
      <c r="H113" s="41"/>
      <c r="I113" s="41"/>
      <c r="J113" s="41"/>
      <c r="K113" s="41"/>
      <c r="L113" s="41"/>
      <c r="S113" s="1091">
        <f t="shared" si="6"/>
        <v>0</v>
      </c>
      <c r="T113" s="1091">
        <f t="shared" si="7"/>
        <v>0</v>
      </c>
      <c r="U113" s="1091"/>
    </row>
    <row r="114" spans="1:21" s="355" customFormat="1" ht="15.75" thickBot="1" x14ac:dyDescent="0.3">
      <c r="A114" s="221" t="s">
        <v>807</v>
      </c>
      <c r="B114" s="856"/>
      <c r="C114" s="251">
        <v>11900000</v>
      </c>
      <c r="D114" s="221">
        <v>1600000</v>
      </c>
      <c r="E114" s="221">
        <v>1500000</v>
      </c>
      <c r="F114" s="221">
        <v>1000000</v>
      </c>
      <c r="G114" s="221">
        <v>1500000</v>
      </c>
      <c r="H114" s="221">
        <v>1400000</v>
      </c>
      <c r="I114" s="221">
        <v>1000000</v>
      </c>
      <c r="J114" s="221">
        <v>1400000</v>
      </c>
      <c r="K114" s="221">
        <v>1000000</v>
      </c>
      <c r="L114" s="222">
        <v>1500000</v>
      </c>
      <c r="M114" s="1091"/>
      <c r="N114" s="1117"/>
      <c r="O114" s="1117"/>
      <c r="P114" s="1118"/>
      <c r="Q114" s="1118"/>
      <c r="R114" s="1118"/>
      <c r="S114" s="1091">
        <f t="shared" si="6"/>
        <v>11900000</v>
      </c>
      <c r="T114" s="1091">
        <f t="shared" si="7"/>
        <v>0</v>
      </c>
      <c r="U114" s="1091"/>
    </row>
    <row r="115" spans="1:21" ht="15.75" thickBot="1" x14ac:dyDescent="0.3">
      <c r="A115" s="226" t="s">
        <v>466</v>
      </c>
      <c r="B115" s="856"/>
      <c r="C115" s="651">
        <v>4316</v>
      </c>
      <c r="D115" s="228">
        <v>520</v>
      </c>
      <c r="E115" s="228">
        <v>468</v>
      </c>
      <c r="F115" s="228">
        <v>468</v>
      </c>
      <c r="G115" s="228">
        <v>572</v>
      </c>
      <c r="H115" s="228">
        <v>468</v>
      </c>
      <c r="I115" s="228">
        <v>520</v>
      </c>
      <c r="J115" s="228">
        <v>520</v>
      </c>
      <c r="K115" s="228">
        <v>416</v>
      </c>
      <c r="L115" s="221">
        <v>364</v>
      </c>
      <c r="S115" s="1091">
        <f t="shared" si="6"/>
        <v>4316</v>
      </c>
      <c r="T115" s="1091">
        <f t="shared" si="7"/>
        <v>0</v>
      </c>
      <c r="U115" s="1091"/>
    </row>
    <row r="116" spans="1:21" x14ac:dyDescent="0.25">
      <c r="C116"/>
      <c r="D116" s="57"/>
      <c r="E116" s="13"/>
      <c r="F116" s="13"/>
      <c r="G116" s="13"/>
      <c r="H116" s="13"/>
      <c r="I116" s="13"/>
      <c r="J116" s="13"/>
      <c r="K116" s="13"/>
      <c r="L116" s="13"/>
    </row>
    <row r="117" spans="1:21" x14ac:dyDescent="0.25">
      <c r="C117"/>
    </row>
    <row r="118" spans="1:21" x14ac:dyDescent="0.25">
      <c r="C118"/>
    </row>
  </sheetData>
  <mergeCells count="2">
    <mergeCell ref="A4:A5"/>
    <mergeCell ref="B4:B5"/>
  </mergeCells>
  <conditionalFormatting sqref="B1:K1">
    <cfRule type="cellIs" dxfId="98" priority="9" operator="greaterThan">
      <formula>200000</formula>
    </cfRule>
  </conditionalFormatting>
  <conditionalFormatting sqref="L1">
    <cfRule type="cellIs" dxfId="97" priority="7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Y117"/>
  <sheetViews>
    <sheetView zoomScale="85" zoomScaleNormal="85" workbookViewId="0">
      <pane xSplit="2" ySplit="5" topLeftCell="C98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1" width="16.42578125" style="1092" customWidth="1"/>
    <col min="12" max="17" width="16.42578125" style="995" customWidth="1"/>
    <col min="18" max="19" width="11.7109375" style="995" customWidth="1"/>
    <col min="20" max="20" width="10.5703125" style="995" bestFit="1" customWidth="1"/>
    <col min="21" max="21" width="9.140625" style="995"/>
  </cols>
  <sheetData>
    <row r="1" spans="1:25" x14ac:dyDescent="0.25">
      <c r="A1" s="898" t="s">
        <v>0</v>
      </c>
      <c r="B1" s="849"/>
      <c r="C1" s="2"/>
      <c r="D1" s="13"/>
      <c r="E1" s="13"/>
      <c r="F1" s="13"/>
      <c r="G1" s="13"/>
      <c r="H1" s="13"/>
      <c r="I1" s="13"/>
      <c r="J1" s="13"/>
      <c r="K1" s="13"/>
    </row>
    <row r="2" spans="1:25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  <c r="K2" s="13"/>
    </row>
    <row r="3" spans="1:25" ht="15.75" thickBot="1" x14ac:dyDescent="0.3">
      <c r="A3" s="894" t="s">
        <v>730</v>
      </c>
      <c r="B3" s="845"/>
      <c r="C3" s="2"/>
      <c r="D3" s="13"/>
      <c r="E3" s="13"/>
      <c r="F3" s="13"/>
      <c r="G3" s="13"/>
      <c r="H3" s="13"/>
      <c r="I3" s="13"/>
      <c r="J3" s="13"/>
      <c r="K3" s="13"/>
    </row>
    <row r="4" spans="1:25" ht="15.75" thickBot="1" x14ac:dyDescent="0.3">
      <c r="A4" s="1210" t="s">
        <v>3</v>
      </c>
      <c r="B4" s="1212" t="s">
        <v>4</v>
      </c>
      <c r="C4" s="1140" t="s">
        <v>6</v>
      </c>
      <c r="D4" s="1181" t="s">
        <v>513</v>
      </c>
      <c r="E4" s="1143" t="s">
        <v>514</v>
      </c>
      <c r="F4" s="1143" t="s">
        <v>515</v>
      </c>
      <c r="G4" s="1147" t="s">
        <v>516</v>
      </c>
      <c r="H4" s="1143" t="s">
        <v>517</v>
      </c>
      <c r="I4" s="1143" t="s">
        <v>518</v>
      </c>
      <c r="J4" s="1143" t="s">
        <v>520</v>
      </c>
      <c r="K4" s="1143" t="s">
        <v>519</v>
      </c>
    </row>
    <row r="5" spans="1:25" x14ac:dyDescent="0.25">
      <c r="A5" s="1211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</row>
    <row r="6" spans="1:25" s="55" customFormat="1" ht="27" customHeight="1" x14ac:dyDescent="0.25">
      <c r="A6" s="1188" t="s">
        <v>727</v>
      </c>
      <c r="B6" s="64"/>
      <c r="C6" s="97">
        <v>560136</v>
      </c>
      <c r="D6" s="1085">
        <v>76430</v>
      </c>
      <c r="E6" s="1085">
        <v>70017</v>
      </c>
      <c r="F6" s="1085">
        <v>63604</v>
      </c>
      <c r="G6" s="1085">
        <v>63604</v>
      </c>
      <c r="H6" s="1085">
        <v>70017</v>
      </c>
      <c r="I6" s="1085">
        <v>70017</v>
      </c>
      <c r="J6" s="1085">
        <v>70017</v>
      </c>
      <c r="K6" s="1085">
        <v>76430</v>
      </c>
      <c r="L6" s="995"/>
      <c r="M6" s="1094"/>
      <c r="N6" s="995"/>
      <c r="O6" s="995"/>
      <c r="P6" s="995"/>
      <c r="Q6" s="995"/>
      <c r="R6" s="1091">
        <f t="shared" ref="R6:R37" si="0">SUM(D6:Q6)</f>
        <v>560136</v>
      </c>
      <c r="S6" s="1091">
        <f t="shared" ref="S6:S37" si="1">R6-C6</f>
        <v>0</v>
      </c>
      <c r="T6" s="1091"/>
      <c r="U6" s="995"/>
    </row>
    <row r="7" spans="1:25" x14ac:dyDescent="0.25">
      <c r="A7" s="698"/>
      <c r="B7" s="64"/>
      <c r="C7" s="97"/>
      <c r="D7" s="1085"/>
      <c r="E7" s="51"/>
      <c r="F7" s="51"/>
      <c r="G7" s="51"/>
      <c r="H7" s="51"/>
      <c r="I7" s="51"/>
      <c r="J7" s="51"/>
      <c r="K7" s="51"/>
      <c r="M7" s="1094"/>
      <c r="R7" s="1091">
        <f t="shared" si="0"/>
        <v>0</v>
      </c>
      <c r="S7" s="1091">
        <f t="shared" si="1"/>
        <v>0</v>
      </c>
      <c r="T7" s="1091"/>
    </row>
    <row r="8" spans="1:25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56"/>
      <c r="M8" s="220"/>
      <c r="N8" s="56"/>
      <c r="O8" s="220"/>
      <c r="P8" s="56"/>
      <c r="Q8" s="220"/>
      <c r="R8" s="1091">
        <f t="shared" si="0"/>
        <v>0</v>
      </c>
      <c r="S8" s="1091">
        <f t="shared" si="1"/>
        <v>0</v>
      </c>
      <c r="T8" s="1091"/>
      <c r="U8" s="220"/>
      <c r="W8" s="876"/>
      <c r="Y8" s="876"/>
    </row>
    <row r="9" spans="1:25" s="998" customFormat="1" ht="15" customHeight="1" x14ac:dyDescent="0.25">
      <c r="A9" s="694" t="s">
        <v>728</v>
      </c>
      <c r="B9" s="88" t="s">
        <v>171</v>
      </c>
      <c r="C9" s="39">
        <v>120</v>
      </c>
      <c r="D9" s="60">
        <v>25</v>
      </c>
      <c r="E9" s="60">
        <v>15</v>
      </c>
      <c r="F9" s="60">
        <v>10</v>
      </c>
      <c r="G9" s="60">
        <v>10</v>
      </c>
      <c r="H9" s="60">
        <v>10</v>
      </c>
      <c r="I9" s="41">
        <v>25</v>
      </c>
      <c r="J9" s="60">
        <v>10</v>
      </c>
      <c r="K9" s="60">
        <v>15</v>
      </c>
      <c r="L9" s="56"/>
      <c r="M9" s="220"/>
      <c r="N9" s="56"/>
      <c r="O9" s="220"/>
      <c r="P9" s="56"/>
      <c r="Q9" s="220"/>
      <c r="R9" s="1091">
        <f t="shared" si="0"/>
        <v>120</v>
      </c>
      <c r="S9" s="1091">
        <f t="shared" si="1"/>
        <v>0</v>
      </c>
      <c r="T9" s="1091"/>
      <c r="U9" s="220"/>
      <c r="W9" s="220"/>
      <c r="Y9" s="220"/>
    </row>
    <row r="10" spans="1:25" s="998" customFormat="1" ht="15" customHeight="1" x14ac:dyDescent="0.25">
      <c r="A10" s="694" t="s">
        <v>823</v>
      </c>
      <c r="B10" s="88" t="s">
        <v>281</v>
      </c>
      <c r="C10" s="39">
        <v>130</v>
      </c>
      <c r="D10" s="60">
        <v>15</v>
      </c>
      <c r="E10" s="60">
        <v>15</v>
      </c>
      <c r="F10" s="60">
        <v>15</v>
      </c>
      <c r="G10" s="60">
        <v>15</v>
      </c>
      <c r="H10" s="60">
        <v>15</v>
      </c>
      <c r="I10" s="41">
        <v>15</v>
      </c>
      <c r="J10" s="60">
        <v>20</v>
      </c>
      <c r="K10" s="60">
        <v>20</v>
      </c>
      <c r="L10" s="56"/>
      <c r="M10" s="220"/>
      <c r="N10" s="56"/>
      <c r="O10" s="220"/>
      <c r="P10" s="56"/>
      <c r="Q10" s="220"/>
      <c r="R10" s="1091">
        <f t="shared" si="0"/>
        <v>130</v>
      </c>
      <c r="S10" s="1091">
        <f t="shared" si="1"/>
        <v>0</v>
      </c>
      <c r="T10" s="1091"/>
      <c r="U10" s="220"/>
      <c r="W10" s="220"/>
      <c r="Y10" s="220"/>
    </row>
    <row r="11" spans="1:25" s="998" customFormat="1" ht="15" customHeight="1" x14ac:dyDescent="0.25">
      <c r="A11" s="694" t="s">
        <v>824</v>
      </c>
      <c r="B11" s="88" t="s">
        <v>281</v>
      </c>
      <c r="C11" s="39">
        <v>16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41">
        <v>2</v>
      </c>
      <c r="J11" s="60">
        <v>2</v>
      </c>
      <c r="K11" s="60">
        <v>2</v>
      </c>
      <c r="L11" s="56"/>
      <c r="M11" s="220"/>
      <c r="N11" s="56"/>
      <c r="O11" s="220"/>
      <c r="P11" s="56"/>
      <c r="Q11" s="220"/>
      <c r="R11" s="1091">
        <f t="shared" si="0"/>
        <v>16</v>
      </c>
      <c r="S11" s="1091">
        <f t="shared" si="1"/>
        <v>0</v>
      </c>
      <c r="T11" s="1091"/>
      <c r="U11" s="220"/>
      <c r="W11" s="220"/>
      <c r="Y11" s="220"/>
    </row>
    <row r="12" spans="1:25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56"/>
      <c r="M12" s="220"/>
      <c r="N12" s="56"/>
      <c r="O12" s="220"/>
      <c r="P12" s="56"/>
      <c r="Q12" s="220"/>
      <c r="R12" s="1091">
        <f t="shared" si="0"/>
        <v>0</v>
      </c>
      <c r="S12" s="1091">
        <f t="shared" si="1"/>
        <v>0</v>
      </c>
      <c r="T12" s="1091"/>
      <c r="U12" s="220"/>
      <c r="W12" s="220"/>
      <c r="Y12" s="220"/>
    </row>
    <row r="13" spans="1:25" s="998" customFormat="1" x14ac:dyDescent="0.25">
      <c r="A13" s="698" t="s">
        <v>286</v>
      </c>
      <c r="B13" s="64" t="s">
        <v>287</v>
      </c>
      <c r="C13" s="39">
        <v>2165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270</v>
      </c>
      <c r="J13" s="60">
        <v>275</v>
      </c>
      <c r="K13" s="60">
        <v>270</v>
      </c>
      <c r="L13" s="995"/>
      <c r="M13" s="995"/>
      <c r="N13" s="995"/>
      <c r="O13" s="995"/>
      <c r="P13" s="995"/>
      <c r="Q13" s="995"/>
      <c r="R13" s="1091">
        <f t="shared" si="0"/>
        <v>2165</v>
      </c>
      <c r="S13" s="1091">
        <f t="shared" si="1"/>
        <v>0</v>
      </c>
      <c r="T13" s="1091"/>
      <c r="U13" s="995"/>
    </row>
    <row r="14" spans="1:25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J14" s="60">
        <v>0</v>
      </c>
      <c r="K14" s="60"/>
      <c r="R14" s="1091">
        <f t="shared" si="0"/>
        <v>0</v>
      </c>
      <c r="S14" s="1091">
        <f t="shared" si="1"/>
        <v>0</v>
      </c>
      <c r="T14" s="1091"/>
    </row>
    <row r="15" spans="1:25" s="998" customFormat="1" x14ac:dyDescent="0.25">
      <c r="A15" s="63" t="s">
        <v>803</v>
      </c>
      <c r="B15" s="88" t="s">
        <v>299</v>
      </c>
      <c r="C15" s="39">
        <v>56000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995"/>
      <c r="M15" s="995"/>
      <c r="N15" s="995"/>
      <c r="O15" s="995"/>
      <c r="P15" s="995"/>
      <c r="Q15" s="995"/>
      <c r="R15" s="1091">
        <f t="shared" si="0"/>
        <v>56000</v>
      </c>
      <c r="S15" s="1091">
        <f t="shared" si="1"/>
        <v>0</v>
      </c>
      <c r="T15" s="1091"/>
      <c r="U15" s="995"/>
    </row>
    <row r="16" spans="1:25" s="998" customFormat="1" x14ac:dyDescent="0.25">
      <c r="A16" s="63" t="s">
        <v>802</v>
      </c>
      <c r="B16" s="88" t="s">
        <v>299</v>
      </c>
      <c r="C16" s="39">
        <v>43000</v>
      </c>
      <c r="D16" s="60">
        <v>9000</v>
      </c>
      <c r="E16" s="60">
        <v>5000</v>
      </c>
      <c r="F16" s="60">
        <v>4000</v>
      </c>
      <c r="G16" s="60">
        <v>4000</v>
      </c>
      <c r="H16" s="60">
        <v>5000</v>
      </c>
      <c r="I16" s="41">
        <v>5000</v>
      </c>
      <c r="J16" s="60">
        <v>6000</v>
      </c>
      <c r="K16" s="60">
        <v>5000</v>
      </c>
      <c r="L16" s="995"/>
      <c r="M16" s="995"/>
      <c r="N16" s="995"/>
      <c r="O16" s="995"/>
      <c r="P16" s="995"/>
      <c r="Q16" s="995"/>
      <c r="R16" s="1091">
        <f t="shared" si="0"/>
        <v>43000</v>
      </c>
      <c r="S16" s="1091">
        <f t="shared" si="1"/>
        <v>0</v>
      </c>
      <c r="T16" s="1091"/>
      <c r="U16" s="995"/>
    </row>
    <row r="17" spans="1:20" x14ac:dyDescent="0.25">
      <c r="A17" s="694"/>
      <c r="B17" s="64"/>
      <c r="C17" s="39"/>
      <c r="D17" s="41"/>
      <c r="E17" s="51"/>
      <c r="F17" s="51"/>
      <c r="G17" s="41"/>
      <c r="H17" s="41"/>
      <c r="I17" s="41"/>
      <c r="J17" s="41"/>
      <c r="K17" s="41"/>
      <c r="R17" s="1091">
        <f t="shared" si="0"/>
        <v>0</v>
      </c>
      <c r="S17" s="1091">
        <f t="shared" si="1"/>
        <v>0</v>
      </c>
      <c r="T17" s="1091"/>
    </row>
    <row r="18" spans="1:20" x14ac:dyDescent="0.25">
      <c r="A18" s="690" t="s">
        <v>707</v>
      </c>
      <c r="B18" s="64" t="s">
        <v>333</v>
      </c>
      <c r="C18" s="39">
        <v>3955</v>
      </c>
      <c r="D18" s="41">
        <v>707</v>
      </c>
      <c r="E18" s="41">
        <v>381</v>
      </c>
      <c r="F18" s="41">
        <v>526</v>
      </c>
      <c r="G18" s="41">
        <v>381</v>
      </c>
      <c r="H18" s="41">
        <v>508</v>
      </c>
      <c r="I18" s="41">
        <v>508</v>
      </c>
      <c r="J18" s="41">
        <v>472</v>
      </c>
      <c r="K18" s="41">
        <v>472</v>
      </c>
      <c r="R18" s="1091">
        <f t="shared" si="0"/>
        <v>3955</v>
      </c>
      <c r="S18" s="1091">
        <f t="shared" si="1"/>
        <v>0</v>
      </c>
      <c r="T18" s="1091"/>
    </row>
    <row r="19" spans="1:20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R19" s="1091">
        <f t="shared" si="0"/>
        <v>0</v>
      </c>
      <c r="S19" s="1091">
        <f t="shared" si="1"/>
        <v>0</v>
      </c>
      <c r="T19" s="1091"/>
    </row>
    <row r="20" spans="1:20" ht="15" customHeight="1" x14ac:dyDescent="0.25">
      <c r="A20" s="63" t="s">
        <v>737</v>
      </c>
      <c r="B20" s="88" t="s">
        <v>120</v>
      </c>
      <c r="C20" s="39">
        <v>189</v>
      </c>
      <c r="D20" s="60">
        <v>34</v>
      </c>
      <c r="E20" s="60">
        <v>18</v>
      </c>
      <c r="F20" s="60">
        <v>25</v>
      </c>
      <c r="G20" s="60">
        <v>18</v>
      </c>
      <c r="H20" s="60">
        <v>24</v>
      </c>
      <c r="I20" s="41">
        <v>24</v>
      </c>
      <c r="J20" s="60">
        <v>23</v>
      </c>
      <c r="K20" s="60">
        <v>23</v>
      </c>
      <c r="R20" s="1091">
        <f t="shared" si="0"/>
        <v>189</v>
      </c>
      <c r="S20" s="1091">
        <f t="shared" si="1"/>
        <v>0</v>
      </c>
      <c r="T20" s="1091"/>
    </row>
    <row r="21" spans="1:20" ht="15" customHeight="1" x14ac:dyDescent="0.25">
      <c r="A21" s="63" t="s">
        <v>738</v>
      </c>
      <c r="B21" s="88" t="s">
        <v>120</v>
      </c>
      <c r="C21" s="39">
        <v>189</v>
      </c>
      <c r="D21" s="60">
        <v>34</v>
      </c>
      <c r="E21" s="60">
        <v>18</v>
      </c>
      <c r="F21" s="60">
        <v>25</v>
      </c>
      <c r="G21" s="60">
        <v>18</v>
      </c>
      <c r="H21" s="60">
        <v>24</v>
      </c>
      <c r="I21" s="41">
        <v>24</v>
      </c>
      <c r="J21" s="60">
        <v>23</v>
      </c>
      <c r="K21" s="60">
        <v>23</v>
      </c>
      <c r="R21" s="1091">
        <f t="shared" si="0"/>
        <v>189</v>
      </c>
      <c r="S21" s="1091">
        <f t="shared" si="1"/>
        <v>0</v>
      </c>
      <c r="T21" s="1091"/>
    </row>
    <row r="22" spans="1:20" ht="15" customHeight="1" x14ac:dyDescent="0.25">
      <c r="A22" s="63" t="s">
        <v>739</v>
      </c>
      <c r="B22" s="88" t="s">
        <v>120</v>
      </c>
      <c r="C22" s="39">
        <v>148</v>
      </c>
      <c r="D22" s="60">
        <v>26</v>
      </c>
      <c r="E22" s="60">
        <v>14</v>
      </c>
      <c r="F22" s="60">
        <v>20</v>
      </c>
      <c r="G22" s="60">
        <v>14</v>
      </c>
      <c r="H22" s="60">
        <v>19</v>
      </c>
      <c r="I22" s="41">
        <v>19</v>
      </c>
      <c r="J22" s="60">
        <v>18</v>
      </c>
      <c r="K22" s="60">
        <v>18</v>
      </c>
      <c r="R22" s="1091">
        <f t="shared" si="0"/>
        <v>148</v>
      </c>
      <c r="S22" s="1091">
        <f t="shared" si="1"/>
        <v>0</v>
      </c>
      <c r="T22" s="1091"/>
    </row>
    <row r="23" spans="1:20" ht="15" customHeight="1" x14ac:dyDescent="0.25">
      <c r="A23" s="699"/>
      <c r="B23" s="88"/>
      <c r="C23" s="39">
        <v>0</v>
      </c>
      <c r="D23" s="60"/>
      <c r="E23" s="60"/>
      <c r="F23" s="60"/>
      <c r="G23" s="60"/>
      <c r="H23" s="78"/>
      <c r="I23" s="41"/>
      <c r="J23" s="60"/>
      <c r="K23" s="60"/>
      <c r="R23" s="1091">
        <f t="shared" si="0"/>
        <v>0</v>
      </c>
      <c r="S23" s="1091">
        <f t="shared" si="1"/>
        <v>0</v>
      </c>
      <c r="T23" s="1091"/>
    </row>
    <row r="24" spans="1:20" x14ac:dyDescent="0.25">
      <c r="A24" s="702" t="s">
        <v>342</v>
      </c>
      <c r="B24" s="189"/>
      <c r="C24" s="97">
        <v>508091</v>
      </c>
      <c r="D24" s="60">
        <v>90897</v>
      </c>
      <c r="E24" s="60">
        <v>48945</v>
      </c>
      <c r="F24" s="60">
        <v>67590</v>
      </c>
      <c r="G24" s="60">
        <v>48945</v>
      </c>
      <c r="H24" s="60">
        <v>65259</v>
      </c>
      <c r="I24" s="60">
        <v>65259</v>
      </c>
      <c r="J24" s="60">
        <v>60598</v>
      </c>
      <c r="K24" s="60">
        <v>60598</v>
      </c>
      <c r="R24" s="1091">
        <f t="shared" si="0"/>
        <v>508091</v>
      </c>
      <c r="S24" s="1091">
        <f t="shared" si="1"/>
        <v>0</v>
      </c>
      <c r="T24" s="1091"/>
    </row>
    <row r="25" spans="1:20" x14ac:dyDescent="0.25">
      <c r="A25" s="697"/>
      <c r="B25" s="202"/>
      <c r="C25" s="39"/>
      <c r="D25" s="1078"/>
      <c r="E25" s="60"/>
      <c r="F25" s="60"/>
      <c r="G25" s="78"/>
      <c r="H25" s="78"/>
      <c r="I25" s="78"/>
      <c r="J25" s="60">
        <v>0</v>
      </c>
      <c r="K25" s="60">
        <v>0</v>
      </c>
      <c r="R25" s="1091">
        <f t="shared" si="0"/>
        <v>0</v>
      </c>
      <c r="S25" s="1091">
        <f t="shared" si="1"/>
        <v>0</v>
      </c>
      <c r="T25" s="1091"/>
    </row>
    <row r="26" spans="1:20" x14ac:dyDescent="0.25">
      <c r="A26" s="695" t="s">
        <v>344</v>
      </c>
      <c r="B26" s="88" t="s">
        <v>287</v>
      </c>
      <c r="C26" s="39">
        <v>148</v>
      </c>
      <c r="D26" s="60">
        <v>26</v>
      </c>
      <c r="E26" s="60">
        <v>14</v>
      </c>
      <c r="F26" s="60">
        <v>20</v>
      </c>
      <c r="G26" s="60">
        <v>14</v>
      </c>
      <c r="H26" s="60">
        <v>19</v>
      </c>
      <c r="I26" s="41">
        <v>19</v>
      </c>
      <c r="J26" s="60">
        <v>18</v>
      </c>
      <c r="K26" s="60">
        <v>18</v>
      </c>
      <c r="R26" s="1091">
        <f t="shared" si="0"/>
        <v>148</v>
      </c>
      <c r="S26" s="1091">
        <f t="shared" si="1"/>
        <v>0</v>
      </c>
      <c r="T26" s="1091"/>
    </row>
    <row r="27" spans="1:20" x14ac:dyDescent="0.25">
      <c r="A27" s="695"/>
      <c r="B27" s="88"/>
      <c r="C27" s="39">
        <v>0</v>
      </c>
      <c r="D27" s="60">
        <v>0</v>
      </c>
      <c r="E27" s="60">
        <v>0</v>
      </c>
      <c r="F27" s="60">
        <v>0</v>
      </c>
      <c r="G27" s="41"/>
      <c r="H27" s="60">
        <v>0</v>
      </c>
      <c r="I27" s="41"/>
      <c r="J27" s="60">
        <v>0</v>
      </c>
      <c r="K27" s="60">
        <v>0</v>
      </c>
      <c r="R27" s="1091">
        <f t="shared" si="0"/>
        <v>0</v>
      </c>
      <c r="S27" s="1091">
        <f t="shared" si="1"/>
        <v>0</v>
      </c>
      <c r="T27" s="1091"/>
    </row>
    <row r="28" spans="1:20" x14ac:dyDescent="0.25">
      <c r="A28" s="695" t="s">
        <v>346</v>
      </c>
      <c r="B28" s="88" t="s">
        <v>120</v>
      </c>
      <c r="C28" s="39">
        <v>111</v>
      </c>
      <c r="D28" s="60">
        <v>20</v>
      </c>
      <c r="E28" s="60">
        <v>11</v>
      </c>
      <c r="F28" s="60">
        <v>15</v>
      </c>
      <c r="G28" s="60">
        <v>11</v>
      </c>
      <c r="H28" s="60">
        <v>14</v>
      </c>
      <c r="I28" s="41">
        <v>14</v>
      </c>
      <c r="J28" s="60">
        <v>13</v>
      </c>
      <c r="K28" s="60">
        <v>13</v>
      </c>
      <c r="R28" s="1091">
        <f t="shared" si="0"/>
        <v>111</v>
      </c>
      <c r="S28" s="1091">
        <f t="shared" si="1"/>
        <v>0</v>
      </c>
      <c r="T28" s="1091"/>
    </row>
    <row r="29" spans="1:20" x14ac:dyDescent="0.25">
      <c r="A29" s="695" t="s">
        <v>348</v>
      </c>
      <c r="B29" s="88" t="s">
        <v>120</v>
      </c>
      <c r="C29" s="39">
        <v>37</v>
      </c>
      <c r="D29" s="60">
        <v>6</v>
      </c>
      <c r="E29" s="60">
        <v>4</v>
      </c>
      <c r="F29" s="60">
        <v>5</v>
      </c>
      <c r="G29" s="60">
        <v>4</v>
      </c>
      <c r="H29" s="60">
        <v>5</v>
      </c>
      <c r="I29" s="41">
        <v>5</v>
      </c>
      <c r="J29" s="60">
        <v>4</v>
      </c>
      <c r="K29" s="60">
        <v>4</v>
      </c>
      <c r="R29" s="1091">
        <f t="shared" si="0"/>
        <v>37</v>
      </c>
      <c r="S29" s="1091">
        <f t="shared" si="1"/>
        <v>0</v>
      </c>
      <c r="T29" s="1091"/>
    </row>
    <row r="30" spans="1:20" x14ac:dyDescent="0.25">
      <c r="A30" s="699" t="s">
        <v>350</v>
      </c>
      <c r="B30" s="88" t="s">
        <v>120</v>
      </c>
      <c r="C30" s="39">
        <v>9</v>
      </c>
      <c r="D30" s="60">
        <v>2</v>
      </c>
      <c r="E30" s="60">
        <v>1</v>
      </c>
      <c r="F30" s="60">
        <v>1</v>
      </c>
      <c r="G30" s="60">
        <v>1</v>
      </c>
      <c r="H30" s="60">
        <v>1</v>
      </c>
      <c r="I30" s="41">
        <v>1</v>
      </c>
      <c r="J30" s="60">
        <v>1</v>
      </c>
      <c r="K30" s="60">
        <v>1</v>
      </c>
      <c r="R30" s="1091">
        <f t="shared" si="0"/>
        <v>9</v>
      </c>
      <c r="S30" s="1091">
        <f t="shared" si="1"/>
        <v>0</v>
      </c>
      <c r="T30" s="1091"/>
    </row>
    <row r="31" spans="1:20" x14ac:dyDescent="0.25">
      <c r="A31" s="695" t="s">
        <v>352</v>
      </c>
      <c r="B31" s="88" t="s">
        <v>18</v>
      </c>
      <c r="C31" s="39">
        <v>450</v>
      </c>
      <c r="D31" s="60">
        <v>100</v>
      </c>
      <c r="E31" s="60">
        <v>50</v>
      </c>
      <c r="F31" s="60">
        <v>50</v>
      </c>
      <c r="G31" s="60">
        <v>50</v>
      </c>
      <c r="H31" s="60">
        <v>50</v>
      </c>
      <c r="I31" s="41">
        <v>50</v>
      </c>
      <c r="J31" s="60">
        <v>50</v>
      </c>
      <c r="K31" s="60">
        <v>50</v>
      </c>
      <c r="R31" s="1091">
        <f t="shared" si="0"/>
        <v>450</v>
      </c>
      <c r="S31" s="1091">
        <f t="shared" si="1"/>
        <v>0</v>
      </c>
      <c r="T31" s="1091"/>
    </row>
    <row r="32" spans="1:20" x14ac:dyDescent="0.25">
      <c r="A32" s="695"/>
      <c r="B32" s="88"/>
      <c r="C32" s="39">
        <v>0</v>
      </c>
      <c r="D32" s="60">
        <v>0</v>
      </c>
      <c r="E32" s="60"/>
      <c r="F32" s="60">
        <v>0</v>
      </c>
      <c r="G32" s="78"/>
      <c r="H32" s="60">
        <v>0</v>
      </c>
      <c r="I32" s="78"/>
      <c r="J32" s="60">
        <v>0</v>
      </c>
      <c r="K32" s="60">
        <v>0</v>
      </c>
      <c r="R32" s="1091">
        <f t="shared" si="0"/>
        <v>0</v>
      </c>
      <c r="S32" s="1091">
        <f t="shared" si="1"/>
        <v>0</v>
      </c>
      <c r="T32" s="1091"/>
    </row>
    <row r="33" spans="1:21" x14ac:dyDescent="0.25">
      <c r="A33" s="695" t="s">
        <v>354</v>
      </c>
      <c r="B33" s="88" t="s">
        <v>120</v>
      </c>
      <c r="C33" s="39">
        <v>48</v>
      </c>
      <c r="D33" s="60">
        <v>8</v>
      </c>
      <c r="E33" s="60">
        <v>5</v>
      </c>
      <c r="F33" s="60">
        <v>6</v>
      </c>
      <c r="G33" s="60">
        <v>5</v>
      </c>
      <c r="H33" s="60">
        <v>6</v>
      </c>
      <c r="I33" s="41">
        <v>6</v>
      </c>
      <c r="J33" s="60">
        <v>6</v>
      </c>
      <c r="K33" s="60">
        <v>6</v>
      </c>
      <c r="R33" s="1091">
        <f t="shared" si="0"/>
        <v>48</v>
      </c>
      <c r="S33" s="1091">
        <f t="shared" si="1"/>
        <v>0</v>
      </c>
      <c r="T33" s="1091"/>
    </row>
    <row r="34" spans="1:21" x14ac:dyDescent="0.25">
      <c r="A34" s="695" t="s">
        <v>356</v>
      </c>
      <c r="B34" s="88" t="s">
        <v>120</v>
      </c>
      <c r="C34" s="39">
        <v>9</v>
      </c>
      <c r="D34" s="60">
        <v>2</v>
      </c>
      <c r="E34" s="60">
        <v>1</v>
      </c>
      <c r="F34" s="60">
        <v>1</v>
      </c>
      <c r="G34" s="60">
        <v>1</v>
      </c>
      <c r="H34" s="60">
        <v>1</v>
      </c>
      <c r="I34" s="41">
        <v>1</v>
      </c>
      <c r="J34" s="60">
        <v>1</v>
      </c>
      <c r="K34" s="60">
        <v>1</v>
      </c>
      <c r="R34" s="1091">
        <f t="shared" si="0"/>
        <v>9</v>
      </c>
      <c r="S34" s="1091">
        <f t="shared" si="1"/>
        <v>0</v>
      </c>
      <c r="T34" s="1091"/>
    </row>
    <row r="35" spans="1:21" x14ac:dyDescent="0.25">
      <c r="A35" s="697"/>
      <c r="B35" s="202"/>
      <c r="C35" s="39">
        <v>0</v>
      </c>
      <c r="D35" s="60">
        <v>0</v>
      </c>
      <c r="E35" s="60">
        <v>0</v>
      </c>
      <c r="F35" s="60">
        <v>0</v>
      </c>
      <c r="G35" s="60"/>
      <c r="H35" s="60">
        <v>0</v>
      </c>
      <c r="I35" s="60"/>
      <c r="J35" s="60">
        <v>0</v>
      </c>
      <c r="K35" s="60">
        <v>0</v>
      </c>
      <c r="R35" s="1091">
        <f t="shared" si="0"/>
        <v>0</v>
      </c>
      <c r="S35" s="1091">
        <f t="shared" si="1"/>
        <v>0</v>
      </c>
      <c r="T35" s="1091"/>
    </row>
    <row r="36" spans="1:21" x14ac:dyDescent="0.25">
      <c r="A36" s="695" t="s">
        <v>358</v>
      </c>
      <c r="B36" s="88" t="s">
        <v>120</v>
      </c>
      <c r="C36" s="39">
        <v>37</v>
      </c>
      <c r="D36" s="60">
        <v>6</v>
      </c>
      <c r="E36" s="60">
        <v>4</v>
      </c>
      <c r="F36" s="60">
        <v>5</v>
      </c>
      <c r="G36" s="60">
        <v>4</v>
      </c>
      <c r="H36" s="60">
        <v>5</v>
      </c>
      <c r="I36" s="41">
        <v>5</v>
      </c>
      <c r="J36" s="60">
        <v>4</v>
      </c>
      <c r="K36" s="60">
        <v>4</v>
      </c>
      <c r="R36" s="1091">
        <f t="shared" si="0"/>
        <v>37</v>
      </c>
      <c r="S36" s="1091">
        <f t="shared" si="1"/>
        <v>0</v>
      </c>
      <c r="T36" s="1091"/>
    </row>
    <row r="37" spans="1:21" x14ac:dyDescent="0.25">
      <c r="A37" s="695" t="s">
        <v>360</v>
      </c>
      <c r="B37" s="88" t="s">
        <v>120</v>
      </c>
      <c r="C37" s="39">
        <v>37</v>
      </c>
      <c r="D37" s="60">
        <v>6</v>
      </c>
      <c r="E37" s="60">
        <v>4</v>
      </c>
      <c r="F37" s="60">
        <v>5</v>
      </c>
      <c r="G37" s="60">
        <v>4</v>
      </c>
      <c r="H37" s="60">
        <v>5</v>
      </c>
      <c r="I37" s="41">
        <v>5</v>
      </c>
      <c r="J37" s="60">
        <v>4</v>
      </c>
      <c r="K37" s="60">
        <v>4</v>
      </c>
      <c r="R37" s="1091">
        <f t="shared" si="0"/>
        <v>37</v>
      </c>
      <c r="S37" s="1091">
        <f t="shared" si="1"/>
        <v>0</v>
      </c>
      <c r="T37" s="1091"/>
    </row>
    <row r="38" spans="1:21" x14ac:dyDescent="0.25">
      <c r="A38" s="694" t="s">
        <v>361</v>
      </c>
      <c r="B38" s="64"/>
      <c r="C38" s="97">
        <v>342230</v>
      </c>
      <c r="D38" s="51">
        <v>60850</v>
      </c>
      <c r="E38" s="51">
        <v>33666</v>
      </c>
      <c r="F38" s="51">
        <v>45346</v>
      </c>
      <c r="G38" s="51">
        <v>33666</v>
      </c>
      <c r="H38" s="51">
        <v>43661</v>
      </c>
      <c r="I38" s="51">
        <v>43661</v>
      </c>
      <c r="J38" s="51">
        <v>40690</v>
      </c>
      <c r="K38" s="51">
        <v>40690</v>
      </c>
      <c r="R38" s="1091">
        <f t="shared" ref="R38:R67" si="2">SUM(D38:Q38)</f>
        <v>342230</v>
      </c>
      <c r="S38" s="1091">
        <f t="shared" ref="S38:S67" si="3">R38-C38</f>
        <v>0</v>
      </c>
      <c r="T38" s="1091"/>
    </row>
    <row r="39" spans="1:21" x14ac:dyDescent="0.25">
      <c r="A39" s="694" t="s">
        <v>362</v>
      </c>
      <c r="B39" s="88"/>
      <c r="C39" s="97">
        <v>850321</v>
      </c>
      <c r="D39" s="51">
        <v>151747</v>
      </c>
      <c r="E39" s="51">
        <v>82611</v>
      </c>
      <c r="F39" s="51">
        <v>112936</v>
      </c>
      <c r="G39" s="51">
        <v>82611</v>
      </c>
      <c r="H39" s="51">
        <v>108920</v>
      </c>
      <c r="I39" s="51">
        <v>108920</v>
      </c>
      <c r="J39" s="51">
        <v>101288</v>
      </c>
      <c r="K39" s="51">
        <v>101288</v>
      </c>
      <c r="R39" s="1091">
        <f t="shared" si="2"/>
        <v>850321</v>
      </c>
      <c r="S39" s="1091">
        <f t="shared" si="3"/>
        <v>0</v>
      </c>
      <c r="T39" s="1091"/>
    </row>
    <row r="40" spans="1:21" ht="14.25" customHeight="1" x14ac:dyDescent="0.25">
      <c r="A40" s="695"/>
      <c r="B40" s="88"/>
      <c r="C40" s="39"/>
      <c r="D40" s="41"/>
      <c r="E40" s="60"/>
      <c r="F40" s="60"/>
      <c r="G40" s="41"/>
      <c r="H40" s="41"/>
      <c r="I40" s="41"/>
      <c r="J40" s="41"/>
      <c r="K40" s="60"/>
      <c r="R40" s="1091">
        <f t="shared" si="2"/>
        <v>0</v>
      </c>
      <c r="S40" s="1091">
        <f t="shared" si="3"/>
        <v>0</v>
      </c>
      <c r="T40" s="1091"/>
    </row>
    <row r="41" spans="1:21" s="1005" customFormat="1" ht="16.5" customHeight="1" x14ac:dyDescent="0.25">
      <c r="A41" s="698" t="s">
        <v>374</v>
      </c>
      <c r="B41" s="189" t="s">
        <v>18</v>
      </c>
      <c r="C41" s="647">
        <v>1360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198">
        <v>170</v>
      </c>
      <c r="J41" s="198">
        <v>170</v>
      </c>
      <c r="K41" s="198">
        <v>170</v>
      </c>
      <c r="M41" s="649"/>
      <c r="Q41" s="1090"/>
      <c r="R41" s="1091">
        <f t="shared" si="2"/>
        <v>1360</v>
      </c>
      <c r="S41" s="1091">
        <f t="shared" si="3"/>
        <v>0</v>
      </c>
      <c r="T41" s="1091"/>
      <c r="U41" s="1090"/>
    </row>
    <row r="42" spans="1:21" s="998" customFormat="1" ht="16.5" customHeight="1" x14ac:dyDescent="0.25">
      <c r="A42" s="697"/>
      <c r="B42" s="202"/>
      <c r="C42" s="101"/>
      <c r="D42" s="1078"/>
      <c r="E42" s="1078"/>
      <c r="F42" s="1078"/>
      <c r="G42" s="78"/>
      <c r="H42" s="78"/>
      <c r="I42" s="78"/>
      <c r="J42" s="78"/>
      <c r="K42" s="1078"/>
      <c r="M42" s="650"/>
      <c r="Q42" s="995"/>
      <c r="R42" s="1091">
        <f t="shared" si="2"/>
        <v>0</v>
      </c>
      <c r="S42" s="1091">
        <f t="shared" si="3"/>
        <v>0</v>
      </c>
      <c r="T42" s="1091"/>
      <c r="U42" s="995"/>
    </row>
    <row r="43" spans="1:21" s="998" customFormat="1" x14ac:dyDescent="0.25">
      <c r="A43" s="700" t="s">
        <v>788</v>
      </c>
      <c r="B43" s="196" t="s">
        <v>18</v>
      </c>
      <c r="C43" s="39">
        <v>3200</v>
      </c>
      <c r="D43" s="41">
        <v>400</v>
      </c>
      <c r="E43" s="41">
        <v>400</v>
      </c>
      <c r="F43" s="41">
        <v>400</v>
      </c>
      <c r="G43" s="41">
        <v>400</v>
      </c>
      <c r="H43" s="41">
        <v>400</v>
      </c>
      <c r="I43" s="41">
        <v>400</v>
      </c>
      <c r="J43" s="41">
        <v>400</v>
      </c>
      <c r="K43" s="41">
        <v>400</v>
      </c>
      <c r="M43" s="650"/>
      <c r="Q43" s="995"/>
      <c r="R43" s="1091">
        <f t="shared" si="2"/>
        <v>3200</v>
      </c>
      <c r="S43" s="1091">
        <f t="shared" si="3"/>
        <v>0</v>
      </c>
      <c r="T43" s="1091"/>
      <c r="U43" s="995"/>
    </row>
    <row r="44" spans="1:21" s="998" customFormat="1" x14ac:dyDescent="0.25">
      <c r="A44" s="700" t="s">
        <v>789</v>
      </c>
      <c r="B44" s="196" t="s">
        <v>18</v>
      </c>
      <c r="C44" s="39">
        <v>3200</v>
      </c>
      <c r="D44" s="41">
        <v>400</v>
      </c>
      <c r="E44" s="41">
        <v>400</v>
      </c>
      <c r="F44" s="41">
        <v>400</v>
      </c>
      <c r="G44" s="41">
        <v>400</v>
      </c>
      <c r="H44" s="41">
        <v>400</v>
      </c>
      <c r="I44" s="41">
        <v>400</v>
      </c>
      <c r="J44" s="41">
        <v>400</v>
      </c>
      <c r="K44" s="41">
        <v>400</v>
      </c>
      <c r="M44" s="650"/>
      <c r="Q44" s="995"/>
      <c r="R44" s="1091">
        <f t="shared" si="2"/>
        <v>3200</v>
      </c>
      <c r="S44" s="1091">
        <f t="shared" si="3"/>
        <v>0</v>
      </c>
      <c r="T44" s="1091"/>
      <c r="U44" s="995"/>
    </row>
    <row r="45" spans="1:21" s="998" customFormat="1" x14ac:dyDescent="0.25">
      <c r="A45" s="698" t="s">
        <v>383</v>
      </c>
      <c r="B45" s="200" t="s">
        <v>18</v>
      </c>
      <c r="C45" s="39">
        <v>6400</v>
      </c>
      <c r="D45" s="41">
        <v>800</v>
      </c>
      <c r="E45" s="41">
        <v>800</v>
      </c>
      <c r="F45" s="41">
        <v>800</v>
      </c>
      <c r="G45" s="41">
        <v>800</v>
      </c>
      <c r="H45" s="41">
        <v>800</v>
      </c>
      <c r="I45" s="41">
        <v>800</v>
      </c>
      <c r="J45" s="41">
        <v>800</v>
      </c>
      <c r="K45" s="41">
        <v>800</v>
      </c>
      <c r="M45" s="650"/>
      <c r="Q45" s="995"/>
      <c r="R45" s="1091">
        <f t="shared" si="2"/>
        <v>6400</v>
      </c>
      <c r="S45" s="1091">
        <f t="shared" si="3"/>
        <v>0</v>
      </c>
      <c r="T45" s="1091"/>
      <c r="U45" s="995"/>
    </row>
    <row r="46" spans="1:21" s="998" customFormat="1" x14ac:dyDescent="0.25">
      <c r="A46" s="698"/>
      <c r="B46" s="200"/>
      <c r="C46" s="39"/>
      <c r="D46" s="41"/>
      <c r="E46" s="41"/>
      <c r="F46" s="41"/>
      <c r="G46" s="41"/>
      <c r="H46" s="41"/>
      <c r="I46" s="41"/>
      <c r="J46" s="41"/>
      <c r="K46" s="337">
        <v>0</v>
      </c>
      <c r="M46" s="650"/>
      <c r="Q46" s="995"/>
      <c r="R46" s="1091">
        <f t="shared" si="2"/>
        <v>0</v>
      </c>
      <c r="S46" s="1091">
        <f t="shared" si="3"/>
        <v>0</v>
      </c>
      <c r="T46" s="1091"/>
      <c r="U46" s="995"/>
    </row>
    <row r="47" spans="1:21" s="998" customFormat="1" x14ac:dyDescent="0.25">
      <c r="A47" s="696" t="s">
        <v>786</v>
      </c>
      <c r="B47" s="787" t="s">
        <v>287</v>
      </c>
      <c r="C47" s="39">
        <v>1600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M47" s="650"/>
      <c r="Q47" s="995"/>
      <c r="R47" s="1091">
        <f t="shared" si="2"/>
        <v>1600</v>
      </c>
      <c r="S47" s="1091">
        <f t="shared" si="3"/>
        <v>0</v>
      </c>
      <c r="T47" s="1091"/>
      <c r="U47" s="995"/>
    </row>
    <row r="48" spans="1:21" s="998" customFormat="1" x14ac:dyDescent="0.25">
      <c r="A48" s="696" t="s">
        <v>787</v>
      </c>
      <c r="B48" s="787" t="s">
        <v>287</v>
      </c>
      <c r="C48" s="39">
        <v>3000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M48" s="650"/>
      <c r="Q48" s="995"/>
      <c r="R48" s="1091">
        <f t="shared" si="2"/>
        <v>3000</v>
      </c>
      <c r="S48" s="1091">
        <f t="shared" si="3"/>
        <v>0</v>
      </c>
      <c r="T48" s="1091"/>
      <c r="U48" s="995"/>
    </row>
    <row r="49" spans="1:21" s="998" customFormat="1" x14ac:dyDescent="0.25">
      <c r="A49" s="697"/>
      <c r="B49" s="202"/>
      <c r="C49" s="39">
        <v>0</v>
      </c>
      <c r="D49" s="41"/>
      <c r="E49" s="41"/>
      <c r="F49" s="337">
        <v>0</v>
      </c>
      <c r="G49" s="41"/>
      <c r="H49" s="41"/>
      <c r="I49" s="41"/>
      <c r="J49" s="41"/>
      <c r="K49" s="41"/>
      <c r="M49" s="650"/>
      <c r="Q49" s="995"/>
      <c r="R49" s="1091">
        <f t="shared" si="2"/>
        <v>0</v>
      </c>
      <c r="S49" s="1091">
        <f t="shared" si="3"/>
        <v>0</v>
      </c>
      <c r="T49" s="1091"/>
      <c r="U49" s="995"/>
    </row>
    <row r="50" spans="1:21" s="998" customFormat="1" x14ac:dyDescent="0.25">
      <c r="A50" s="697" t="s">
        <v>725</v>
      </c>
      <c r="B50" s="202" t="s">
        <v>388</v>
      </c>
      <c r="C50" s="39">
        <v>18700</v>
      </c>
      <c r="D50" s="41">
        <v>3400</v>
      </c>
      <c r="E50" s="41">
        <v>2500</v>
      </c>
      <c r="F50" s="41">
        <v>2800</v>
      </c>
      <c r="G50" s="41">
        <v>1200</v>
      </c>
      <c r="H50" s="41">
        <v>2200</v>
      </c>
      <c r="I50" s="41">
        <v>2200</v>
      </c>
      <c r="J50" s="41">
        <v>2200</v>
      </c>
      <c r="K50" s="41">
        <v>2200</v>
      </c>
      <c r="M50" s="650"/>
      <c r="Q50" s="995"/>
      <c r="R50" s="1091">
        <f t="shared" si="2"/>
        <v>18700</v>
      </c>
      <c r="S50" s="1091">
        <f t="shared" si="3"/>
        <v>0</v>
      </c>
      <c r="T50" s="1091"/>
      <c r="U50" s="995"/>
    </row>
    <row r="51" spans="1:21" s="998" customFormat="1" x14ac:dyDescent="0.25">
      <c r="A51" s="697" t="s">
        <v>726</v>
      </c>
      <c r="B51" s="202" t="s">
        <v>388</v>
      </c>
      <c r="C51" s="39">
        <v>2600</v>
      </c>
      <c r="D51" s="41">
        <v>800</v>
      </c>
      <c r="E51" s="41">
        <v>300</v>
      </c>
      <c r="F51" s="41">
        <v>300</v>
      </c>
      <c r="G51" s="41">
        <v>300</v>
      </c>
      <c r="H51" s="41">
        <v>300</v>
      </c>
      <c r="I51" s="41">
        <v>200</v>
      </c>
      <c r="J51" s="41">
        <v>200</v>
      </c>
      <c r="K51" s="41">
        <v>200</v>
      </c>
      <c r="M51" s="650"/>
      <c r="Q51" s="995"/>
      <c r="R51" s="1091">
        <f t="shared" si="2"/>
        <v>2600</v>
      </c>
      <c r="S51" s="1091">
        <f t="shared" si="3"/>
        <v>0</v>
      </c>
      <c r="T51" s="1091"/>
      <c r="U51" s="995"/>
    </row>
    <row r="52" spans="1:21" s="998" customFormat="1" x14ac:dyDescent="0.25">
      <c r="A52" s="697"/>
      <c r="B52" s="202"/>
      <c r="C52" s="39"/>
      <c r="D52" s="41"/>
      <c r="E52" s="41"/>
      <c r="F52" s="41"/>
      <c r="G52" s="41"/>
      <c r="H52" s="41"/>
      <c r="I52" s="41"/>
      <c r="J52" s="41"/>
      <c r="K52" s="41"/>
      <c r="M52" s="650"/>
      <c r="Q52" s="995"/>
      <c r="R52" s="1091">
        <f t="shared" si="2"/>
        <v>0</v>
      </c>
      <c r="S52" s="1091">
        <f t="shared" si="3"/>
        <v>0</v>
      </c>
      <c r="T52" s="1091"/>
      <c r="U52" s="995"/>
    </row>
    <row r="53" spans="1:21" s="998" customFormat="1" x14ac:dyDescent="0.25">
      <c r="A53" s="697" t="s">
        <v>655</v>
      </c>
      <c r="B53" s="202" t="s">
        <v>648</v>
      </c>
      <c r="C53" s="39">
        <v>384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M53" s="650"/>
      <c r="Q53" s="995"/>
      <c r="R53" s="1091">
        <f t="shared" si="2"/>
        <v>384</v>
      </c>
      <c r="S53" s="1091">
        <f t="shared" si="3"/>
        <v>0</v>
      </c>
      <c r="T53" s="1091"/>
      <c r="U53" s="995"/>
    </row>
    <row r="54" spans="1:21" s="998" customFormat="1" x14ac:dyDescent="0.25">
      <c r="A54" s="697" t="s">
        <v>656</v>
      </c>
      <c r="B54" s="202" t="s">
        <v>648</v>
      </c>
      <c r="C54" s="39">
        <v>192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M54" s="650"/>
      <c r="Q54" s="995"/>
      <c r="R54" s="1091">
        <f t="shared" si="2"/>
        <v>192</v>
      </c>
      <c r="S54" s="1091">
        <f t="shared" si="3"/>
        <v>0</v>
      </c>
      <c r="T54" s="1091"/>
      <c r="U54" s="995"/>
    </row>
    <row r="55" spans="1:21" s="998" customFormat="1" x14ac:dyDescent="0.25">
      <c r="A55" s="697" t="s">
        <v>657</v>
      </c>
      <c r="B55" s="202" t="s">
        <v>648</v>
      </c>
      <c r="C55" s="39">
        <v>96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M55" s="650"/>
      <c r="Q55" s="995"/>
      <c r="R55" s="1091">
        <f t="shared" si="2"/>
        <v>96</v>
      </c>
      <c r="S55" s="1091">
        <f t="shared" si="3"/>
        <v>0</v>
      </c>
      <c r="T55" s="1091"/>
      <c r="U55" s="995"/>
    </row>
    <row r="56" spans="1:21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J56" s="41"/>
      <c r="K56" s="41"/>
      <c r="M56" s="650"/>
      <c r="Q56" s="995"/>
      <c r="R56" s="1091">
        <f t="shared" si="2"/>
        <v>0</v>
      </c>
      <c r="S56" s="1091">
        <f t="shared" si="3"/>
        <v>0</v>
      </c>
      <c r="T56" s="1091"/>
      <c r="U56" s="995"/>
    </row>
    <row r="57" spans="1:21" s="998" customFormat="1" x14ac:dyDescent="0.25">
      <c r="A57" s="697" t="s">
        <v>654</v>
      </c>
      <c r="B57" s="202" t="s">
        <v>388</v>
      </c>
      <c r="C57" s="39">
        <v>1600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41">
        <v>200</v>
      </c>
      <c r="J57" s="41">
        <v>200</v>
      </c>
      <c r="K57" s="41">
        <v>200</v>
      </c>
      <c r="M57" s="650"/>
      <c r="Q57" s="995"/>
      <c r="R57" s="1091">
        <f t="shared" si="2"/>
        <v>1600</v>
      </c>
      <c r="S57" s="1091">
        <f t="shared" si="3"/>
        <v>0</v>
      </c>
      <c r="T57" s="1091"/>
      <c r="U57" s="995"/>
    </row>
    <row r="58" spans="1:21" s="998" customFormat="1" x14ac:dyDescent="0.25">
      <c r="A58" s="697"/>
      <c r="B58" s="202"/>
      <c r="C58" s="39"/>
      <c r="D58" s="60"/>
      <c r="E58" s="41"/>
      <c r="F58" s="41"/>
      <c r="G58" s="41"/>
      <c r="H58" s="41"/>
      <c r="I58" s="41"/>
      <c r="J58" s="41"/>
      <c r="K58" s="41"/>
      <c r="Q58" s="995"/>
      <c r="R58" s="1091">
        <f t="shared" si="2"/>
        <v>0</v>
      </c>
      <c r="S58" s="1091">
        <f t="shared" si="3"/>
        <v>0</v>
      </c>
      <c r="T58" s="1091"/>
      <c r="U58" s="995"/>
    </row>
    <row r="59" spans="1:21" x14ac:dyDescent="0.25">
      <c r="A59" s="695" t="s">
        <v>395</v>
      </c>
      <c r="B59" s="64" t="s">
        <v>396</v>
      </c>
      <c r="C59" s="39">
        <v>320</v>
      </c>
      <c r="D59" s="60">
        <v>40</v>
      </c>
      <c r="E59" s="60">
        <v>40</v>
      </c>
      <c r="F59" s="60">
        <v>40</v>
      </c>
      <c r="G59" s="60">
        <v>40</v>
      </c>
      <c r="H59" s="60">
        <v>40</v>
      </c>
      <c r="I59" s="41">
        <v>40</v>
      </c>
      <c r="J59" s="60">
        <v>40</v>
      </c>
      <c r="K59" s="60">
        <v>40</v>
      </c>
      <c r="R59" s="1091">
        <f t="shared" si="2"/>
        <v>320</v>
      </c>
      <c r="S59" s="1091">
        <f t="shared" si="3"/>
        <v>0</v>
      </c>
      <c r="T59" s="1091"/>
    </row>
    <row r="60" spans="1:21" x14ac:dyDescent="0.25">
      <c r="A60" s="695" t="s">
        <v>398</v>
      </c>
      <c r="B60" s="64" t="s">
        <v>396</v>
      </c>
      <c r="C60" s="39">
        <v>320</v>
      </c>
      <c r="D60" s="60">
        <v>40</v>
      </c>
      <c r="E60" s="60">
        <v>40</v>
      </c>
      <c r="F60" s="60">
        <v>40</v>
      </c>
      <c r="G60" s="60">
        <v>40</v>
      </c>
      <c r="H60" s="60">
        <v>40</v>
      </c>
      <c r="I60" s="41">
        <v>40</v>
      </c>
      <c r="J60" s="60">
        <v>40</v>
      </c>
      <c r="K60" s="60">
        <v>40</v>
      </c>
      <c r="R60" s="1091">
        <f t="shared" si="2"/>
        <v>320</v>
      </c>
      <c r="S60" s="1091">
        <f t="shared" si="3"/>
        <v>0</v>
      </c>
      <c r="T60" s="1091"/>
    </row>
    <row r="61" spans="1:21" x14ac:dyDescent="0.25">
      <c r="A61" s="695" t="s">
        <v>400</v>
      </c>
      <c r="B61" s="64" t="s">
        <v>396</v>
      </c>
      <c r="C61" s="39">
        <v>160</v>
      </c>
      <c r="D61" s="60">
        <v>20</v>
      </c>
      <c r="E61" s="60">
        <v>20</v>
      </c>
      <c r="F61" s="60">
        <v>20</v>
      </c>
      <c r="G61" s="60">
        <v>20</v>
      </c>
      <c r="H61" s="60">
        <v>20</v>
      </c>
      <c r="I61" s="41">
        <v>20</v>
      </c>
      <c r="J61" s="60">
        <v>20</v>
      </c>
      <c r="K61" s="60">
        <v>20</v>
      </c>
      <c r="R61" s="1091">
        <f t="shared" si="2"/>
        <v>160</v>
      </c>
      <c r="S61" s="1091">
        <f t="shared" si="3"/>
        <v>0</v>
      </c>
      <c r="T61" s="1091"/>
    </row>
    <row r="62" spans="1:21" x14ac:dyDescent="0.25">
      <c r="A62" s="694" t="s">
        <v>401</v>
      </c>
      <c r="B62" s="64" t="s">
        <v>396</v>
      </c>
      <c r="C62" s="39">
        <v>800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R62" s="1091">
        <f t="shared" si="2"/>
        <v>800</v>
      </c>
      <c r="S62" s="1091">
        <f t="shared" si="3"/>
        <v>0</v>
      </c>
      <c r="T62" s="1091"/>
    </row>
    <row r="63" spans="1:21" x14ac:dyDescent="0.25">
      <c r="A63" s="697"/>
      <c r="B63" s="202"/>
      <c r="C63" s="39"/>
      <c r="D63" s="60"/>
      <c r="E63" s="60"/>
      <c r="F63" s="60"/>
      <c r="G63" s="60"/>
      <c r="H63" s="60"/>
      <c r="I63" s="41"/>
      <c r="J63" s="60"/>
      <c r="K63" s="60"/>
      <c r="R63" s="1091">
        <f t="shared" si="2"/>
        <v>0</v>
      </c>
      <c r="S63" s="1091">
        <f t="shared" si="3"/>
        <v>0</v>
      </c>
      <c r="T63" s="1091"/>
    </row>
    <row r="64" spans="1:21" s="194" customFormat="1" x14ac:dyDescent="0.25">
      <c r="A64" s="695" t="s">
        <v>403</v>
      </c>
      <c r="B64" s="88" t="s">
        <v>18</v>
      </c>
      <c r="C64" s="39">
        <v>400</v>
      </c>
      <c r="D64" s="60">
        <v>50</v>
      </c>
      <c r="E64" s="60">
        <v>50</v>
      </c>
      <c r="F64" s="41">
        <v>50</v>
      </c>
      <c r="G64" s="60">
        <v>50</v>
      </c>
      <c r="H64" s="60">
        <v>50</v>
      </c>
      <c r="I64" s="41">
        <v>50</v>
      </c>
      <c r="J64" s="60">
        <v>50</v>
      </c>
      <c r="K64" s="60">
        <v>50</v>
      </c>
      <c r="L64" s="995"/>
      <c r="M64" s="995"/>
      <c r="N64" s="995"/>
      <c r="O64" s="995"/>
      <c r="P64" s="995"/>
      <c r="Q64" s="995"/>
      <c r="R64" s="1091">
        <f t="shared" si="2"/>
        <v>400</v>
      </c>
      <c r="S64" s="1091">
        <f t="shared" si="3"/>
        <v>0</v>
      </c>
      <c r="T64" s="1091"/>
      <c r="U64" s="995"/>
    </row>
    <row r="65" spans="1:21" x14ac:dyDescent="0.25">
      <c r="A65" s="697"/>
      <c r="B65" s="202"/>
      <c r="C65" s="39">
        <v>0</v>
      </c>
      <c r="D65" s="60"/>
      <c r="E65" s="60">
        <v>0</v>
      </c>
      <c r="F65" s="60"/>
      <c r="G65" s="60"/>
      <c r="H65" s="60">
        <v>0</v>
      </c>
      <c r="I65" s="41"/>
      <c r="J65" s="60">
        <v>0</v>
      </c>
      <c r="K65" s="60">
        <v>0</v>
      </c>
      <c r="R65" s="1091">
        <f t="shared" si="2"/>
        <v>0</v>
      </c>
      <c r="S65" s="1091">
        <f t="shared" si="3"/>
        <v>0</v>
      </c>
      <c r="T65" s="1091"/>
    </row>
    <row r="66" spans="1:21" x14ac:dyDescent="0.25">
      <c r="A66" s="695" t="s">
        <v>790</v>
      </c>
      <c r="B66" s="88" t="s">
        <v>120</v>
      </c>
      <c r="C66" s="39">
        <v>218</v>
      </c>
      <c r="D66" s="60">
        <v>39</v>
      </c>
      <c r="E66" s="60">
        <v>21</v>
      </c>
      <c r="F66" s="60">
        <v>29</v>
      </c>
      <c r="G66" s="60">
        <v>21</v>
      </c>
      <c r="H66" s="60">
        <v>28</v>
      </c>
      <c r="I66" s="41">
        <v>28</v>
      </c>
      <c r="J66" s="60">
        <v>26</v>
      </c>
      <c r="K66" s="60">
        <v>26</v>
      </c>
      <c r="R66" s="1091">
        <f t="shared" si="2"/>
        <v>218</v>
      </c>
      <c r="S66" s="1091">
        <f t="shared" si="3"/>
        <v>0</v>
      </c>
      <c r="T66" s="1091"/>
    </row>
    <row r="67" spans="1:21" x14ac:dyDescent="0.25">
      <c r="A67" s="694" t="s">
        <v>408</v>
      </c>
      <c r="B67" s="64" t="s">
        <v>120</v>
      </c>
      <c r="C67" s="39">
        <v>218</v>
      </c>
      <c r="D67" s="41">
        <v>39</v>
      </c>
      <c r="E67" s="41">
        <v>21</v>
      </c>
      <c r="F67" s="41">
        <v>29</v>
      </c>
      <c r="G67" s="41">
        <v>21</v>
      </c>
      <c r="H67" s="41">
        <v>28</v>
      </c>
      <c r="I67" s="41">
        <v>28</v>
      </c>
      <c r="J67" s="41">
        <v>26</v>
      </c>
      <c r="K67" s="41">
        <v>26</v>
      </c>
      <c r="R67" s="1091">
        <f t="shared" si="2"/>
        <v>218</v>
      </c>
      <c r="S67" s="1091">
        <f t="shared" si="3"/>
        <v>0</v>
      </c>
      <c r="T67" s="1091"/>
    </row>
    <row r="68" spans="1:21" x14ac:dyDescent="0.25">
      <c r="A68" s="695"/>
      <c r="B68" s="88"/>
      <c r="C68" s="39">
        <v>0</v>
      </c>
      <c r="D68" s="60"/>
      <c r="E68" s="60">
        <v>0</v>
      </c>
      <c r="F68" s="60"/>
      <c r="G68" s="60"/>
      <c r="H68" s="60"/>
      <c r="I68" s="41"/>
      <c r="J68" s="60"/>
      <c r="K68" s="60"/>
      <c r="R68" s="1091">
        <f t="shared" ref="R68:R99" si="4">SUM(D68:Q68)</f>
        <v>0</v>
      </c>
      <c r="S68" s="1091">
        <f t="shared" ref="S68:S99" si="5">R68-C68</f>
        <v>0</v>
      </c>
      <c r="T68" s="1091"/>
    </row>
    <row r="69" spans="1:21" s="194" customFormat="1" x14ac:dyDescent="0.25">
      <c r="A69" s="1189" t="s">
        <v>613</v>
      </c>
      <c r="B69" s="1190" t="s">
        <v>287</v>
      </c>
      <c r="C69" s="39">
        <v>560</v>
      </c>
      <c r="D69" s="60">
        <v>70</v>
      </c>
      <c r="E69" s="60">
        <v>70</v>
      </c>
      <c r="F69" s="60">
        <v>70</v>
      </c>
      <c r="G69" s="60">
        <v>70</v>
      </c>
      <c r="H69" s="60">
        <v>70</v>
      </c>
      <c r="I69" s="60">
        <v>70</v>
      </c>
      <c r="J69" s="60">
        <v>70</v>
      </c>
      <c r="K69" s="60">
        <v>70</v>
      </c>
      <c r="L69" s="995"/>
      <c r="M69" s="995"/>
      <c r="N69" s="995"/>
      <c r="O69" s="995"/>
      <c r="P69" s="995"/>
      <c r="Q69" s="995"/>
      <c r="R69" s="1091">
        <f t="shared" si="4"/>
        <v>560</v>
      </c>
      <c r="S69" s="1091">
        <f t="shared" si="5"/>
        <v>0</v>
      </c>
      <c r="T69" s="1091"/>
      <c r="U69" s="995"/>
    </row>
    <row r="70" spans="1:21" s="194" customFormat="1" x14ac:dyDescent="0.25">
      <c r="A70" s="1189" t="s">
        <v>615</v>
      </c>
      <c r="B70" s="1190" t="s">
        <v>287</v>
      </c>
      <c r="C70" s="39">
        <v>96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60">
        <v>12</v>
      </c>
      <c r="K70" s="60">
        <v>12</v>
      </c>
      <c r="L70" s="995"/>
      <c r="M70" s="995"/>
      <c r="N70" s="995"/>
      <c r="O70" s="995"/>
      <c r="P70" s="995"/>
      <c r="Q70" s="995"/>
      <c r="R70" s="1091">
        <f t="shared" si="4"/>
        <v>96</v>
      </c>
      <c r="S70" s="1091">
        <f t="shared" si="5"/>
        <v>0</v>
      </c>
      <c r="T70" s="1091"/>
      <c r="U70" s="995"/>
    </row>
    <row r="71" spans="1:21" x14ac:dyDescent="0.25">
      <c r="A71" s="697"/>
      <c r="B71" s="202"/>
      <c r="C71" s="39">
        <v>0</v>
      </c>
      <c r="D71" s="60">
        <v>0</v>
      </c>
      <c r="E71" s="60"/>
      <c r="F71" s="60"/>
      <c r="G71" s="60"/>
      <c r="H71" s="60">
        <v>0</v>
      </c>
      <c r="I71" s="41"/>
      <c r="J71" s="60">
        <v>0</v>
      </c>
      <c r="K71" s="60">
        <v>0</v>
      </c>
      <c r="R71" s="1091">
        <f t="shared" si="4"/>
        <v>0</v>
      </c>
      <c r="S71" s="1091">
        <f t="shared" si="5"/>
        <v>0</v>
      </c>
      <c r="T71" s="1091"/>
    </row>
    <row r="72" spans="1:21" s="194" customFormat="1" x14ac:dyDescent="0.25">
      <c r="A72" s="1191" t="s">
        <v>793</v>
      </c>
      <c r="B72" s="88" t="s">
        <v>120</v>
      </c>
      <c r="C72" s="39">
        <v>40</v>
      </c>
      <c r="D72" s="60">
        <v>5</v>
      </c>
      <c r="E72" s="60">
        <v>5</v>
      </c>
      <c r="F72" s="60">
        <v>5</v>
      </c>
      <c r="G72" s="60">
        <v>5</v>
      </c>
      <c r="H72" s="60">
        <v>5</v>
      </c>
      <c r="I72" s="41">
        <v>5</v>
      </c>
      <c r="J72" s="60">
        <v>5</v>
      </c>
      <c r="K72" s="60">
        <v>5</v>
      </c>
      <c r="L72" s="995"/>
      <c r="M72" s="995"/>
      <c r="N72" s="995"/>
      <c r="O72" s="995"/>
      <c r="P72" s="995"/>
      <c r="Q72" s="995"/>
      <c r="R72" s="1091">
        <f t="shared" si="4"/>
        <v>40</v>
      </c>
      <c r="S72" s="1091">
        <f t="shared" si="5"/>
        <v>0</v>
      </c>
      <c r="T72" s="1091"/>
      <c r="U72" s="995"/>
    </row>
    <row r="73" spans="1:21" s="194" customFormat="1" x14ac:dyDescent="0.25">
      <c r="A73" s="1191" t="s">
        <v>794</v>
      </c>
      <c r="B73" s="88" t="s">
        <v>120</v>
      </c>
      <c r="C73" s="39">
        <v>32</v>
      </c>
      <c r="D73" s="60">
        <v>4</v>
      </c>
      <c r="E73" s="60">
        <v>4</v>
      </c>
      <c r="F73" s="60">
        <v>4</v>
      </c>
      <c r="G73" s="60">
        <v>4</v>
      </c>
      <c r="H73" s="60">
        <v>4</v>
      </c>
      <c r="I73" s="41">
        <v>4</v>
      </c>
      <c r="J73" s="60">
        <v>4</v>
      </c>
      <c r="K73" s="60">
        <v>4</v>
      </c>
      <c r="L73" s="995"/>
      <c r="M73" s="995"/>
      <c r="N73" s="995"/>
      <c r="O73" s="995"/>
      <c r="P73" s="995"/>
      <c r="Q73" s="995"/>
      <c r="R73" s="1091">
        <f t="shared" si="4"/>
        <v>32</v>
      </c>
      <c r="S73" s="1091">
        <f t="shared" si="5"/>
        <v>0</v>
      </c>
      <c r="T73" s="1091"/>
      <c r="U73" s="995"/>
    </row>
    <row r="74" spans="1:21" x14ac:dyDescent="0.25">
      <c r="A74" s="695"/>
      <c r="B74" s="88"/>
      <c r="C74" s="39">
        <v>0</v>
      </c>
      <c r="D74" s="60">
        <v>0</v>
      </c>
      <c r="E74" s="60"/>
      <c r="F74" s="60"/>
      <c r="G74" s="60"/>
      <c r="H74" s="60">
        <v>0</v>
      </c>
      <c r="I74" s="41"/>
      <c r="J74" s="60">
        <v>0</v>
      </c>
      <c r="K74" s="60">
        <v>0</v>
      </c>
      <c r="R74" s="1091">
        <f t="shared" si="4"/>
        <v>0</v>
      </c>
      <c r="S74" s="1091">
        <f t="shared" si="5"/>
        <v>0</v>
      </c>
      <c r="T74" s="1091"/>
    </row>
    <row r="75" spans="1:21" x14ac:dyDescent="0.25">
      <c r="A75" s="695" t="s">
        <v>791</v>
      </c>
      <c r="B75" s="88" t="s">
        <v>120</v>
      </c>
      <c r="C75" s="39">
        <v>218</v>
      </c>
      <c r="D75" s="60">
        <v>39</v>
      </c>
      <c r="E75" s="60">
        <v>21</v>
      </c>
      <c r="F75" s="60">
        <v>29</v>
      </c>
      <c r="G75" s="60">
        <v>21</v>
      </c>
      <c r="H75" s="60">
        <v>28</v>
      </c>
      <c r="I75" s="41">
        <v>28</v>
      </c>
      <c r="J75" s="60">
        <v>26</v>
      </c>
      <c r="K75" s="60">
        <v>26</v>
      </c>
      <c r="R75" s="1091">
        <f t="shared" si="4"/>
        <v>218</v>
      </c>
      <c r="S75" s="1091">
        <f t="shared" si="5"/>
        <v>0</v>
      </c>
      <c r="T75" s="1091"/>
    </row>
    <row r="76" spans="1:21" x14ac:dyDescent="0.25">
      <c r="A76" s="695" t="s">
        <v>792</v>
      </c>
      <c r="B76" s="88" t="s">
        <v>120</v>
      </c>
      <c r="C76" s="39">
        <v>134</v>
      </c>
      <c r="D76" s="60">
        <v>24</v>
      </c>
      <c r="E76" s="60">
        <v>13</v>
      </c>
      <c r="F76" s="60">
        <v>18</v>
      </c>
      <c r="G76" s="60">
        <v>13</v>
      </c>
      <c r="H76" s="60">
        <v>17</v>
      </c>
      <c r="I76" s="41">
        <v>17</v>
      </c>
      <c r="J76" s="60">
        <v>16</v>
      </c>
      <c r="K76" s="60">
        <v>16</v>
      </c>
      <c r="R76" s="1091">
        <f t="shared" si="4"/>
        <v>134</v>
      </c>
      <c r="S76" s="1091">
        <f t="shared" si="5"/>
        <v>0</v>
      </c>
      <c r="T76" s="1091"/>
    </row>
    <row r="77" spans="1:21" x14ac:dyDescent="0.25">
      <c r="A77" s="694" t="s">
        <v>422</v>
      </c>
      <c r="B77" s="64" t="s">
        <v>120</v>
      </c>
      <c r="C77" s="39">
        <v>352</v>
      </c>
      <c r="D77" s="41">
        <v>63</v>
      </c>
      <c r="E77" s="41">
        <v>34</v>
      </c>
      <c r="F77" s="41">
        <v>47</v>
      </c>
      <c r="G77" s="41">
        <v>34</v>
      </c>
      <c r="H77" s="41">
        <v>45</v>
      </c>
      <c r="I77" s="41">
        <v>45</v>
      </c>
      <c r="J77" s="41">
        <v>42</v>
      </c>
      <c r="K77" s="41">
        <v>42</v>
      </c>
      <c r="R77" s="1091">
        <f t="shared" si="4"/>
        <v>352</v>
      </c>
      <c r="S77" s="1091">
        <f t="shared" si="5"/>
        <v>0</v>
      </c>
      <c r="T77" s="1091"/>
    </row>
    <row r="78" spans="1:21" x14ac:dyDescent="0.25">
      <c r="A78" s="697"/>
      <c r="B78" s="202"/>
      <c r="C78" s="39">
        <v>0</v>
      </c>
      <c r="D78" s="60"/>
      <c r="E78" s="60"/>
      <c r="F78" s="60"/>
      <c r="G78" s="60"/>
      <c r="H78" s="60"/>
      <c r="I78" s="41"/>
      <c r="J78" s="60"/>
      <c r="K78" s="60"/>
      <c r="R78" s="1091">
        <f t="shared" si="4"/>
        <v>0</v>
      </c>
      <c r="S78" s="1091">
        <f t="shared" si="5"/>
        <v>0</v>
      </c>
      <c r="T78" s="1091"/>
    </row>
    <row r="79" spans="1:21" s="998" customFormat="1" x14ac:dyDescent="0.25">
      <c r="A79" s="696" t="s">
        <v>424</v>
      </c>
      <c r="B79" s="88" t="s">
        <v>120</v>
      </c>
      <c r="C79" s="39">
        <v>45</v>
      </c>
      <c r="D79" s="60">
        <v>6</v>
      </c>
      <c r="E79" s="60">
        <v>5</v>
      </c>
      <c r="F79" s="60">
        <v>5</v>
      </c>
      <c r="G79" s="60">
        <v>5</v>
      </c>
      <c r="H79" s="60">
        <v>6</v>
      </c>
      <c r="I79" s="41">
        <v>6</v>
      </c>
      <c r="J79" s="60">
        <v>6</v>
      </c>
      <c r="K79" s="60">
        <v>6</v>
      </c>
      <c r="L79" s="995"/>
      <c r="M79" s="995"/>
      <c r="N79" s="995"/>
      <c r="O79" s="995"/>
      <c r="P79" s="995"/>
      <c r="Q79" s="995"/>
      <c r="R79" s="1091">
        <f t="shared" si="4"/>
        <v>45</v>
      </c>
      <c r="S79" s="1091">
        <f t="shared" si="5"/>
        <v>0</v>
      </c>
      <c r="T79" s="1091"/>
      <c r="U79" s="995"/>
    </row>
    <row r="80" spans="1:21" s="998" customFormat="1" x14ac:dyDescent="0.25">
      <c r="A80" s="696" t="s">
        <v>426</v>
      </c>
      <c r="B80" s="189" t="s">
        <v>120</v>
      </c>
      <c r="C80" s="39">
        <v>90</v>
      </c>
      <c r="D80" s="60">
        <v>12</v>
      </c>
      <c r="E80" s="60">
        <v>10</v>
      </c>
      <c r="F80" s="60">
        <v>10</v>
      </c>
      <c r="G80" s="60">
        <v>10</v>
      </c>
      <c r="H80" s="60">
        <v>12</v>
      </c>
      <c r="I80" s="41">
        <v>12</v>
      </c>
      <c r="J80" s="60">
        <v>12</v>
      </c>
      <c r="K80" s="60">
        <v>12</v>
      </c>
      <c r="L80" s="995"/>
      <c r="M80" s="995"/>
      <c r="N80" s="995"/>
      <c r="O80" s="995"/>
      <c r="P80" s="995"/>
      <c r="Q80" s="995"/>
      <c r="R80" s="1091">
        <f t="shared" si="4"/>
        <v>90</v>
      </c>
      <c r="S80" s="1091">
        <f t="shared" si="5"/>
        <v>0</v>
      </c>
      <c r="T80" s="1091"/>
      <c r="U80" s="995"/>
    </row>
    <row r="81" spans="1:21" s="998" customFormat="1" x14ac:dyDescent="0.25">
      <c r="A81" s="703" t="s">
        <v>427</v>
      </c>
      <c r="B81" s="88"/>
      <c r="C81" s="97">
        <v>56385</v>
      </c>
      <c r="D81" s="51">
        <v>7518</v>
      </c>
      <c r="E81" s="51">
        <v>6265</v>
      </c>
      <c r="F81" s="51">
        <v>6265</v>
      </c>
      <c r="G81" s="51">
        <v>6265</v>
      </c>
      <c r="H81" s="51">
        <v>7518</v>
      </c>
      <c r="I81" s="51">
        <v>7518</v>
      </c>
      <c r="J81" s="51">
        <v>7518</v>
      </c>
      <c r="K81" s="51">
        <v>7518</v>
      </c>
      <c r="L81" s="995"/>
      <c r="M81" s="995"/>
      <c r="N81" s="995"/>
      <c r="O81" s="995"/>
      <c r="P81" s="995"/>
      <c r="Q81" s="995"/>
      <c r="R81" s="1091">
        <f t="shared" si="4"/>
        <v>56385</v>
      </c>
      <c r="S81" s="1091">
        <f t="shared" si="5"/>
        <v>0</v>
      </c>
      <c r="T81" s="1091"/>
      <c r="U81" s="995"/>
    </row>
    <row r="82" spans="1:21" s="998" customFormat="1" x14ac:dyDescent="0.25">
      <c r="A82" s="697"/>
      <c r="B82" s="202"/>
      <c r="C82" s="39"/>
      <c r="D82" s="1078"/>
      <c r="E82" s="1078"/>
      <c r="F82" s="1078"/>
      <c r="G82" s="1078"/>
      <c r="H82" s="1078"/>
      <c r="I82" s="1078"/>
      <c r="J82" s="1078"/>
      <c r="K82" s="1078"/>
      <c r="L82" s="995"/>
      <c r="M82" s="995"/>
      <c r="N82" s="995"/>
      <c r="O82" s="995"/>
      <c r="P82" s="995"/>
      <c r="Q82" s="995"/>
      <c r="R82" s="1091">
        <f t="shared" si="4"/>
        <v>0</v>
      </c>
      <c r="S82" s="1091">
        <f t="shared" si="5"/>
        <v>0</v>
      </c>
      <c r="T82" s="1091"/>
      <c r="U82" s="995"/>
    </row>
    <row r="83" spans="1:21" s="998" customFormat="1" x14ac:dyDescent="0.25">
      <c r="A83" s="697" t="s">
        <v>795</v>
      </c>
      <c r="B83" s="88" t="s">
        <v>396</v>
      </c>
      <c r="C83" s="39">
        <v>310</v>
      </c>
      <c r="D83" s="60">
        <v>40</v>
      </c>
      <c r="E83" s="60">
        <v>40</v>
      </c>
      <c r="F83" s="60">
        <v>40</v>
      </c>
      <c r="G83" s="60">
        <v>35</v>
      </c>
      <c r="H83" s="60">
        <v>35</v>
      </c>
      <c r="I83" s="41">
        <v>40</v>
      </c>
      <c r="J83" s="60">
        <v>40</v>
      </c>
      <c r="K83" s="60">
        <v>40</v>
      </c>
      <c r="L83" s="995"/>
      <c r="M83" s="995"/>
      <c r="N83" s="995"/>
      <c r="O83" s="995"/>
      <c r="P83" s="995"/>
      <c r="Q83" s="995"/>
      <c r="R83" s="1091">
        <f t="shared" si="4"/>
        <v>310</v>
      </c>
      <c r="S83" s="1091">
        <f t="shared" si="5"/>
        <v>0</v>
      </c>
      <c r="T83" s="1091"/>
      <c r="U83" s="995"/>
    </row>
    <row r="84" spans="1:21" s="998" customFormat="1" x14ac:dyDescent="0.25">
      <c r="A84" s="697" t="s">
        <v>785</v>
      </c>
      <c r="B84" s="88" t="s">
        <v>396</v>
      </c>
      <c r="C84" s="39">
        <v>160</v>
      </c>
      <c r="D84" s="60">
        <v>20</v>
      </c>
      <c r="E84" s="60">
        <v>20</v>
      </c>
      <c r="F84" s="60">
        <v>20</v>
      </c>
      <c r="G84" s="60">
        <v>20</v>
      </c>
      <c r="H84" s="60">
        <v>20</v>
      </c>
      <c r="I84" s="41">
        <v>20</v>
      </c>
      <c r="J84" s="60">
        <v>20</v>
      </c>
      <c r="K84" s="60">
        <v>20</v>
      </c>
      <c r="L84" s="995"/>
      <c r="M84" s="995"/>
      <c r="N84" s="995"/>
      <c r="O84" s="995"/>
      <c r="P84" s="995"/>
      <c r="Q84" s="995"/>
      <c r="R84" s="1091">
        <f t="shared" si="4"/>
        <v>160</v>
      </c>
      <c r="S84" s="1091">
        <f t="shared" si="5"/>
        <v>0</v>
      </c>
      <c r="T84" s="1091"/>
      <c r="U84" s="995"/>
    </row>
    <row r="85" spans="1:21" s="998" customFormat="1" ht="15" customHeigh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60"/>
      <c r="K85" s="60"/>
      <c r="L85" s="1180"/>
      <c r="M85" s="995"/>
      <c r="N85" s="995"/>
      <c r="O85" s="995"/>
      <c r="P85" s="995"/>
      <c r="Q85" s="995"/>
      <c r="R85" s="1091">
        <f t="shared" si="4"/>
        <v>0</v>
      </c>
      <c r="S85" s="1091">
        <f t="shared" si="5"/>
        <v>0</v>
      </c>
      <c r="T85" s="1091"/>
      <c r="U85" s="995"/>
    </row>
    <row r="86" spans="1:21" s="998" customFormat="1" x14ac:dyDescent="0.25">
      <c r="A86" s="943" t="s">
        <v>784</v>
      </c>
      <c r="B86" s="88"/>
      <c r="C86" s="39">
        <v>215150</v>
      </c>
      <c r="D86" s="51">
        <v>27400</v>
      </c>
      <c r="E86" s="51">
        <v>27400</v>
      </c>
      <c r="F86" s="51">
        <v>27400</v>
      </c>
      <c r="G86" s="51">
        <v>25375</v>
      </c>
      <c r="H86" s="51">
        <v>25375</v>
      </c>
      <c r="I86" s="51">
        <v>27400</v>
      </c>
      <c r="J86" s="51">
        <v>27400</v>
      </c>
      <c r="K86" s="51">
        <v>27400</v>
      </c>
      <c r="L86" s="1180"/>
      <c r="M86" s="995"/>
      <c r="N86" s="995"/>
      <c r="O86" s="995"/>
      <c r="P86" s="995"/>
      <c r="Q86" s="995"/>
      <c r="R86" s="1091">
        <f t="shared" si="4"/>
        <v>215150</v>
      </c>
      <c r="S86" s="1091">
        <f t="shared" si="5"/>
        <v>0</v>
      </c>
      <c r="T86" s="1091"/>
      <c r="U86" s="995"/>
    </row>
    <row r="87" spans="1:21" s="998" customFormat="1" x14ac:dyDescent="0.25">
      <c r="A87" s="697"/>
      <c r="B87" s="88"/>
      <c r="C87" s="39"/>
      <c r="D87" s="60"/>
      <c r="E87" s="60"/>
      <c r="F87" s="60"/>
      <c r="G87" s="60"/>
      <c r="H87" s="60"/>
      <c r="I87" s="41"/>
      <c r="J87" s="60"/>
      <c r="K87" s="60"/>
      <c r="L87" s="1180"/>
      <c r="M87" s="995"/>
      <c r="N87" s="995"/>
      <c r="O87" s="995"/>
      <c r="P87" s="995"/>
      <c r="Q87" s="995"/>
      <c r="R87" s="1091">
        <f t="shared" si="4"/>
        <v>0</v>
      </c>
      <c r="S87" s="1091">
        <f t="shared" si="5"/>
        <v>0</v>
      </c>
      <c r="T87" s="1091"/>
      <c r="U87" s="995"/>
    </row>
    <row r="88" spans="1:21" s="998" customFormat="1" x14ac:dyDescent="0.25">
      <c r="A88" s="679" t="s">
        <v>782</v>
      </c>
      <c r="B88" s="88" t="s">
        <v>396</v>
      </c>
      <c r="C88" s="39">
        <v>138</v>
      </c>
      <c r="D88" s="60">
        <v>18</v>
      </c>
      <c r="E88" s="60">
        <v>15</v>
      </c>
      <c r="F88" s="60">
        <v>18</v>
      </c>
      <c r="G88" s="60">
        <v>14</v>
      </c>
      <c r="H88" s="60">
        <v>18</v>
      </c>
      <c r="I88" s="41">
        <v>19</v>
      </c>
      <c r="J88" s="60">
        <v>18</v>
      </c>
      <c r="K88" s="60">
        <v>18</v>
      </c>
      <c r="L88" s="995"/>
      <c r="M88" s="995"/>
      <c r="N88" s="995"/>
      <c r="O88" s="995"/>
      <c r="P88" s="995"/>
      <c r="Q88" s="995"/>
      <c r="R88" s="1091">
        <f t="shared" si="4"/>
        <v>138</v>
      </c>
      <c r="S88" s="1091">
        <f t="shared" si="5"/>
        <v>0</v>
      </c>
      <c r="T88" s="1091"/>
      <c r="U88" s="995"/>
    </row>
    <row r="89" spans="1:21" s="998" customFormat="1" x14ac:dyDescent="0.25">
      <c r="A89" s="703" t="s">
        <v>783</v>
      </c>
      <c r="B89" s="88"/>
      <c r="C89" s="97">
        <v>75900</v>
      </c>
      <c r="D89" s="51">
        <v>9900</v>
      </c>
      <c r="E89" s="51">
        <v>8250</v>
      </c>
      <c r="F89" s="51">
        <v>9900</v>
      </c>
      <c r="G89" s="51">
        <v>7700</v>
      </c>
      <c r="H89" s="51">
        <v>9900</v>
      </c>
      <c r="I89" s="51">
        <v>10450</v>
      </c>
      <c r="J89" s="51">
        <v>9900</v>
      </c>
      <c r="K89" s="51">
        <v>9900</v>
      </c>
      <c r="L89" s="995"/>
      <c r="M89" s="995"/>
      <c r="N89" s="995"/>
      <c r="O89" s="995"/>
      <c r="P89" s="995"/>
      <c r="Q89" s="995"/>
      <c r="R89" s="1091">
        <f t="shared" si="4"/>
        <v>75900</v>
      </c>
      <c r="S89" s="1091">
        <f t="shared" si="5"/>
        <v>0</v>
      </c>
      <c r="T89" s="1091"/>
      <c r="U89" s="995"/>
    </row>
    <row r="90" spans="1:21" s="998" customFormat="1" x14ac:dyDescent="0.25">
      <c r="A90" s="697"/>
      <c r="B90" s="88"/>
      <c r="C90" s="39"/>
      <c r="D90" s="1078"/>
      <c r="E90" s="1078"/>
      <c r="F90" s="1078"/>
      <c r="G90" s="1078"/>
      <c r="H90" s="1078"/>
      <c r="I90" s="1078"/>
      <c r="J90" s="1078"/>
      <c r="K90" s="1078"/>
      <c r="L90" s="995"/>
      <c r="M90" s="995"/>
      <c r="N90" s="995"/>
      <c r="O90" s="995"/>
      <c r="P90" s="995"/>
      <c r="Q90" s="995"/>
      <c r="R90" s="1091">
        <f t="shared" si="4"/>
        <v>0</v>
      </c>
      <c r="S90" s="1091">
        <f t="shared" si="5"/>
        <v>0</v>
      </c>
      <c r="T90" s="1091"/>
      <c r="U90" s="995"/>
    </row>
    <row r="91" spans="1:21" s="998" customFormat="1" x14ac:dyDescent="0.25">
      <c r="A91" s="948" t="s">
        <v>440</v>
      </c>
      <c r="B91" s="196" t="s">
        <v>120</v>
      </c>
      <c r="C91" s="39">
        <v>16</v>
      </c>
      <c r="D91" s="60">
        <v>2</v>
      </c>
      <c r="E91" s="60">
        <v>2</v>
      </c>
      <c r="F91" s="60">
        <v>2</v>
      </c>
      <c r="G91" s="60">
        <v>2</v>
      </c>
      <c r="H91" s="60">
        <v>2</v>
      </c>
      <c r="I91" s="41">
        <v>2</v>
      </c>
      <c r="J91" s="60">
        <v>2</v>
      </c>
      <c r="K91" s="60">
        <v>2</v>
      </c>
      <c r="L91" s="995"/>
      <c r="M91" s="995"/>
      <c r="N91" s="995"/>
      <c r="O91" s="995"/>
      <c r="P91" s="995"/>
      <c r="Q91" s="995"/>
      <c r="R91" s="1091">
        <f t="shared" si="4"/>
        <v>16</v>
      </c>
      <c r="S91" s="1091">
        <f t="shared" si="5"/>
        <v>0</v>
      </c>
      <c r="T91" s="1091"/>
      <c r="U91" s="995"/>
    </row>
    <row r="92" spans="1:21" s="998" customFormat="1" x14ac:dyDescent="0.25">
      <c r="A92" s="704" t="s">
        <v>448</v>
      </c>
      <c r="B92" s="211"/>
      <c r="C92" s="97">
        <v>353707</v>
      </c>
      <c r="D92" s="51">
        <v>45602</v>
      </c>
      <c r="E92" s="51">
        <v>42699</v>
      </c>
      <c r="F92" s="51">
        <v>44349</v>
      </c>
      <c r="G92" s="51">
        <v>40124</v>
      </c>
      <c r="H92" s="51">
        <v>43577</v>
      </c>
      <c r="I92" s="51">
        <v>46152</v>
      </c>
      <c r="J92" s="51">
        <v>45602</v>
      </c>
      <c r="K92" s="51">
        <v>45602</v>
      </c>
      <c r="L92" s="995"/>
      <c r="M92" s="995"/>
      <c r="N92" s="995"/>
      <c r="O92" s="995"/>
      <c r="P92" s="995"/>
      <c r="Q92" s="995"/>
      <c r="R92" s="1091">
        <f t="shared" si="4"/>
        <v>353707</v>
      </c>
      <c r="S92" s="1091">
        <f t="shared" si="5"/>
        <v>0</v>
      </c>
      <c r="T92" s="1091"/>
      <c r="U92" s="995"/>
    </row>
    <row r="93" spans="1:21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R93" s="1091">
        <f t="shared" si="4"/>
        <v>0</v>
      </c>
      <c r="S93" s="1091">
        <f t="shared" si="5"/>
        <v>0</v>
      </c>
      <c r="T93" s="1091"/>
    </row>
    <row r="94" spans="1:21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41"/>
      <c r="K94" s="41"/>
      <c r="L94" s="995"/>
      <c r="M94" s="995"/>
      <c r="N94" s="995"/>
      <c r="O94" s="995"/>
      <c r="P94" s="995"/>
      <c r="Q94" s="995"/>
      <c r="R94" s="1091">
        <f t="shared" si="4"/>
        <v>0</v>
      </c>
      <c r="S94" s="1091">
        <f t="shared" si="5"/>
        <v>0</v>
      </c>
      <c r="T94" s="1091"/>
      <c r="U94" s="995"/>
    </row>
    <row r="95" spans="1:21" s="998" customFormat="1" ht="15" customHeight="1" x14ac:dyDescent="0.25">
      <c r="A95" s="696" t="s">
        <v>759</v>
      </c>
      <c r="B95" s="196" t="s">
        <v>18</v>
      </c>
      <c r="C95" s="39">
        <v>120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995"/>
      <c r="M95" s="995"/>
      <c r="N95" s="995"/>
      <c r="O95" s="995"/>
      <c r="P95" s="995"/>
      <c r="Q95" s="995"/>
      <c r="R95" s="1091">
        <f t="shared" si="4"/>
        <v>120</v>
      </c>
      <c r="S95" s="1091">
        <f t="shared" si="5"/>
        <v>0</v>
      </c>
      <c r="T95" s="1091"/>
      <c r="U95" s="995"/>
    </row>
    <row r="96" spans="1:21" s="998" customFormat="1" ht="15" customHeight="1" x14ac:dyDescent="0.25">
      <c r="A96" s="696" t="s">
        <v>797</v>
      </c>
      <c r="B96" s="196" t="s">
        <v>18</v>
      </c>
      <c r="C96" s="39">
        <v>160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995"/>
      <c r="M96" s="995"/>
      <c r="N96" s="995"/>
      <c r="O96" s="995"/>
      <c r="P96" s="995"/>
      <c r="Q96" s="995"/>
      <c r="R96" s="1091">
        <f t="shared" si="4"/>
        <v>160</v>
      </c>
      <c r="S96" s="1091">
        <f t="shared" si="5"/>
        <v>0</v>
      </c>
      <c r="T96" s="1091"/>
      <c r="U96" s="995"/>
    </row>
    <row r="97" spans="1:21" s="998" customFormat="1" ht="15" customHeight="1" x14ac:dyDescent="0.25">
      <c r="A97" s="696" t="s">
        <v>796</v>
      </c>
      <c r="B97" s="196" t="s">
        <v>18</v>
      </c>
      <c r="C97" s="39">
        <v>160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995"/>
      <c r="M97" s="995"/>
      <c r="N97" s="995"/>
      <c r="O97" s="995"/>
      <c r="P97" s="995"/>
      <c r="Q97" s="995"/>
      <c r="R97" s="1091">
        <f t="shared" si="4"/>
        <v>160</v>
      </c>
      <c r="S97" s="1091">
        <f t="shared" si="5"/>
        <v>0</v>
      </c>
      <c r="T97" s="1091"/>
      <c r="U97" s="995"/>
    </row>
    <row r="98" spans="1:21" s="998" customFormat="1" ht="15" customHeight="1" x14ac:dyDescent="0.25">
      <c r="A98" s="696" t="s">
        <v>758</v>
      </c>
      <c r="B98" s="196" t="s">
        <v>18</v>
      </c>
      <c r="C98" s="39">
        <v>8000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995"/>
      <c r="M98" s="995"/>
      <c r="N98" s="995"/>
      <c r="O98" s="995"/>
      <c r="P98" s="995"/>
      <c r="Q98" s="995"/>
      <c r="R98" s="1091">
        <f t="shared" si="4"/>
        <v>8000</v>
      </c>
      <c r="S98" s="1091">
        <f t="shared" si="5"/>
        <v>0</v>
      </c>
      <c r="T98" s="1091"/>
      <c r="U98" s="995"/>
    </row>
    <row r="99" spans="1:21" s="194" customFormat="1" ht="15" customHeight="1" x14ac:dyDescent="0.25">
      <c r="A99" s="696" t="s">
        <v>778</v>
      </c>
      <c r="B99" s="196" t="s">
        <v>18</v>
      </c>
      <c r="C99" s="39">
        <v>16000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995"/>
      <c r="M99" s="995"/>
      <c r="N99" s="995"/>
      <c r="O99" s="995"/>
      <c r="P99" s="995"/>
      <c r="Q99" s="995"/>
      <c r="R99" s="1091">
        <f t="shared" si="4"/>
        <v>16000</v>
      </c>
      <c r="S99" s="1091">
        <f t="shared" si="5"/>
        <v>0</v>
      </c>
      <c r="T99" s="1091"/>
      <c r="U99" s="995"/>
    </row>
    <row r="100" spans="1:21" s="986" customFormat="1" ht="15" customHeight="1" x14ac:dyDescent="0.25">
      <c r="A100" s="939" t="s">
        <v>760</v>
      </c>
      <c r="B100" s="200"/>
      <c r="C100" s="97">
        <v>559720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233"/>
      <c r="M100" s="233"/>
      <c r="N100" s="233"/>
      <c r="O100" s="233"/>
      <c r="P100" s="233"/>
      <c r="Q100" s="233"/>
      <c r="R100" s="1091">
        <f t="shared" ref="R100:R115" si="6">SUM(D100:Q100)</f>
        <v>559720</v>
      </c>
      <c r="S100" s="1091">
        <f t="shared" ref="S100:S115" si="7">R100-C100</f>
        <v>0</v>
      </c>
      <c r="T100" s="233"/>
      <c r="U100" s="233"/>
    </row>
    <row r="101" spans="1:21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233"/>
      <c r="M101" s="233"/>
      <c r="N101" s="233"/>
      <c r="O101" s="233"/>
      <c r="P101" s="233"/>
      <c r="Q101" s="233"/>
      <c r="R101" s="1091">
        <f t="shared" si="6"/>
        <v>0</v>
      </c>
      <c r="S101" s="1091">
        <f t="shared" si="7"/>
        <v>0</v>
      </c>
      <c r="T101" s="233"/>
      <c r="U101" s="233"/>
    </row>
    <row r="102" spans="1:21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233"/>
      <c r="M102" s="233"/>
      <c r="N102" s="233"/>
      <c r="O102" s="233"/>
      <c r="P102" s="233"/>
      <c r="Q102" s="233"/>
      <c r="R102" s="1091">
        <f t="shared" si="6"/>
        <v>0</v>
      </c>
      <c r="S102" s="1091">
        <f t="shared" si="7"/>
        <v>0</v>
      </c>
      <c r="T102" s="233"/>
      <c r="U102" s="233"/>
    </row>
    <row r="103" spans="1:21" ht="15" customHeight="1" x14ac:dyDescent="0.25">
      <c r="A103" s="706" t="s">
        <v>826</v>
      </c>
      <c r="B103" s="196" t="s">
        <v>120</v>
      </c>
      <c r="C103" s="39">
        <v>96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R103" s="1091">
        <f t="shared" si="6"/>
        <v>96</v>
      </c>
      <c r="S103" s="1091">
        <f t="shared" si="7"/>
        <v>0</v>
      </c>
      <c r="T103" s="1091"/>
    </row>
    <row r="104" spans="1:21" ht="15" customHeight="1" x14ac:dyDescent="0.25">
      <c r="A104" s="706" t="s">
        <v>827</v>
      </c>
      <c r="B104" s="196" t="s">
        <v>120</v>
      </c>
      <c r="C104" s="39">
        <v>96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R104" s="1091">
        <f t="shared" si="6"/>
        <v>96</v>
      </c>
      <c r="S104" s="1091">
        <f t="shared" si="7"/>
        <v>0</v>
      </c>
      <c r="T104" s="1091"/>
    </row>
    <row r="105" spans="1:21" ht="15" customHeight="1" x14ac:dyDescent="0.25">
      <c r="A105" s="706" t="s">
        <v>828</v>
      </c>
      <c r="B105" s="196" t="s">
        <v>120</v>
      </c>
      <c r="C105" s="39">
        <v>96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R105" s="1091">
        <f t="shared" si="6"/>
        <v>96</v>
      </c>
      <c r="S105" s="1091">
        <f t="shared" si="7"/>
        <v>0</v>
      </c>
      <c r="T105" s="1091"/>
    </row>
    <row r="106" spans="1:21" ht="15" customHeight="1" x14ac:dyDescent="0.25">
      <c r="A106" s="706" t="s">
        <v>829</v>
      </c>
      <c r="B106" s="196" t="s">
        <v>120</v>
      </c>
      <c r="C106" s="39">
        <v>96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R106" s="1091">
        <f t="shared" si="6"/>
        <v>96</v>
      </c>
      <c r="S106" s="1091">
        <f t="shared" si="7"/>
        <v>0</v>
      </c>
      <c r="T106" s="1091"/>
    </row>
    <row r="107" spans="1:21" s="995" customFormat="1" ht="15" customHeight="1" x14ac:dyDescent="0.25">
      <c r="A107" s="706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R107" s="1091">
        <f t="shared" si="6"/>
        <v>0</v>
      </c>
      <c r="S107" s="1091">
        <f t="shared" si="7"/>
        <v>0</v>
      </c>
      <c r="T107" s="1091"/>
    </row>
    <row r="108" spans="1:21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R108" s="1091">
        <f t="shared" si="6"/>
        <v>0</v>
      </c>
      <c r="S108" s="1091">
        <f t="shared" si="7"/>
        <v>0</v>
      </c>
      <c r="T108" s="1091"/>
    </row>
    <row r="109" spans="1:21" ht="15" customHeight="1" x14ac:dyDescent="0.25">
      <c r="A109" s="706" t="s">
        <v>834</v>
      </c>
      <c r="B109" s="196"/>
      <c r="C109" s="39">
        <v>96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R109" s="1091">
        <f t="shared" si="6"/>
        <v>96</v>
      </c>
      <c r="S109" s="1091">
        <f t="shared" si="7"/>
        <v>0</v>
      </c>
      <c r="T109" s="1091"/>
    </row>
    <row r="110" spans="1:21" ht="15" customHeight="1" x14ac:dyDescent="0.25">
      <c r="A110" s="706" t="s">
        <v>833</v>
      </c>
      <c r="B110" s="196"/>
      <c r="C110" s="39">
        <v>96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R110" s="1091">
        <f t="shared" si="6"/>
        <v>96</v>
      </c>
      <c r="S110" s="1091">
        <f t="shared" si="7"/>
        <v>0</v>
      </c>
      <c r="T110" s="1091"/>
    </row>
    <row r="111" spans="1:21" ht="15" customHeight="1" x14ac:dyDescent="0.25">
      <c r="A111" s="706" t="s">
        <v>832</v>
      </c>
      <c r="B111" s="196"/>
      <c r="C111" s="39">
        <v>96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R111" s="1091">
        <f t="shared" si="6"/>
        <v>96</v>
      </c>
      <c r="S111" s="1091">
        <f t="shared" si="7"/>
        <v>0</v>
      </c>
      <c r="T111" s="1091"/>
    </row>
    <row r="112" spans="1:21" ht="15" customHeight="1" x14ac:dyDescent="0.25">
      <c r="A112" s="706" t="s">
        <v>831</v>
      </c>
      <c r="B112" s="196"/>
      <c r="C112" s="39">
        <v>96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R112" s="1091">
        <f t="shared" si="6"/>
        <v>96</v>
      </c>
      <c r="S112" s="1091">
        <f t="shared" si="7"/>
        <v>0</v>
      </c>
      <c r="T112" s="1091"/>
    </row>
    <row r="113" spans="1:21" ht="15" customHeight="1" thickBot="1" x14ac:dyDescent="0.3">
      <c r="A113" s="706"/>
      <c r="B113" s="196"/>
      <c r="C113" s="39"/>
      <c r="D113" s="41"/>
      <c r="E113" s="41"/>
      <c r="F113" s="41"/>
      <c r="G113" s="41"/>
      <c r="H113" s="41"/>
      <c r="I113" s="41"/>
      <c r="J113" s="41"/>
      <c r="K113" s="41"/>
      <c r="R113" s="1091">
        <f t="shared" si="6"/>
        <v>0</v>
      </c>
      <c r="S113" s="1091">
        <f t="shared" si="7"/>
        <v>0</v>
      </c>
      <c r="T113" s="1091"/>
    </row>
    <row r="114" spans="1:21" s="355" customFormat="1" ht="15.75" thickBot="1" x14ac:dyDescent="0.3">
      <c r="A114" s="221" t="s">
        <v>807</v>
      </c>
      <c r="B114" s="856"/>
      <c r="C114" s="251">
        <v>9600000</v>
      </c>
      <c r="D114" s="280">
        <v>1500000</v>
      </c>
      <c r="E114" s="280">
        <v>1200000</v>
      </c>
      <c r="F114" s="280">
        <v>1000000</v>
      </c>
      <c r="G114" s="280">
        <v>1400000</v>
      </c>
      <c r="H114" s="280">
        <v>1200000</v>
      </c>
      <c r="I114" s="280">
        <v>1200000</v>
      </c>
      <c r="J114" s="280">
        <v>900000</v>
      </c>
      <c r="K114" s="280">
        <v>1200000</v>
      </c>
      <c r="L114" s="1091"/>
      <c r="M114" s="1091"/>
      <c r="N114" s="1091"/>
      <c r="O114" s="1086"/>
      <c r="P114" s="1086"/>
      <c r="Q114" s="1086"/>
      <c r="R114" s="1091">
        <f t="shared" si="6"/>
        <v>9600000</v>
      </c>
      <c r="S114" s="1091">
        <f t="shared" si="7"/>
        <v>0</v>
      </c>
      <c r="T114" s="1091"/>
      <c r="U114" s="1086"/>
    </row>
    <row r="115" spans="1:21" ht="15.75" thickBot="1" x14ac:dyDescent="0.3">
      <c r="A115" s="226" t="s">
        <v>466</v>
      </c>
      <c r="B115" s="856"/>
      <c r="C115" s="651">
        <v>3870</v>
      </c>
      <c r="D115" s="221">
        <v>546</v>
      </c>
      <c r="E115" s="221">
        <v>416</v>
      </c>
      <c r="F115" s="221">
        <v>468</v>
      </c>
      <c r="G115" s="221">
        <v>416</v>
      </c>
      <c r="H115" s="221">
        <v>520</v>
      </c>
      <c r="I115" s="221">
        <v>620</v>
      </c>
      <c r="J115" s="221">
        <v>416</v>
      </c>
      <c r="K115" s="221">
        <v>468</v>
      </c>
      <c r="R115" s="1091">
        <f t="shared" si="6"/>
        <v>3870</v>
      </c>
      <c r="S115" s="1091">
        <f t="shared" si="7"/>
        <v>0</v>
      </c>
      <c r="T115" s="1091"/>
    </row>
    <row r="117" spans="1:21" x14ac:dyDescent="0.25">
      <c r="D117" s="1091"/>
    </row>
  </sheetData>
  <mergeCells count="2">
    <mergeCell ref="A4:A5"/>
    <mergeCell ref="B4:B5"/>
  </mergeCells>
  <conditionalFormatting sqref="B1:K1">
    <cfRule type="cellIs" dxfId="96" priority="29" operator="greaterThan">
      <formula>200000</formula>
    </cfRule>
  </conditionalFormatting>
  <conditionalFormatting sqref="E50:F50">
    <cfRule type="top10" dxfId="95" priority="5" percent="1" rank="10"/>
  </conditionalFormatting>
  <conditionalFormatting sqref="G50:H50">
    <cfRule type="top10" dxfId="94" priority="3" percent="1" rank="10"/>
  </conditionalFormatting>
  <conditionalFormatting sqref="I50">
    <cfRule type="top10" dxfId="93" priority="4" percent="1" rank="10"/>
  </conditionalFormatting>
  <conditionalFormatting sqref="J50:K50">
    <cfRule type="top10" dxfId="92" priority="2" percent="1" rank="10"/>
  </conditionalFormatting>
  <conditionalFormatting sqref="D50:D51">
    <cfRule type="top10" dxfId="91" priority="112" percent="1" rank="10"/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Y116"/>
  <sheetViews>
    <sheetView zoomScale="85" zoomScaleNormal="85" workbookViewId="0">
      <pane xSplit="2" ySplit="5" topLeftCell="C97" activePane="bottomRight" state="frozen"/>
      <selection activeCell="H114" sqref="H114"/>
      <selection pane="topRight" activeCell="H114" sqref="H114"/>
      <selection pane="bottomLeft" activeCell="H114" sqref="H114"/>
      <selection pane="bottomRight" activeCell="J117" sqref="J117"/>
    </sheetView>
  </sheetViews>
  <sheetFormatPr defaultRowHeight="15" x14ac:dyDescent="0.25"/>
  <cols>
    <col min="1" max="1" width="37" customWidth="1"/>
    <col min="2" max="2" width="7.140625" style="847" customWidth="1"/>
    <col min="3" max="3" width="16.28515625" style="108" customWidth="1"/>
    <col min="4" max="11" width="16.28515625" style="995" customWidth="1"/>
    <col min="12" max="17" width="16.42578125" style="995" customWidth="1"/>
    <col min="18" max="19" width="11.5703125" style="995" bestFit="1" customWidth="1"/>
    <col min="20" max="20" width="10.5703125" style="995" customWidth="1"/>
    <col min="21" max="21" width="9.140625" style="995"/>
  </cols>
  <sheetData>
    <row r="1" spans="1:25" x14ac:dyDescent="0.25">
      <c r="A1" s="898" t="s">
        <v>0</v>
      </c>
      <c r="B1" s="849"/>
      <c r="C1" s="2"/>
      <c r="D1" s="2"/>
      <c r="E1" s="2"/>
      <c r="F1" s="2"/>
      <c r="G1" s="2"/>
      <c r="H1" s="2"/>
      <c r="I1" s="7"/>
      <c r="J1" s="2"/>
      <c r="K1" s="2"/>
    </row>
    <row r="2" spans="1:25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6"/>
      <c r="J2" s="13"/>
      <c r="K2" s="13"/>
    </row>
    <row r="3" spans="1:25" ht="15.75" thickBot="1" x14ac:dyDescent="0.3">
      <c r="A3" s="894" t="s">
        <v>750</v>
      </c>
      <c r="B3" s="845"/>
      <c r="C3" s="2"/>
      <c r="D3" s="13"/>
      <c r="E3" s="13"/>
      <c r="F3" s="13"/>
      <c r="G3" s="13"/>
      <c r="H3" s="13"/>
      <c r="I3" s="16"/>
      <c r="J3" s="13"/>
      <c r="K3" s="13"/>
    </row>
    <row r="4" spans="1:25" ht="15.75" thickBot="1" x14ac:dyDescent="0.3">
      <c r="A4" s="1212" t="s">
        <v>3</v>
      </c>
      <c r="B4" s="1212" t="s">
        <v>4</v>
      </c>
      <c r="C4" s="1140" t="s">
        <v>6</v>
      </c>
      <c r="D4" s="1143" t="s">
        <v>480</v>
      </c>
      <c r="E4" s="1143" t="s">
        <v>481</v>
      </c>
      <c r="F4" s="1143" t="s">
        <v>483</v>
      </c>
      <c r="G4" s="1143" t="s">
        <v>8</v>
      </c>
      <c r="H4" s="1143" t="s">
        <v>484</v>
      </c>
      <c r="I4" s="1143" t="s">
        <v>9</v>
      </c>
      <c r="J4" s="1143" t="s">
        <v>485</v>
      </c>
      <c r="K4" s="1182" t="s">
        <v>732</v>
      </c>
    </row>
    <row r="5" spans="1:25" x14ac:dyDescent="0.25">
      <c r="A5" s="1213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</row>
    <row r="6" spans="1:25" s="194" customFormat="1" ht="27" customHeight="1" x14ac:dyDescent="0.25">
      <c r="A6" s="1188" t="s">
        <v>727</v>
      </c>
      <c r="B6" s="64"/>
      <c r="C6" s="97">
        <v>650552</v>
      </c>
      <c r="D6" s="51">
        <v>74398</v>
      </c>
      <c r="E6" s="51">
        <v>93637</v>
      </c>
      <c r="F6" s="51">
        <v>89256</v>
      </c>
      <c r="G6" s="51">
        <v>93637</v>
      </c>
      <c r="H6" s="51">
        <v>93637</v>
      </c>
      <c r="I6" s="51">
        <v>87224</v>
      </c>
      <c r="J6" s="51">
        <v>63604</v>
      </c>
      <c r="K6" s="51">
        <v>55159</v>
      </c>
      <c r="L6" s="995"/>
      <c r="M6" s="995"/>
      <c r="N6" s="995"/>
      <c r="O6" s="995"/>
      <c r="P6" s="995"/>
      <c r="Q6" s="995"/>
      <c r="R6" s="1091">
        <f t="shared" ref="R6:R37" si="0">SUM(D6:Q6)</f>
        <v>650552</v>
      </c>
      <c r="S6" s="1091">
        <f t="shared" ref="S6:S37" si="1">R6-C6</f>
        <v>0</v>
      </c>
      <c r="T6" s="1091"/>
      <c r="U6" s="995"/>
    </row>
    <row r="7" spans="1:25" s="998" customFormat="1" x14ac:dyDescent="0.25">
      <c r="A7" s="698"/>
      <c r="B7" s="64"/>
      <c r="C7" s="97"/>
      <c r="D7" s="51"/>
      <c r="E7" s="51"/>
      <c r="F7" s="51"/>
      <c r="G7" s="51"/>
      <c r="H7" s="51"/>
      <c r="I7" s="119"/>
      <c r="J7" s="119"/>
      <c r="K7" s="51"/>
      <c r="L7" s="995"/>
      <c r="M7" s="995"/>
      <c r="N7" s="995"/>
      <c r="O7" s="995"/>
      <c r="P7" s="995"/>
      <c r="Q7" s="995"/>
      <c r="R7" s="1091">
        <f t="shared" si="0"/>
        <v>0</v>
      </c>
      <c r="S7" s="1091">
        <f t="shared" si="1"/>
        <v>0</v>
      </c>
      <c r="T7" s="1091"/>
      <c r="U7" s="995"/>
    </row>
    <row r="8" spans="1:25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772"/>
      <c r="M8" s="220"/>
      <c r="N8" s="56"/>
      <c r="O8" s="220"/>
      <c r="P8" s="56"/>
      <c r="Q8" s="220"/>
      <c r="R8" s="1091">
        <f t="shared" si="0"/>
        <v>0</v>
      </c>
      <c r="S8" s="1091">
        <f t="shared" si="1"/>
        <v>0</v>
      </c>
      <c r="T8" s="1091"/>
      <c r="U8" s="220"/>
      <c r="W8" s="876"/>
      <c r="Y8" s="876"/>
    </row>
    <row r="9" spans="1:25" s="998" customFormat="1" ht="15" customHeight="1" x14ac:dyDescent="0.25">
      <c r="A9" s="694" t="s">
        <v>728</v>
      </c>
      <c r="B9" s="88" t="s">
        <v>171</v>
      </c>
      <c r="C9" s="39">
        <v>180</v>
      </c>
      <c r="D9" s="60">
        <v>10</v>
      </c>
      <c r="E9" s="60">
        <v>30</v>
      </c>
      <c r="F9" s="60">
        <v>10</v>
      </c>
      <c r="G9" s="60">
        <v>20</v>
      </c>
      <c r="H9" s="60">
        <v>50</v>
      </c>
      <c r="I9" s="60">
        <v>20</v>
      </c>
      <c r="J9" s="41">
        <v>25</v>
      </c>
      <c r="K9" s="60">
        <v>15</v>
      </c>
      <c r="L9" s="56"/>
      <c r="M9" s="220"/>
      <c r="N9" s="56"/>
      <c r="O9" s="220"/>
      <c r="P9" s="56"/>
      <c r="Q9" s="220"/>
      <c r="R9" s="1091">
        <f t="shared" si="0"/>
        <v>180</v>
      </c>
      <c r="S9" s="1091">
        <f t="shared" si="1"/>
        <v>0</v>
      </c>
      <c r="T9" s="1091"/>
      <c r="U9" s="220"/>
      <c r="W9" s="220"/>
      <c r="Y9" s="220"/>
    </row>
    <row r="10" spans="1:25" s="998" customFormat="1" ht="15" customHeight="1" x14ac:dyDescent="0.25">
      <c r="A10" s="694" t="s">
        <v>823</v>
      </c>
      <c r="B10" s="88" t="s">
        <v>281</v>
      </c>
      <c r="C10" s="39">
        <v>130</v>
      </c>
      <c r="D10" s="60">
        <v>20</v>
      </c>
      <c r="E10" s="60">
        <v>15</v>
      </c>
      <c r="F10" s="60">
        <v>20</v>
      </c>
      <c r="G10" s="60">
        <v>15</v>
      </c>
      <c r="H10" s="60">
        <v>15</v>
      </c>
      <c r="I10" s="60">
        <v>15</v>
      </c>
      <c r="J10" s="41">
        <v>15</v>
      </c>
      <c r="K10" s="60">
        <v>15</v>
      </c>
      <c r="L10" s="56"/>
      <c r="M10" s="220"/>
      <c r="N10" s="56"/>
      <c r="O10" s="220"/>
      <c r="P10" s="56"/>
      <c r="Q10" s="220"/>
      <c r="R10" s="1091">
        <f t="shared" si="0"/>
        <v>130</v>
      </c>
      <c r="S10" s="1091">
        <f t="shared" si="1"/>
        <v>0</v>
      </c>
      <c r="T10" s="1091"/>
      <c r="U10" s="220"/>
      <c r="W10" s="220"/>
      <c r="Y10" s="220"/>
    </row>
    <row r="11" spans="1:25" s="998" customFormat="1" ht="15" customHeight="1" x14ac:dyDescent="0.25">
      <c r="A11" s="694" t="s">
        <v>824</v>
      </c>
      <c r="B11" s="88" t="s">
        <v>281</v>
      </c>
      <c r="C11" s="39">
        <v>16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41">
        <v>2</v>
      </c>
      <c r="K11" s="60">
        <v>2</v>
      </c>
      <c r="L11" s="56"/>
      <c r="M11" s="220"/>
      <c r="N11" s="56"/>
      <c r="O11" s="220"/>
      <c r="P11" s="56"/>
      <c r="Q11" s="220"/>
      <c r="R11" s="1091">
        <f t="shared" si="0"/>
        <v>16</v>
      </c>
      <c r="S11" s="1091">
        <f t="shared" si="1"/>
        <v>0</v>
      </c>
      <c r="T11" s="1091"/>
      <c r="U11" s="220"/>
      <c r="W11" s="220"/>
      <c r="Y11" s="220"/>
    </row>
    <row r="12" spans="1:25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56"/>
      <c r="M12" s="220"/>
      <c r="N12" s="56"/>
      <c r="O12" s="220"/>
      <c r="P12" s="56"/>
      <c r="Q12" s="220"/>
      <c r="R12" s="1091">
        <f t="shared" si="0"/>
        <v>0</v>
      </c>
      <c r="S12" s="1091">
        <f t="shared" si="1"/>
        <v>0</v>
      </c>
      <c r="T12" s="1091"/>
      <c r="U12" s="220"/>
      <c r="W12" s="220"/>
      <c r="Y12" s="220"/>
    </row>
    <row r="13" spans="1:25" s="998" customFormat="1" x14ac:dyDescent="0.25">
      <c r="A13" s="698" t="s">
        <v>286</v>
      </c>
      <c r="B13" s="64" t="s">
        <v>287</v>
      </c>
      <c r="C13" s="39">
        <v>2218</v>
      </c>
      <c r="D13" s="60">
        <v>270</v>
      </c>
      <c r="E13" s="60">
        <v>287</v>
      </c>
      <c r="F13" s="60">
        <v>277</v>
      </c>
      <c r="G13" s="60">
        <v>287</v>
      </c>
      <c r="H13" s="60">
        <v>287</v>
      </c>
      <c r="I13" s="60">
        <v>270</v>
      </c>
      <c r="J13" s="60">
        <v>270</v>
      </c>
      <c r="K13" s="60">
        <v>270</v>
      </c>
      <c r="L13" s="995"/>
      <c r="M13" s="995"/>
      <c r="N13" s="995"/>
      <c r="O13" s="995"/>
      <c r="P13" s="995"/>
      <c r="Q13" s="995"/>
      <c r="R13" s="1091">
        <f t="shared" si="0"/>
        <v>2218</v>
      </c>
      <c r="S13" s="1091">
        <f t="shared" si="1"/>
        <v>0</v>
      </c>
      <c r="T13" s="1091"/>
      <c r="U13" s="995"/>
    </row>
    <row r="14" spans="1:25" ht="15.75" customHeight="1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J14" s="60"/>
      <c r="K14" s="60"/>
      <c r="R14" s="1091">
        <f t="shared" si="0"/>
        <v>0</v>
      </c>
      <c r="S14" s="1091">
        <f t="shared" si="1"/>
        <v>0</v>
      </c>
      <c r="T14" s="1091"/>
    </row>
    <row r="15" spans="1:25" s="194" customFormat="1" x14ac:dyDescent="0.25">
      <c r="A15" s="63" t="s">
        <v>803</v>
      </c>
      <c r="B15" s="88" t="s">
        <v>299</v>
      </c>
      <c r="C15" s="39">
        <v>56000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995"/>
      <c r="M15" s="995"/>
      <c r="N15" s="995"/>
      <c r="O15" s="995"/>
      <c r="P15" s="995"/>
      <c r="Q15" s="995"/>
      <c r="R15" s="1091">
        <f t="shared" si="0"/>
        <v>56000</v>
      </c>
      <c r="S15" s="1091">
        <f t="shared" si="1"/>
        <v>0</v>
      </c>
      <c r="T15" s="1091"/>
      <c r="U15" s="995"/>
    </row>
    <row r="16" spans="1:25" s="998" customFormat="1" x14ac:dyDescent="0.25">
      <c r="A16" s="63" t="s">
        <v>804</v>
      </c>
      <c r="B16" s="88" t="s">
        <v>299</v>
      </c>
      <c r="C16" s="39">
        <v>30000</v>
      </c>
      <c r="D16" s="60">
        <v>5000</v>
      </c>
      <c r="E16" s="60">
        <v>3000</v>
      </c>
      <c r="F16" s="60">
        <v>5000</v>
      </c>
      <c r="G16" s="60">
        <v>4000</v>
      </c>
      <c r="H16" s="60">
        <v>3000</v>
      </c>
      <c r="I16" s="60">
        <v>3000</v>
      </c>
      <c r="J16" s="41">
        <v>4000</v>
      </c>
      <c r="K16" s="60">
        <v>3000</v>
      </c>
      <c r="L16" s="995"/>
      <c r="M16" s="995"/>
      <c r="N16" s="995"/>
      <c r="O16" s="995"/>
      <c r="P16" s="995"/>
      <c r="Q16" s="995"/>
      <c r="R16" s="1091">
        <f t="shared" si="0"/>
        <v>30000</v>
      </c>
      <c r="S16" s="1091">
        <f t="shared" si="1"/>
        <v>0</v>
      </c>
      <c r="T16" s="1091"/>
      <c r="U16" s="995"/>
    </row>
    <row r="17" spans="1:20" x14ac:dyDescent="0.25">
      <c r="A17" s="694"/>
      <c r="B17" s="64"/>
      <c r="C17" s="39"/>
      <c r="D17" s="41"/>
      <c r="E17" s="41"/>
      <c r="F17" s="41"/>
      <c r="G17" s="41"/>
      <c r="H17" s="41"/>
      <c r="I17" s="41"/>
      <c r="J17" s="41"/>
      <c r="K17" s="41"/>
      <c r="R17" s="1091">
        <f t="shared" si="0"/>
        <v>0</v>
      </c>
      <c r="S17" s="1091">
        <f t="shared" si="1"/>
        <v>0</v>
      </c>
      <c r="T17" s="1091"/>
    </row>
    <row r="18" spans="1:20" x14ac:dyDescent="0.25">
      <c r="A18" s="690" t="s">
        <v>707</v>
      </c>
      <c r="B18" s="64" t="s">
        <v>333</v>
      </c>
      <c r="C18" s="39">
        <v>3574</v>
      </c>
      <c r="D18" s="41">
        <v>399</v>
      </c>
      <c r="E18" s="41">
        <v>526</v>
      </c>
      <c r="F18" s="41">
        <v>508</v>
      </c>
      <c r="G18" s="41">
        <v>526</v>
      </c>
      <c r="H18" s="41">
        <v>526</v>
      </c>
      <c r="I18" s="41">
        <v>490</v>
      </c>
      <c r="J18" s="41">
        <v>327</v>
      </c>
      <c r="K18" s="41">
        <v>272</v>
      </c>
      <c r="R18" s="1091">
        <f t="shared" si="0"/>
        <v>3574</v>
      </c>
      <c r="S18" s="1091">
        <f t="shared" si="1"/>
        <v>0</v>
      </c>
      <c r="T18" s="1091"/>
    </row>
    <row r="19" spans="1:20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R19" s="1091">
        <f t="shared" si="0"/>
        <v>0</v>
      </c>
      <c r="S19" s="1091">
        <f t="shared" si="1"/>
        <v>0</v>
      </c>
      <c r="T19" s="1091"/>
    </row>
    <row r="20" spans="1:20" ht="15" customHeight="1" x14ac:dyDescent="0.25">
      <c r="A20" s="63" t="s">
        <v>737</v>
      </c>
      <c r="B20" s="88" t="s">
        <v>120</v>
      </c>
      <c r="C20" s="39">
        <v>171</v>
      </c>
      <c r="D20" s="60">
        <v>19</v>
      </c>
      <c r="E20" s="60">
        <v>25</v>
      </c>
      <c r="F20" s="60">
        <v>24</v>
      </c>
      <c r="G20" s="60">
        <v>25</v>
      </c>
      <c r="H20" s="60">
        <v>25</v>
      </c>
      <c r="I20" s="60">
        <v>24</v>
      </c>
      <c r="J20" s="41">
        <v>16</v>
      </c>
      <c r="K20" s="60">
        <v>13</v>
      </c>
      <c r="R20" s="1091">
        <f t="shared" si="0"/>
        <v>171</v>
      </c>
      <c r="S20" s="1091">
        <f t="shared" si="1"/>
        <v>0</v>
      </c>
      <c r="T20" s="1091"/>
    </row>
    <row r="21" spans="1:20" ht="15" customHeight="1" x14ac:dyDescent="0.25">
      <c r="A21" s="63" t="s">
        <v>738</v>
      </c>
      <c r="B21" s="88" t="s">
        <v>120</v>
      </c>
      <c r="C21" s="39">
        <v>171</v>
      </c>
      <c r="D21" s="60">
        <v>19</v>
      </c>
      <c r="E21" s="60">
        <v>25</v>
      </c>
      <c r="F21" s="60">
        <v>24</v>
      </c>
      <c r="G21" s="60">
        <v>25</v>
      </c>
      <c r="H21" s="60">
        <v>25</v>
      </c>
      <c r="I21" s="60">
        <v>24</v>
      </c>
      <c r="J21" s="41">
        <v>16</v>
      </c>
      <c r="K21" s="60">
        <v>13</v>
      </c>
      <c r="R21" s="1091">
        <f t="shared" si="0"/>
        <v>171</v>
      </c>
      <c r="S21" s="1091">
        <f t="shared" si="1"/>
        <v>0</v>
      </c>
      <c r="T21" s="1091"/>
    </row>
    <row r="22" spans="1:20" ht="15" customHeight="1" x14ac:dyDescent="0.25">
      <c r="A22" s="63" t="s">
        <v>739</v>
      </c>
      <c r="B22" s="88" t="s">
        <v>120</v>
      </c>
      <c r="C22" s="39">
        <v>134</v>
      </c>
      <c r="D22" s="60">
        <v>15</v>
      </c>
      <c r="E22" s="60">
        <v>20</v>
      </c>
      <c r="F22" s="60">
        <v>19</v>
      </c>
      <c r="G22" s="60">
        <v>20</v>
      </c>
      <c r="H22" s="60">
        <v>20</v>
      </c>
      <c r="I22" s="60">
        <v>18</v>
      </c>
      <c r="J22" s="41">
        <v>12</v>
      </c>
      <c r="K22" s="60">
        <v>10</v>
      </c>
      <c r="R22" s="1091">
        <f t="shared" si="0"/>
        <v>134</v>
      </c>
      <c r="S22" s="1091">
        <f t="shared" si="1"/>
        <v>0</v>
      </c>
      <c r="T22" s="1091"/>
    </row>
    <row r="23" spans="1:20" ht="15" customHeight="1" x14ac:dyDescent="0.25">
      <c r="A23" s="699"/>
      <c r="B23" s="88"/>
      <c r="C23" s="39">
        <v>0</v>
      </c>
      <c r="D23" s="60"/>
      <c r="E23" s="60"/>
      <c r="F23" s="60"/>
      <c r="G23" s="60"/>
      <c r="H23" s="60"/>
      <c r="I23" s="60"/>
      <c r="J23" s="60"/>
      <c r="K23" s="60"/>
      <c r="R23" s="1091">
        <f t="shared" si="0"/>
        <v>0</v>
      </c>
      <c r="S23" s="1091">
        <f t="shared" si="1"/>
        <v>0</v>
      </c>
      <c r="T23" s="1091"/>
    </row>
    <row r="24" spans="1:20" x14ac:dyDescent="0.25">
      <c r="A24" s="702" t="s">
        <v>342</v>
      </c>
      <c r="B24" s="189"/>
      <c r="C24" s="972">
        <v>459147</v>
      </c>
      <c r="D24" s="60">
        <v>51275</v>
      </c>
      <c r="E24" s="60">
        <v>67590</v>
      </c>
      <c r="F24" s="60">
        <v>65259</v>
      </c>
      <c r="G24" s="60">
        <v>67590</v>
      </c>
      <c r="H24" s="60">
        <v>67590</v>
      </c>
      <c r="I24" s="60">
        <v>62929</v>
      </c>
      <c r="J24" s="60">
        <v>41953</v>
      </c>
      <c r="K24" s="60">
        <v>34961</v>
      </c>
      <c r="R24" s="1091">
        <f t="shared" si="0"/>
        <v>459147</v>
      </c>
      <c r="S24" s="1091">
        <f t="shared" si="1"/>
        <v>0</v>
      </c>
      <c r="T24" s="1091"/>
    </row>
    <row r="25" spans="1:20" x14ac:dyDescent="0.25">
      <c r="A25" s="697"/>
      <c r="B25" s="202"/>
      <c r="C25" s="101"/>
      <c r="D25" s="60"/>
      <c r="E25" s="60"/>
      <c r="F25" s="60"/>
      <c r="G25" s="60"/>
      <c r="H25" s="78"/>
      <c r="I25" s="60"/>
      <c r="J25" s="60"/>
      <c r="K25" s="60">
        <v>0</v>
      </c>
      <c r="R25" s="1091">
        <f t="shared" si="0"/>
        <v>0</v>
      </c>
      <c r="S25" s="1091">
        <f t="shared" si="1"/>
        <v>0</v>
      </c>
      <c r="T25" s="1091"/>
    </row>
    <row r="26" spans="1:20" x14ac:dyDescent="0.25">
      <c r="A26" s="695" t="s">
        <v>344</v>
      </c>
      <c r="B26" s="88" t="s">
        <v>287</v>
      </c>
      <c r="C26" s="39">
        <v>134</v>
      </c>
      <c r="D26" s="60">
        <v>15</v>
      </c>
      <c r="E26" s="60">
        <v>20</v>
      </c>
      <c r="F26" s="60">
        <v>19</v>
      </c>
      <c r="G26" s="60">
        <v>20</v>
      </c>
      <c r="H26" s="60">
        <v>20</v>
      </c>
      <c r="I26" s="60">
        <v>18</v>
      </c>
      <c r="J26" s="41">
        <v>12</v>
      </c>
      <c r="K26" s="60">
        <v>10</v>
      </c>
      <c r="R26" s="1091">
        <f t="shared" si="0"/>
        <v>134</v>
      </c>
      <c r="S26" s="1091">
        <f t="shared" si="1"/>
        <v>0</v>
      </c>
      <c r="T26" s="1091"/>
    </row>
    <row r="27" spans="1:20" x14ac:dyDescent="0.25">
      <c r="A27" s="695"/>
      <c r="B27" s="88"/>
      <c r="C27" s="39">
        <v>0</v>
      </c>
      <c r="D27" s="60">
        <v>0</v>
      </c>
      <c r="E27" s="60"/>
      <c r="F27" s="60"/>
      <c r="G27" s="60">
        <v>0</v>
      </c>
      <c r="H27" s="60">
        <v>0</v>
      </c>
      <c r="I27" s="60">
        <v>0</v>
      </c>
      <c r="J27" s="60"/>
      <c r="K27" s="60">
        <v>0</v>
      </c>
      <c r="R27" s="1091">
        <f t="shared" si="0"/>
        <v>0</v>
      </c>
      <c r="S27" s="1091">
        <f t="shared" si="1"/>
        <v>0</v>
      </c>
      <c r="T27" s="1091"/>
    </row>
    <row r="28" spans="1:20" x14ac:dyDescent="0.25">
      <c r="A28" s="695" t="s">
        <v>346</v>
      </c>
      <c r="B28" s="88" t="s">
        <v>120</v>
      </c>
      <c r="C28" s="39">
        <v>101</v>
      </c>
      <c r="D28" s="60">
        <v>11</v>
      </c>
      <c r="E28" s="60">
        <v>15</v>
      </c>
      <c r="F28" s="60">
        <v>14</v>
      </c>
      <c r="G28" s="60">
        <v>15</v>
      </c>
      <c r="H28" s="60">
        <v>15</v>
      </c>
      <c r="I28" s="60">
        <v>14</v>
      </c>
      <c r="J28" s="41">
        <v>9</v>
      </c>
      <c r="K28" s="60">
        <v>8</v>
      </c>
      <c r="R28" s="1091">
        <f t="shared" si="0"/>
        <v>101</v>
      </c>
      <c r="S28" s="1091">
        <f t="shared" si="1"/>
        <v>0</v>
      </c>
      <c r="T28" s="1091"/>
    </row>
    <row r="29" spans="1:20" x14ac:dyDescent="0.25">
      <c r="A29" s="695" t="s">
        <v>348</v>
      </c>
      <c r="B29" s="88" t="s">
        <v>120</v>
      </c>
      <c r="C29" s="39">
        <v>35</v>
      </c>
      <c r="D29" s="60">
        <v>4</v>
      </c>
      <c r="E29" s="60">
        <v>5</v>
      </c>
      <c r="F29" s="60">
        <v>5</v>
      </c>
      <c r="G29" s="60">
        <v>5</v>
      </c>
      <c r="H29" s="60">
        <v>5</v>
      </c>
      <c r="I29" s="60">
        <v>5</v>
      </c>
      <c r="J29" s="41">
        <v>3</v>
      </c>
      <c r="K29" s="60">
        <v>3</v>
      </c>
      <c r="R29" s="1091">
        <f t="shared" si="0"/>
        <v>35</v>
      </c>
      <c r="S29" s="1091">
        <f t="shared" si="1"/>
        <v>0</v>
      </c>
      <c r="T29" s="1091"/>
    </row>
    <row r="30" spans="1:20" x14ac:dyDescent="0.25">
      <c r="A30" s="699" t="s">
        <v>350</v>
      </c>
      <c r="B30" s="88" t="s">
        <v>120</v>
      </c>
      <c r="C30" s="39">
        <v>8</v>
      </c>
      <c r="D30" s="60">
        <v>1</v>
      </c>
      <c r="E30" s="60">
        <v>1</v>
      </c>
      <c r="F30" s="60">
        <v>1</v>
      </c>
      <c r="G30" s="60">
        <v>1</v>
      </c>
      <c r="H30" s="60">
        <v>1</v>
      </c>
      <c r="I30" s="60">
        <v>1</v>
      </c>
      <c r="J30" s="41">
        <v>1</v>
      </c>
      <c r="K30" s="60">
        <v>1</v>
      </c>
      <c r="R30" s="1091">
        <f t="shared" si="0"/>
        <v>8</v>
      </c>
      <c r="S30" s="1091">
        <f t="shared" si="1"/>
        <v>0</v>
      </c>
      <c r="T30" s="1091"/>
    </row>
    <row r="31" spans="1:20" x14ac:dyDescent="0.25">
      <c r="A31" s="695" t="s">
        <v>352</v>
      </c>
      <c r="B31" s="88" t="s">
        <v>18</v>
      </c>
      <c r="C31" s="39">
        <v>750</v>
      </c>
      <c r="D31" s="60">
        <v>50</v>
      </c>
      <c r="E31" s="60">
        <v>50</v>
      </c>
      <c r="F31" s="60">
        <v>50</v>
      </c>
      <c r="G31" s="60">
        <v>50</v>
      </c>
      <c r="H31" s="60">
        <v>100</v>
      </c>
      <c r="I31" s="60">
        <v>100</v>
      </c>
      <c r="J31" s="41">
        <v>250</v>
      </c>
      <c r="K31" s="60">
        <v>100</v>
      </c>
      <c r="R31" s="1091">
        <f t="shared" si="0"/>
        <v>750</v>
      </c>
      <c r="S31" s="1091">
        <f t="shared" si="1"/>
        <v>0</v>
      </c>
      <c r="T31" s="1091"/>
    </row>
    <row r="32" spans="1:20" x14ac:dyDescent="0.25">
      <c r="A32" s="695"/>
      <c r="B32" s="88"/>
      <c r="C32" s="101">
        <v>0</v>
      </c>
      <c r="D32" s="60">
        <v>0</v>
      </c>
      <c r="E32" s="60"/>
      <c r="F32" s="60"/>
      <c r="G32" s="60"/>
      <c r="H32" s="60">
        <v>0</v>
      </c>
      <c r="I32" s="60">
        <v>0</v>
      </c>
      <c r="J32" s="60">
        <v>0</v>
      </c>
      <c r="K32" s="60">
        <v>0</v>
      </c>
      <c r="R32" s="1091">
        <f t="shared" si="0"/>
        <v>0</v>
      </c>
      <c r="S32" s="1091">
        <f t="shared" si="1"/>
        <v>0</v>
      </c>
      <c r="T32" s="1091"/>
    </row>
    <row r="33" spans="1:21" x14ac:dyDescent="0.25">
      <c r="A33" s="695" t="s">
        <v>354</v>
      </c>
      <c r="B33" s="88" t="s">
        <v>120</v>
      </c>
      <c r="C33" s="39">
        <v>42</v>
      </c>
      <c r="D33" s="60">
        <v>5</v>
      </c>
      <c r="E33" s="60">
        <v>6</v>
      </c>
      <c r="F33" s="60">
        <v>6</v>
      </c>
      <c r="G33" s="60">
        <v>6</v>
      </c>
      <c r="H33" s="60">
        <v>6</v>
      </c>
      <c r="I33" s="60">
        <v>6</v>
      </c>
      <c r="J33" s="41">
        <v>4</v>
      </c>
      <c r="K33" s="60">
        <v>3</v>
      </c>
      <c r="R33" s="1091">
        <f t="shared" si="0"/>
        <v>42</v>
      </c>
      <c r="S33" s="1091">
        <f t="shared" si="1"/>
        <v>0</v>
      </c>
      <c r="T33" s="1091"/>
    </row>
    <row r="34" spans="1:21" x14ac:dyDescent="0.25">
      <c r="A34" s="695" t="s">
        <v>356</v>
      </c>
      <c r="B34" s="88" t="s">
        <v>120</v>
      </c>
      <c r="C34" s="39">
        <v>8</v>
      </c>
      <c r="D34" s="60">
        <v>1</v>
      </c>
      <c r="E34" s="60">
        <v>1</v>
      </c>
      <c r="F34" s="60">
        <v>1</v>
      </c>
      <c r="G34" s="60">
        <v>1</v>
      </c>
      <c r="H34" s="60">
        <v>1</v>
      </c>
      <c r="I34" s="60">
        <v>1</v>
      </c>
      <c r="J34" s="41">
        <v>1</v>
      </c>
      <c r="K34" s="60">
        <v>1</v>
      </c>
      <c r="R34" s="1091">
        <f t="shared" si="0"/>
        <v>8</v>
      </c>
      <c r="S34" s="1091">
        <f t="shared" si="1"/>
        <v>0</v>
      </c>
      <c r="T34" s="1091"/>
    </row>
    <row r="35" spans="1:21" x14ac:dyDescent="0.25">
      <c r="A35" s="697"/>
      <c r="B35" s="202"/>
      <c r="C35" s="101">
        <v>0</v>
      </c>
      <c r="D35" s="60">
        <v>0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R35" s="1091">
        <f t="shared" si="0"/>
        <v>0</v>
      </c>
      <c r="S35" s="1091">
        <f t="shared" si="1"/>
        <v>0</v>
      </c>
      <c r="T35" s="1091"/>
    </row>
    <row r="36" spans="1:21" x14ac:dyDescent="0.25">
      <c r="A36" s="695" t="s">
        <v>358</v>
      </c>
      <c r="B36" s="88" t="s">
        <v>120</v>
      </c>
      <c r="C36" s="39">
        <v>35</v>
      </c>
      <c r="D36" s="60">
        <v>4</v>
      </c>
      <c r="E36" s="60">
        <v>5</v>
      </c>
      <c r="F36" s="60">
        <v>5</v>
      </c>
      <c r="G36" s="60">
        <v>5</v>
      </c>
      <c r="H36" s="60">
        <v>5</v>
      </c>
      <c r="I36" s="60">
        <v>5</v>
      </c>
      <c r="J36" s="41">
        <v>3</v>
      </c>
      <c r="K36" s="60">
        <v>3</v>
      </c>
      <c r="R36" s="1091">
        <f t="shared" si="0"/>
        <v>35</v>
      </c>
      <c r="S36" s="1091">
        <f t="shared" si="1"/>
        <v>0</v>
      </c>
      <c r="T36" s="1091"/>
    </row>
    <row r="37" spans="1:21" x14ac:dyDescent="0.25">
      <c r="A37" s="695" t="s">
        <v>360</v>
      </c>
      <c r="B37" s="88" t="s">
        <v>120</v>
      </c>
      <c r="C37" s="39">
        <v>35</v>
      </c>
      <c r="D37" s="60">
        <v>4</v>
      </c>
      <c r="E37" s="60">
        <v>5</v>
      </c>
      <c r="F37" s="60">
        <v>5</v>
      </c>
      <c r="G37" s="60">
        <v>5</v>
      </c>
      <c r="H37" s="60">
        <v>5</v>
      </c>
      <c r="I37" s="60">
        <v>5</v>
      </c>
      <c r="J37" s="41">
        <v>3</v>
      </c>
      <c r="K37" s="60">
        <v>3</v>
      </c>
      <c r="R37" s="1091">
        <f t="shared" si="0"/>
        <v>35</v>
      </c>
      <c r="S37" s="1091">
        <f t="shared" si="1"/>
        <v>0</v>
      </c>
      <c r="T37" s="1091"/>
    </row>
    <row r="38" spans="1:21" x14ac:dyDescent="0.25">
      <c r="A38" s="694" t="s">
        <v>361</v>
      </c>
      <c r="B38" s="64"/>
      <c r="C38" s="97">
        <v>315733</v>
      </c>
      <c r="D38" s="51">
        <v>35034</v>
      </c>
      <c r="E38" s="51">
        <v>45346</v>
      </c>
      <c r="F38" s="51">
        <v>43661</v>
      </c>
      <c r="G38" s="51">
        <v>45346</v>
      </c>
      <c r="H38" s="51">
        <v>45996</v>
      </c>
      <c r="I38" s="51">
        <v>43591</v>
      </c>
      <c r="J38" s="51">
        <v>31340</v>
      </c>
      <c r="K38" s="51">
        <v>25419</v>
      </c>
      <c r="R38" s="1091">
        <f t="shared" ref="R38:R67" si="2">SUM(D38:Q38)</f>
        <v>315733</v>
      </c>
      <c r="S38" s="1091">
        <f t="shared" ref="S38:S67" si="3">R38-C38</f>
        <v>0</v>
      </c>
      <c r="T38" s="1091"/>
    </row>
    <row r="39" spans="1:21" x14ac:dyDescent="0.25">
      <c r="A39" s="694" t="s">
        <v>362</v>
      </c>
      <c r="B39" s="88"/>
      <c r="C39" s="97">
        <v>774880</v>
      </c>
      <c r="D39" s="51">
        <v>86309</v>
      </c>
      <c r="E39" s="51">
        <v>112936</v>
      </c>
      <c r="F39" s="51">
        <v>108920</v>
      </c>
      <c r="G39" s="51">
        <v>112936</v>
      </c>
      <c r="H39" s="51">
        <v>113586</v>
      </c>
      <c r="I39" s="51">
        <v>106520</v>
      </c>
      <c r="J39" s="51">
        <v>73293</v>
      </c>
      <c r="K39" s="51">
        <v>60380</v>
      </c>
      <c r="R39" s="1091">
        <f t="shared" si="2"/>
        <v>774880</v>
      </c>
      <c r="S39" s="1091">
        <f t="shared" si="3"/>
        <v>0</v>
      </c>
      <c r="T39" s="1091"/>
    </row>
    <row r="40" spans="1:21" ht="14.25" customHeight="1" x14ac:dyDescent="0.25">
      <c r="A40" s="695"/>
      <c r="B40" s="88"/>
      <c r="C40" s="101"/>
      <c r="D40" s="60"/>
      <c r="E40" s="60"/>
      <c r="F40" s="60"/>
      <c r="G40" s="60"/>
      <c r="H40" s="60"/>
      <c r="I40" s="60"/>
      <c r="J40" s="60"/>
      <c r="K40" s="60"/>
      <c r="R40" s="1091">
        <f t="shared" si="2"/>
        <v>0</v>
      </c>
      <c r="S40" s="1091">
        <f t="shared" si="3"/>
        <v>0</v>
      </c>
      <c r="T40" s="1091"/>
    </row>
    <row r="41" spans="1:21" s="1005" customFormat="1" ht="16.5" customHeight="1" x14ac:dyDescent="0.25">
      <c r="A41" s="698" t="s">
        <v>374</v>
      </c>
      <c r="B41" s="200" t="s">
        <v>18</v>
      </c>
      <c r="C41" s="647">
        <v>1360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198">
        <v>170</v>
      </c>
      <c r="J41" s="198">
        <v>170</v>
      </c>
      <c r="K41" s="198">
        <v>170</v>
      </c>
      <c r="M41" s="649"/>
      <c r="Q41" s="1090"/>
      <c r="R41" s="1091">
        <f t="shared" si="2"/>
        <v>1360</v>
      </c>
      <c r="S41" s="1091">
        <f t="shared" si="3"/>
        <v>0</v>
      </c>
      <c r="T41" s="1091"/>
      <c r="U41" s="1090"/>
    </row>
    <row r="42" spans="1:21" s="998" customFormat="1" ht="16.5" customHeight="1" x14ac:dyDescent="0.25">
      <c r="A42" s="697"/>
      <c r="B42" s="202"/>
      <c r="C42" s="101"/>
      <c r="D42" s="78"/>
      <c r="E42" s="78"/>
      <c r="F42" s="78"/>
      <c r="G42" s="78"/>
      <c r="H42" s="78"/>
      <c r="I42" s="86"/>
      <c r="J42" s="86"/>
      <c r="K42" s="87"/>
      <c r="M42" s="650"/>
      <c r="Q42" s="995"/>
      <c r="R42" s="1091">
        <f t="shared" si="2"/>
        <v>0</v>
      </c>
      <c r="S42" s="1091">
        <f t="shared" si="3"/>
        <v>0</v>
      </c>
      <c r="T42" s="1091"/>
      <c r="U42" s="995"/>
    </row>
    <row r="43" spans="1:21" s="998" customFormat="1" x14ac:dyDescent="0.25">
      <c r="A43" s="700" t="s">
        <v>788</v>
      </c>
      <c r="B43" s="196" t="s">
        <v>18</v>
      </c>
      <c r="C43" s="39">
        <v>4000</v>
      </c>
      <c r="D43" s="41">
        <v>500</v>
      </c>
      <c r="E43" s="41">
        <v>500</v>
      </c>
      <c r="F43" s="41">
        <v>500</v>
      </c>
      <c r="G43" s="41">
        <v>500</v>
      </c>
      <c r="H43" s="41">
        <v>500</v>
      </c>
      <c r="I43" s="41">
        <v>500</v>
      </c>
      <c r="J43" s="41">
        <v>500</v>
      </c>
      <c r="K43" s="41">
        <v>500</v>
      </c>
      <c r="M43" s="650"/>
      <c r="Q43" s="995"/>
      <c r="R43" s="1091">
        <f t="shared" si="2"/>
        <v>4000</v>
      </c>
      <c r="S43" s="1091">
        <f t="shared" si="3"/>
        <v>0</v>
      </c>
      <c r="T43" s="1091"/>
      <c r="U43" s="995"/>
    </row>
    <row r="44" spans="1:21" s="998" customFormat="1" x14ac:dyDescent="0.25">
      <c r="A44" s="700" t="s">
        <v>789</v>
      </c>
      <c r="B44" s="196" t="s">
        <v>18</v>
      </c>
      <c r="C44" s="39">
        <v>4000</v>
      </c>
      <c r="D44" s="41">
        <v>500</v>
      </c>
      <c r="E44" s="41">
        <v>500</v>
      </c>
      <c r="F44" s="41">
        <v>500</v>
      </c>
      <c r="G44" s="41">
        <v>500</v>
      </c>
      <c r="H44" s="41">
        <v>500</v>
      </c>
      <c r="I44" s="41">
        <v>500</v>
      </c>
      <c r="J44" s="41">
        <v>500</v>
      </c>
      <c r="K44" s="41">
        <v>500</v>
      </c>
      <c r="M44" s="650"/>
      <c r="Q44" s="995"/>
      <c r="R44" s="1091">
        <f t="shared" si="2"/>
        <v>4000</v>
      </c>
      <c r="S44" s="1091">
        <f t="shared" si="3"/>
        <v>0</v>
      </c>
      <c r="T44" s="1091"/>
      <c r="U44" s="995"/>
    </row>
    <row r="45" spans="1:21" s="998" customFormat="1" x14ac:dyDescent="0.25">
      <c r="A45" s="698" t="s">
        <v>383</v>
      </c>
      <c r="B45" s="200" t="s">
        <v>18</v>
      </c>
      <c r="C45" s="39">
        <v>8000</v>
      </c>
      <c r="D45" s="198">
        <v>1000</v>
      </c>
      <c r="E45" s="198">
        <v>1000</v>
      </c>
      <c r="F45" s="198">
        <v>1000</v>
      </c>
      <c r="G45" s="198">
        <v>1000</v>
      </c>
      <c r="H45" s="198">
        <v>1000</v>
      </c>
      <c r="I45" s="198">
        <v>1000</v>
      </c>
      <c r="J45" s="198">
        <v>1000</v>
      </c>
      <c r="K45" s="198">
        <v>1000</v>
      </c>
      <c r="M45" s="650"/>
      <c r="Q45" s="995"/>
      <c r="R45" s="1091">
        <f t="shared" si="2"/>
        <v>8000</v>
      </c>
      <c r="S45" s="1091">
        <f t="shared" si="3"/>
        <v>0</v>
      </c>
      <c r="T45" s="1091"/>
      <c r="U45" s="995"/>
    </row>
    <row r="46" spans="1:21" s="998" customFormat="1" x14ac:dyDescent="0.25">
      <c r="A46" s="698"/>
      <c r="B46" s="200"/>
      <c r="C46" s="39"/>
      <c r="D46" s="198"/>
      <c r="E46" s="198"/>
      <c r="F46" s="198"/>
      <c r="G46" s="198"/>
      <c r="H46" s="198"/>
      <c r="I46" s="198"/>
      <c r="J46" s="198"/>
      <c r="K46" s="198"/>
      <c r="M46" s="650"/>
      <c r="Q46" s="995"/>
      <c r="R46" s="1091">
        <f t="shared" si="2"/>
        <v>0</v>
      </c>
      <c r="S46" s="1091">
        <f t="shared" si="3"/>
        <v>0</v>
      </c>
      <c r="T46" s="1091"/>
      <c r="U46" s="995"/>
    </row>
    <row r="47" spans="1:21" s="998" customFormat="1" x14ac:dyDescent="0.25">
      <c r="A47" s="696" t="s">
        <v>786</v>
      </c>
      <c r="B47" s="787" t="s">
        <v>287</v>
      </c>
      <c r="C47" s="39">
        <v>1600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M47" s="650"/>
      <c r="Q47" s="995"/>
      <c r="R47" s="1091">
        <f t="shared" si="2"/>
        <v>1600</v>
      </c>
      <c r="S47" s="1091">
        <f t="shared" si="3"/>
        <v>0</v>
      </c>
      <c r="T47" s="1091"/>
      <c r="U47" s="995"/>
    </row>
    <row r="48" spans="1:21" s="998" customFormat="1" x14ac:dyDescent="0.25">
      <c r="A48" s="696" t="s">
        <v>787</v>
      </c>
      <c r="B48" s="787" t="s">
        <v>287</v>
      </c>
      <c r="C48" s="39">
        <v>3000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M48" s="650"/>
      <c r="Q48" s="995"/>
      <c r="R48" s="1091">
        <f t="shared" si="2"/>
        <v>3000</v>
      </c>
      <c r="S48" s="1091">
        <f t="shared" si="3"/>
        <v>0</v>
      </c>
      <c r="T48" s="1091"/>
      <c r="U48" s="995"/>
    </row>
    <row r="49" spans="1:21" s="998" customFormat="1" x14ac:dyDescent="0.25">
      <c r="A49" s="697"/>
      <c r="B49" s="202"/>
      <c r="C49" s="39">
        <v>0</v>
      </c>
      <c r="D49" s="41"/>
      <c r="E49" s="41"/>
      <c r="F49" s="41"/>
      <c r="G49" s="337">
        <v>0</v>
      </c>
      <c r="H49" s="337">
        <v>0</v>
      </c>
      <c r="I49" s="337">
        <v>0</v>
      </c>
      <c r="J49" s="41"/>
      <c r="K49" s="41"/>
      <c r="M49" s="650"/>
      <c r="Q49" s="995"/>
      <c r="R49" s="1091">
        <f t="shared" si="2"/>
        <v>0</v>
      </c>
      <c r="S49" s="1091">
        <f t="shared" si="3"/>
        <v>0</v>
      </c>
      <c r="T49" s="1091"/>
      <c r="U49" s="995"/>
    </row>
    <row r="50" spans="1:21" s="998" customFormat="1" x14ac:dyDescent="0.25">
      <c r="A50" s="697" t="s">
        <v>725</v>
      </c>
      <c r="B50" s="202" t="s">
        <v>388</v>
      </c>
      <c r="C50" s="39">
        <v>16000</v>
      </c>
      <c r="D50" s="41">
        <v>2000</v>
      </c>
      <c r="E50" s="41">
        <v>2000</v>
      </c>
      <c r="F50" s="41">
        <v>2500</v>
      </c>
      <c r="G50" s="41">
        <v>2000</v>
      </c>
      <c r="H50" s="41">
        <v>2000</v>
      </c>
      <c r="I50" s="41">
        <v>2000</v>
      </c>
      <c r="J50" s="41">
        <v>1500</v>
      </c>
      <c r="K50" s="41">
        <v>2000</v>
      </c>
      <c r="M50" s="650"/>
      <c r="Q50" s="995"/>
      <c r="R50" s="1091">
        <f t="shared" si="2"/>
        <v>16000</v>
      </c>
      <c r="S50" s="1091">
        <f t="shared" si="3"/>
        <v>0</v>
      </c>
      <c r="T50" s="1091"/>
      <c r="U50" s="995"/>
    </row>
    <row r="51" spans="1:21" s="998" customFormat="1" x14ac:dyDescent="0.25">
      <c r="A51" s="697" t="s">
        <v>726</v>
      </c>
      <c r="B51" s="202" t="s">
        <v>388</v>
      </c>
      <c r="C51" s="39">
        <v>2900</v>
      </c>
      <c r="D51" s="41">
        <v>400</v>
      </c>
      <c r="E51" s="41">
        <v>400</v>
      </c>
      <c r="F51" s="41">
        <v>800</v>
      </c>
      <c r="G51" s="41">
        <v>400</v>
      </c>
      <c r="H51" s="41">
        <v>400</v>
      </c>
      <c r="I51" s="41">
        <v>200</v>
      </c>
      <c r="J51" s="41">
        <v>100</v>
      </c>
      <c r="K51" s="41">
        <v>200</v>
      </c>
      <c r="M51" s="650"/>
      <c r="Q51" s="995"/>
      <c r="R51" s="1091">
        <f t="shared" si="2"/>
        <v>2900</v>
      </c>
      <c r="S51" s="1091">
        <f t="shared" si="3"/>
        <v>0</v>
      </c>
      <c r="T51" s="1091"/>
      <c r="U51" s="995"/>
    </row>
    <row r="52" spans="1:21" s="998" customFormat="1" x14ac:dyDescent="0.25">
      <c r="A52" s="697"/>
      <c r="B52" s="202"/>
      <c r="C52" s="39"/>
      <c r="D52" s="41"/>
      <c r="E52" s="41"/>
      <c r="F52" s="41"/>
      <c r="G52" s="41"/>
      <c r="H52" s="41"/>
      <c r="I52" s="41"/>
      <c r="J52" s="41"/>
      <c r="K52" s="41"/>
      <c r="M52" s="650"/>
      <c r="Q52" s="995"/>
      <c r="R52" s="1091">
        <f t="shared" si="2"/>
        <v>0</v>
      </c>
      <c r="S52" s="1091">
        <f t="shared" si="3"/>
        <v>0</v>
      </c>
      <c r="T52" s="1091"/>
      <c r="U52" s="995"/>
    </row>
    <row r="53" spans="1:21" s="998" customFormat="1" x14ac:dyDescent="0.25">
      <c r="A53" s="697" t="s">
        <v>655</v>
      </c>
      <c r="B53" s="202" t="s">
        <v>648</v>
      </c>
      <c r="C53" s="39">
        <v>384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M53" s="650"/>
      <c r="Q53" s="995"/>
      <c r="R53" s="1091">
        <f t="shared" si="2"/>
        <v>384</v>
      </c>
      <c r="S53" s="1091">
        <f t="shared" si="3"/>
        <v>0</v>
      </c>
      <c r="T53" s="1091"/>
      <c r="U53" s="995"/>
    </row>
    <row r="54" spans="1:21" s="998" customFormat="1" x14ac:dyDescent="0.25">
      <c r="A54" s="697" t="s">
        <v>656</v>
      </c>
      <c r="B54" s="202" t="s">
        <v>648</v>
      </c>
      <c r="C54" s="39">
        <v>192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M54" s="650"/>
      <c r="Q54" s="995"/>
      <c r="R54" s="1091">
        <f t="shared" si="2"/>
        <v>192</v>
      </c>
      <c r="S54" s="1091">
        <f t="shared" si="3"/>
        <v>0</v>
      </c>
      <c r="T54" s="1091"/>
      <c r="U54" s="995"/>
    </row>
    <row r="55" spans="1:21" s="998" customFormat="1" x14ac:dyDescent="0.25">
      <c r="A55" s="697" t="s">
        <v>657</v>
      </c>
      <c r="B55" s="202" t="s">
        <v>648</v>
      </c>
      <c r="C55" s="39">
        <v>96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M55" s="650"/>
      <c r="Q55" s="995"/>
      <c r="R55" s="1091">
        <f t="shared" si="2"/>
        <v>96</v>
      </c>
      <c r="S55" s="1091">
        <f t="shared" si="3"/>
        <v>0</v>
      </c>
      <c r="T55" s="1091"/>
      <c r="U55" s="995"/>
    </row>
    <row r="56" spans="1:21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J56" s="41"/>
      <c r="K56" s="41"/>
      <c r="M56" s="650"/>
      <c r="Q56" s="995"/>
      <c r="R56" s="1091">
        <f t="shared" si="2"/>
        <v>0</v>
      </c>
      <c r="S56" s="1091">
        <f t="shared" si="3"/>
        <v>0</v>
      </c>
      <c r="T56" s="1091"/>
      <c r="U56" s="995"/>
    </row>
    <row r="57" spans="1:21" s="998" customFormat="1" x14ac:dyDescent="0.25">
      <c r="A57" s="697" t="s">
        <v>654</v>
      </c>
      <c r="B57" s="202" t="s">
        <v>388</v>
      </c>
      <c r="C57" s="39">
        <v>1600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41">
        <v>200</v>
      </c>
      <c r="J57" s="41">
        <v>200</v>
      </c>
      <c r="K57" s="41">
        <v>200</v>
      </c>
      <c r="M57" s="650"/>
      <c r="Q57" s="995"/>
      <c r="R57" s="1091">
        <f t="shared" si="2"/>
        <v>1600</v>
      </c>
      <c r="S57" s="1091">
        <f t="shared" si="3"/>
        <v>0</v>
      </c>
      <c r="T57" s="1091"/>
      <c r="U57" s="995"/>
    </row>
    <row r="58" spans="1:21" s="998" customFormat="1" x14ac:dyDescent="0.25">
      <c r="A58" s="697"/>
      <c r="B58" s="202"/>
      <c r="C58" s="39"/>
      <c r="D58" s="41"/>
      <c r="E58" s="41"/>
      <c r="F58" s="60"/>
      <c r="G58" s="41"/>
      <c r="H58" s="41"/>
      <c r="I58" s="41"/>
      <c r="J58" s="41"/>
      <c r="K58" s="41"/>
      <c r="Q58" s="995"/>
      <c r="R58" s="1091">
        <f t="shared" si="2"/>
        <v>0</v>
      </c>
      <c r="S58" s="1091">
        <f t="shared" si="3"/>
        <v>0</v>
      </c>
      <c r="T58" s="1091"/>
      <c r="U58" s="995"/>
    </row>
    <row r="59" spans="1:21" x14ac:dyDescent="0.25">
      <c r="A59" s="695" t="s">
        <v>395</v>
      </c>
      <c r="B59" s="64" t="s">
        <v>396</v>
      </c>
      <c r="C59" s="39">
        <v>320</v>
      </c>
      <c r="D59" s="60">
        <v>40</v>
      </c>
      <c r="E59" s="60">
        <v>40</v>
      </c>
      <c r="F59" s="60">
        <v>40</v>
      </c>
      <c r="G59" s="60">
        <v>40</v>
      </c>
      <c r="H59" s="60">
        <v>40</v>
      </c>
      <c r="I59" s="60">
        <v>40</v>
      </c>
      <c r="J59" s="41">
        <v>40</v>
      </c>
      <c r="K59" s="60">
        <v>40</v>
      </c>
      <c r="R59" s="1091">
        <f t="shared" si="2"/>
        <v>320</v>
      </c>
      <c r="S59" s="1091">
        <f t="shared" si="3"/>
        <v>0</v>
      </c>
      <c r="T59" s="1091"/>
    </row>
    <row r="60" spans="1:21" x14ac:dyDescent="0.25">
      <c r="A60" s="695" t="s">
        <v>398</v>
      </c>
      <c r="B60" s="64" t="s">
        <v>396</v>
      </c>
      <c r="C60" s="39">
        <v>320</v>
      </c>
      <c r="D60" s="60">
        <v>40</v>
      </c>
      <c r="E60" s="60">
        <v>40</v>
      </c>
      <c r="F60" s="60">
        <v>40</v>
      </c>
      <c r="G60" s="60">
        <v>40</v>
      </c>
      <c r="H60" s="60">
        <v>40</v>
      </c>
      <c r="I60" s="60">
        <v>40</v>
      </c>
      <c r="J60" s="41">
        <v>40</v>
      </c>
      <c r="K60" s="60">
        <v>40</v>
      </c>
      <c r="R60" s="1091">
        <f t="shared" si="2"/>
        <v>320</v>
      </c>
      <c r="S60" s="1091">
        <f t="shared" si="3"/>
        <v>0</v>
      </c>
      <c r="T60" s="1091"/>
    </row>
    <row r="61" spans="1:21" x14ac:dyDescent="0.25">
      <c r="A61" s="695" t="s">
        <v>400</v>
      </c>
      <c r="B61" s="64" t="s">
        <v>396</v>
      </c>
      <c r="C61" s="39">
        <v>160</v>
      </c>
      <c r="D61" s="60">
        <v>20</v>
      </c>
      <c r="E61" s="60">
        <v>20</v>
      </c>
      <c r="F61" s="60">
        <v>20</v>
      </c>
      <c r="G61" s="60">
        <v>20</v>
      </c>
      <c r="H61" s="60">
        <v>20</v>
      </c>
      <c r="I61" s="60">
        <v>20</v>
      </c>
      <c r="J61" s="41">
        <v>20</v>
      </c>
      <c r="K61" s="60">
        <v>20</v>
      </c>
      <c r="R61" s="1091">
        <f t="shared" si="2"/>
        <v>160</v>
      </c>
      <c r="S61" s="1091">
        <f t="shared" si="3"/>
        <v>0</v>
      </c>
      <c r="T61" s="1091"/>
    </row>
    <row r="62" spans="1:21" x14ac:dyDescent="0.25">
      <c r="A62" s="694" t="s">
        <v>401</v>
      </c>
      <c r="B62" s="64" t="s">
        <v>396</v>
      </c>
      <c r="C62" s="39">
        <v>800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R62" s="1091">
        <f t="shared" si="2"/>
        <v>800</v>
      </c>
      <c r="S62" s="1091">
        <f t="shared" si="3"/>
        <v>0</v>
      </c>
      <c r="T62" s="1091"/>
    </row>
    <row r="63" spans="1:21" x14ac:dyDescent="0.25">
      <c r="A63" s="697"/>
      <c r="B63" s="202"/>
      <c r="C63" s="101"/>
      <c r="D63" s="60"/>
      <c r="E63" s="60"/>
      <c r="F63" s="60"/>
      <c r="G63" s="60"/>
      <c r="H63" s="41"/>
      <c r="I63" s="60"/>
      <c r="J63" s="60"/>
      <c r="K63" s="60"/>
      <c r="R63" s="1091">
        <f t="shared" si="2"/>
        <v>0</v>
      </c>
      <c r="S63" s="1091">
        <f t="shared" si="3"/>
        <v>0</v>
      </c>
      <c r="T63" s="1091"/>
    </row>
    <row r="64" spans="1:21" s="194" customFormat="1" x14ac:dyDescent="0.25">
      <c r="A64" s="695" t="s">
        <v>403</v>
      </c>
      <c r="B64" s="88" t="s">
        <v>18</v>
      </c>
      <c r="C64" s="39">
        <v>481</v>
      </c>
      <c r="D64" s="41">
        <v>50</v>
      </c>
      <c r="E64" s="60">
        <v>50</v>
      </c>
      <c r="F64" s="60">
        <v>70</v>
      </c>
      <c r="G64" s="60">
        <v>70</v>
      </c>
      <c r="H64" s="60">
        <v>51</v>
      </c>
      <c r="I64" s="60">
        <v>70</v>
      </c>
      <c r="J64" s="41">
        <v>60</v>
      </c>
      <c r="K64" s="41">
        <v>60</v>
      </c>
      <c r="L64" s="995"/>
      <c r="M64" s="995"/>
      <c r="N64" s="995"/>
      <c r="O64" s="995"/>
      <c r="P64" s="995"/>
      <c r="Q64" s="995"/>
      <c r="R64" s="1091">
        <f t="shared" si="2"/>
        <v>481</v>
      </c>
      <c r="S64" s="1091">
        <f t="shared" si="3"/>
        <v>0</v>
      </c>
      <c r="T64" s="1091"/>
      <c r="U64" s="995"/>
    </row>
    <row r="65" spans="1:21" x14ac:dyDescent="0.25">
      <c r="A65" s="697"/>
      <c r="B65" s="202"/>
      <c r="C65" s="39">
        <v>0</v>
      </c>
      <c r="D65" s="60"/>
      <c r="E65" s="60">
        <v>0</v>
      </c>
      <c r="F65" s="60">
        <v>0</v>
      </c>
      <c r="G65" s="60">
        <v>0</v>
      </c>
      <c r="H65" s="60">
        <v>0</v>
      </c>
      <c r="I65" s="60"/>
      <c r="J65" s="60"/>
      <c r="K65" s="60"/>
      <c r="R65" s="1091">
        <f t="shared" si="2"/>
        <v>0</v>
      </c>
      <c r="S65" s="1091">
        <f t="shared" si="3"/>
        <v>0</v>
      </c>
      <c r="T65" s="1091"/>
    </row>
    <row r="66" spans="1:21" x14ac:dyDescent="0.25">
      <c r="A66" s="695" t="s">
        <v>790</v>
      </c>
      <c r="B66" s="88" t="s">
        <v>120</v>
      </c>
      <c r="C66" s="39">
        <v>197</v>
      </c>
      <c r="D66" s="60">
        <v>22</v>
      </c>
      <c r="E66" s="60">
        <v>29</v>
      </c>
      <c r="F66" s="60">
        <v>28</v>
      </c>
      <c r="G66" s="60">
        <v>29</v>
      </c>
      <c r="H66" s="60">
        <v>29</v>
      </c>
      <c r="I66" s="60">
        <v>27</v>
      </c>
      <c r="J66" s="41">
        <v>18</v>
      </c>
      <c r="K66" s="60">
        <v>15</v>
      </c>
      <c r="R66" s="1091">
        <f t="shared" si="2"/>
        <v>197</v>
      </c>
      <c r="S66" s="1091">
        <f t="shared" si="3"/>
        <v>0</v>
      </c>
      <c r="T66" s="1091"/>
    </row>
    <row r="67" spans="1:21" x14ac:dyDescent="0.25">
      <c r="A67" s="694" t="s">
        <v>408</v>
      </c>
      <c r="B67" s="64" t="s">
        <v>120</v>
      </c>
      <c r="C67" s="39">
        <v>197</v>
      </c>
      <c r="D67" s="41">
        <v>22</v>
      </c>
      <c r="E67" s="41">
        <v>29</v>
      </c>
      <c r="F67" s="41">
        <v>28</v>
      </c>
      <c r="G67" s="41">
        <v>29</v>
      </c>
      <c r="H67" s="41">
        <v>29</v>
      </c>
      <c r="I67" s="41">
        <v>27</v>
      </c>
      <c r="J67" s="41">
        <v>18</v>
      </c>
      <c r="K67" s="41">
        <v>15</v>
      </c>
      <c r="R67" s="1091">
        <f t="shared" si="2"/>
        <v>197</v>
      </c>
      <c r="S67" s="1091">
        <f t="shared" si="3"/>
        <v>0</v>
      </c>
      <c r="T67" s="1091"/>
    </row>
    <row r="68" spans="1:21" x14ac:dyDescent="0.25">
      <c r="A68" s="695"/>
      <c r="B68" s="88"/>
      <c r="C68" s="101">
        <v>0</v>
      </c>
      <c r="D68" s="60"/>
      <c r="E68" s="60">
        <v>0</v>
      </c>
      <c r="F68" s="60">
        <v>0</v>
      </c>
      <c r="G68" s="60">
        <v>0</v>
      </c>
      <c r="H68" s="41"/>
      <c r="I68" s="60"/>
      <c r="J68" s="60"/>
      <c r="K68" s="60"/>
      <c r="R68" s="1091">
        <f t="shared" ref="R68:R99" si="4">SUM(D68:Q68)</f>
        <v>0</v>
      </c>
      <c r="S68" s="1091">
        <f t="shared" ref="S68:S99" si="5">R68-C68</f>
        <v>0</v>
      </c>
      <c r="T68" s="1091"/>
    </row>
    <row r="69" spans="1:21" s="194" customFormat="1" x14ac:dyDescent="0.25">
      <c r="A69" s="1189" t="s">
        <v>613</v>
      </c>
      <c r="B69" s="1190" t="s">
        <v>287</v>
      </c>
      <c r="C69" s="39">
        <v>565</v>
      </c>
      <c r="D69" s="60">
        <v>70</v>
      </c>
      <c r="E69" s="60">
        <v>75</v>
      </c>
      <c r="F69" s="60">
        <v>70</v>
      </c>
      <c r="G69" s="60">
        <v>70</v>
      </c>
      <c r="H69" s="60">
        <v>70</v>
      </c>
      <c r="I69" s="60">
        <v>70</v>
      </c>
      <c r="J69" s="60">
        <v>70</v>
      </c>
      <c r="K69" s="60">
        <v>70</v>
      </c>
      <c r="L69" s="995"/>
      <c r="M69" s="995"/>
      <c r="N69" s="995"/>
      <c r="O69" s="995"/>
      <c r="P69" s="995"/>
      <c r="Q69" s="995"/>
      <c r="R69" s="1091">
        <f t="shared" si="4"/>
        <v>565</v>
      </c>
      <c r="S69" s="1091">
        <f t="shared" si="5"/>
        <v>0</v>
      </c>
      <c r="T69" s="1091"/>
      <c r="U69" s="995"/>
    </row>
    <row r="70" spans="1:21" s="194" customFormat="1" x14ac:dyDescent="0.25">
      <c r="A70" s="1189" t="s">
        <v>615</v>
      </c>
      <c r="B70" s="1190" t="s">
        <v>287</v>
      </c>
      <c r="C70" s="39">
        <v>96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60">
        <v>12</v>
      </c>
      <c r="K70" s="60">
        <v>12</v>
      </c>
      <c r="L70" s="995"/>
      <c r="M70" s="995"/>
      <c r="N70" s="995"/>
      <c r="O70" s="995"/>
      <c r="P70" s="995"/>
      <c r="Q70" s="995"/>
      <c r="R70" s="1091">
        <f t="shared" si="4"/>
        <v>96</v>
      </c>
      <c r="S70" s="1091">
        <f t="shared" si="5"/>
        <v>0</v>
      </c>
      <c r="T70" s="1091"/>
      <c r="U70" s="995"/>
    </row>
    <row r="71" spans="1:21" x14ac:dyDescent="0.25">
      <c r="A71" s="697"/>
      <c r="B71" s="202"/>
      <c r="C71" s="39">
        <v>0</v>
      </c>
      <c r="D71" s="60">
        <v>0</v>
      </c>
      <c r="E71" s="60"/>
      <c r="F71" s="60"/>
      <c r="G71" s="60"/>
      <c r="H71" s="60">
        <v>0</v>
      </c>
      <c r="I71" s="60"/>
      <c r="J71" s="60"/>
      <c r="K71" s="60"/>
      <c r="R71" s="1091">
        <f t="shared" si="4"/>
        <v>0</v>
      </c>
      <c r="S71" s="1091">
        <f t="shared" si="5"/>
        <v>0</v>
      </c>
      <c r="T71" s="1091"/>
    </row>
    <row r="72" spans="1:21" s="194" customFormat="1" x14ac:dyDescent="0.25">
      <c r="A72" s="1191" t="s">
        <v>793</v>
      </c>
      <c r="B72" s="88" t="s">
        <v>120</v>
      </c>
      <c r="C72" s="39">
        <v>35</v>
      </c>
      <c r="D72" s="60">
        <v>5</v>
      </c>
      <c r="E72" s="60">
        <v>5</v>
      </c>
      <c r="F72" s="60">
        <v>5</v>
      </c>
      <c r="G72" s="60">
        <v>3</v>
      </c>
      <c r="H72" s="60">
        <v>5</v>
      </c>
      <c r="I72" s="60">
        <v>4</v>
      </c>
      <c r="J72" s="60">
        <v>5</v>
      </c>
      <c r="K72" s="60">
        <v>3</v>
      </c>
      <c r="L72" s="995"/>
      <c r="M72" s="995"/>
      <c r="N72" s="995"/>
      <c r="O72" s="995"/>
      <c r="P72" s="995"/>
      <c r="Q72" s="995"/>
      <c r="R72" s="1091">
        <f t="shared" si="4"/>
        <v>35</v>
      </c>
      <c r="S72" s="1091">
        <f t="shared" si="5"/>
        <v>0</v>
      </c>
      <c r="T72" s="1091"/>
      <c r="U72" s="995"/>
    </row>
    <row r="73" spans="1:21" s="194" customFormat="1" x14ac:dyDescent="0.25">
      <c r="A73" s="1191" t="s">
        <v>794</v>
      </c>
      <c r="B73" s="88" t="s">
        <v>120</v>
      </c>
      <c r="C73" s="39">
        <v>29</v>
      </c>
      <c r="D73" s="60">
        <v>4</v>
      </c>
      <c r="E73" s="60">
        <v>4</v>
      </c>
      <c r="F73" s="60">
        <v>4</v>
      </c>
      <c r="G73" s="60">
        <v>3</v>
      </c>
      <c r="H73" s="60">
        <v>4</v>
      </c>
      <c r="I73" s="60">
        <v>3</v>
      </c>
      <c r="J73" s="60">
        <v>4</v>
      </c>
      <c r="K73" s="60">
        <v>3</v>
      </c>
      <c r="L73" s="995"/>
      <c r="M73" s="995"/>
      <c r="N73" s="995"/>
      <c r="O73" s="995"/>
      <c r="P73" s="995"/>
      <c r="Q73" s="995"/>
      <c r="R73" s="1091">
        <f t="shared" si="4"/>
        <v>29</v>
      </c>
      <c r="S73" s="1091">
        <f t="shared" si="5"/>
        <v>0</v>
      </c>
      <c r="T73" s="1091"/>
      <c r="U73" s="995"/>
    </row>
    <row r="74" spans="1:21" x14ac:dyDescent="0.25">
      <c r="A74" s="695"/>
      <c r="B74" s="88"/>
      <c r="C74" s="39">
        <v>0</v>
      </c>
      <c r="D74" s="60">
        <v>0</v>
      </c>
      <c r="E74" s="60"/>
      <c r="F74" s="60"/>
      <c r="G74" s="60"/>
      <c r="H74" s="60">
        <v>0</v>
      </c>
      <c r="I74" s="60"/>
      <c r="J74" s="60"/>
      <c r="K74" s="60"/>
      <c r="R74" s="1091">
        <f t="shared" si="4"/>
        <v>0</v>
      </c>
      <c r="S74" s="1091">
        <f t="shared" si="5"/>
        <v>0</v>
      </c>
      <c r="T74" s="1091"/>
    </row>
    <row r="75" spans="1:21" x14ac:dyDescent="0.25">
      <c r="A75" s="695" t="s">
        <v>791</v>
      </c>
      <c r="B75" s="88" t="s">
        <v>120</v>
      </c>
      <c r="C75" s="39">
        <v>197</v>
      </c>
      <c r="D75" s="60">
        <v>22</v>
      </c>
      <c r="E75" s="60">
        <v>29</v>
      </c>
      <c r="F75" s="60">
        <v>28</v>
      </c>
      <c r="G75" s="60">
        <v>29</v>
      </c>
      <c r="H75" s="60">
        <v>29</v>
      </c>
      <c r="I75" s="60">
        <v>27</v>
      </c>
      <c r="J75" s="41">
        <v>18</v>
      </c>
      <c r="K75" s="60">
        <v>15</v>
      </c>
      <c r="R75" s="1091">
        <f t="shared" si="4"/>
        <v>197</v>
      </c>
      <c r="S75" s="1091">
        <f t="shared" si="5"/>
        <v>0</v>
      </c>
      <c r="T75" s="1091"/>
    </row>
    <row r="76" spans="1:21" x14ac:dyDescent="0.25">
      <c r="A76" s="695" t="s">
        <v>792</v>
      </c>
      <c r="B76" s="88" t="s">
        <v>120</v>
      </c>
      <c r="C76" s="39">
        <v>122</v>
      </c>
      <c r="D76" s="60">
        <v>14</v>
      </c>
      <c r="E76" s="60">
        <v>18</v>
      </c>
      <c r="F76" s="60">
        <v>17</v>
      </c>
      <c r="G76" s="60">
        <v>18</v>
      </c>
      <c r="H76" s="60">
        <v>18</v>
      </c>
      <c r="I76" s="60">
        <v>17</v>
      </c>
      <c r="J76" s="41">
        <v>11</v>
      </c>
      <c r="K76" s="60">
        <v>9</v>
      </c>
      <c r="R76" s="1091">
        <f t="shared" si="4"/>
        <v>122</v>
      </c>
      <c r="S76" s="1091">
        <f t="shared" si="5"/>
        <v>0</v>
      </c>
      <c r="T76" s="1091"/>
    </row>
    <row r="77" spans="1:21" x14ac:dyDescent="0.25">
      <c r="A77" s="694" t="s">
        <v>422</v>
      </c>
      <c r="B77" s="64" t="s">
        <v>120</v>
      </c>
      <c r="C77" s="39">
        <v>319</v>
      </c>
      <c r="D77" s="41">
        <v>36</v>
      </c>
      <c r="E77" s="41">
        <v>47</v>
      </c>
      <c r="F77" s="41">
        <v>45</v>
      </c>
      <c r="G77" s="41">
        <v>47</v>
      </c>
      <c r="H77" s="41">
        <v>47</v>
      </c>
      <c r="I77" s="41">
        <v>44</v>
      </c>
      <c r="J77" s="41">
        <v>29</v>
      </c>
      <c r="K77" s="41">
        <v>24</v>
      </c>
      <c r="R77" s="1091">
        <f t="shared" si="4"/>
        <v>319</v>
      </c>
      <c r="S77" s="1091">
        <f t="shared" si="5"/>
        <v>0</v>
      </c>
      <c r="T77" s="1091"/>
    </row>
    <row r="78" spans="1:21" x14ac:dyDescent="0.25">
      <c r="A78" s="697"/>
      <c r="B78" s="202"/>
      <c r="C78" s="101">
        <v>0</v>
      </c>
      <c r="D78" s="60"/>
      <c r="E78" s="60"/>
      <c r="F78" s="60"/>
      <c r="G78" s="60"/>
      <c r="H78" s="41"/>
      <c r="I78" s="60"/>
      <c r="J78" s="60"/>
      <c r="K78" s="60"/>
      <c r="R78" s="1091">
        <f t="shared" si="4"/>
        <v>0</v>
      </c>
      <c r="S78" s="1091">
        <f t="shared" si="5"/>
        <v>0</v>
      </c>
      <c r="T78" s="1091"/>
    </row>
    <row r="79" spans="1:21" s="998" customFormat="1" x14ac:dyDescent="0.25">
      <c r="A79" s="696" t="s">
        <v>424</v>
      </c>
      <c r="B79" s="88" t="s">
        <v>120</v>
      </c>
      <c r="C79" s="39">
        <v>46</v>
      </c>
      <c r="D79" s="60">
        <v>5</v>
      </c>
      <c r="E79" s="60">
        <v>6</v>
      </c>
      <c r="F79" s="60">
        <v>6</v>
      </c>
      <c r="G79" s="60">
        <v>6</v>
      </c>
      <c r="H79" s="60">
        <v>6</v>
      </c>
      <c r="I79" s="60">
        <v>6</v>
      </c>
      <c r="J79" s="41">
        <v>6</v>
      </c>
      <c r="K79" s="60">
        <v>5</v>
      </c>
      <c r="L79" s="995"/>
      <c r="M79" s="995"/>
      <c r="N79" s="995"/>
      <c r="O79" s="995"/>
      <c r="P79" s="995"/>
      <c r="Q79" s="995"/>
      <c r="R79" s="1091">
        <f t="shared" si="4"/>
        <v>46</v>
      </c>
      <c r="S79" s="1091">
        <f t="shared" si="5"/>
        <v>0</v>
      </c>
      <c r="T79" s="1091"/>
      <c r="U79" s="995"/>
    </row>
    <row r="80" spans="1:21" s="998" customFormat="1" x14ac:dyDescent="0.25">
      <c r="A80" s="696" t="s">
        <v>426</v>
      </c>
      <c r="B80" s="189" t="s">
        <v>120</v>
      </c>
      <c r="C80" s="39">
        <v>88</v>
      </c>
      <c r="D80" s="60">
        <v>10</v>
      </c>
      <c r="E80" s="60">
        <v>12</v>
      </c>
      <c r="F80" s="60">
        <v>12</v>
      </c>
      <c r="G80" s="60">
        <v>12</v>
      </c>
      <c r="H80" s="60">
        <v>12</v>
      </c>
      <c r="I80" s="60">
        <v>12</v>
      </c>
      <c r="J80" s="41">
        <v>12</v>
      </c>
      <c r="K80" s="60">
        <v>6</v>
      </c>
      <c r="L80" s="995"/>
      <c r="M80" s="995"/>
      <c r="N80" s="995"/>
      <c r="O80" s="995"/>
      <c r="P80" s="995"/>
      <c r="Q80" s="995"/>
      <c r="R80" s="1091">
        <f t="shared" si="4"/>
        <v>88</v>
      </c>
      <c r="S80" s="1091">
        <f t="shared" si="5"/>
        <v>0</v>
      </c>
      <c r="T80" s="1091"/>
      <c r="U80" s="995"/>
    </row>
    <row r="81" spans="1:21" s="998" customFormat="1" x14ac:dyDescent="0.25">
      <c r="A81" s="703" t="s">
        <v>427</v>
      </c>
      <c r="B81" s="88"/>
      <c r="C81" s="97">
        <v>55762</v>
      </c>
      <c r="D81" s="51">
        <v>6265</v>
      </c>
      <c r="E81" s="51">
        <v>7518</v>
      </c>
      <c r="F81" s="51">
        <v>7518</v>
      </c>
      <c r="G81" s="51">
        <v>7518</v>
      </c>
      <c r="H81" s="51">
        <v>7518</v>
      </c>
      <c r="I81" s="51">
        <v>7518</v>
      </c>
      <c r="J81" s="51">
        <v>7518</v>
      </c>
      <c r="K81" s="51">
        <v>4389</v>
      </c>
      <c r="L81" s="995"/>
      <c r="M81" s="995"/>
      <c r="N81" s="995"/>
      <c r="O81" s="995"/>
      <c r="P81" s="995"/>
      <c r="Q81" s="995"/>
      <c r="R81" s="1091">
        <f t="shared" si="4"/>
        <v>55762</v>
      </c>
      <c r="S81" s="1091">
        <f t="shared" si="5"/>
        <v>0</v>
      </c>
      <c r="T81" s="1091"/>
      <c r="U81" s="995"/>
    </row>
    <row r="82" spans="1:21" s="998" customFormat="1" x14ac:dyDescent="0.25">
      <c r="A82" s="697"/>
      <c r="B82" s="202"/>
      <c r="C82" s="101"/>
      <c r="D82" s="1079"/>
      <c r="E82" s="1078"/>
      <c r="F82" s="1078"/>
      <c r="G82" s="1078"/>
      <c r="H82" s="1078"/>
      <c r="I82" s="1078"/>
      <c r="J82" s="1078"/>
      <c r="K82" s="1078"/>
      <c r="L82" s="995"/>
      <c r="M82" s="995"/>
      <c r="N82" s="995"/>
      <c r="O82" s="995"/>
      <c r="P82" s="995"/>
      <c r="Q82" s="995"/>
      <c r="R82" s="1091">
        <f t="shared" si="4"/>
        <v>0</v>
      </c>
      <c r="S82" s="1091">
        <f t="shared" si="5"/>
        <v>0</v>
      </c>
      <c r="T82" s="1091"/>
      <c r="U82" s="995"/>
    </row>
    <row r="83" spans="1:21" s="998" customFormat="1" x14ac:dyDescent="0.25">
      <c r="A83" s="697" t="s">
        <v>795</v>
      </c>
      <c r="B83" s="88" t="s">
        <v>396</v>
      </c>
      <c r="C83" s="39">
        <v>280</v>
      </c>
      <c r="D83" s="60">
        <v>30</v>
      </c>
      <c r="E83" s="60">
        <v>40</v>
      </c>
      <c r="F83" s="60">
        <v>40</v>
      </c>
      <c r="G83" s="60">
        <v>30</v>
      </c>
      <c r="H83" s="60">
        <v>40</v>
      </c>
      <c r="I83" s="60">
        <v>30</v>
      </c>
      <c r="J83" s="41">
        <v>40</v>
      </c>
      <c r="K83" s="60">
        <v>30</v>
      </c>
      <c r="L83" s="995"/>
      <c r="M83" s="995"/>
      <c r="N83" s="995"/>
      <c r="O83" s="995"/>
      <c r="P83" s="995"/>
      <c r="Q83" s="995"/>
      <c r="R83" s="1091">
        <f t="shared" si="4"/>
        <v>280</v>
      </c>
      <c r="S83" s="1091">
        <f t="shared" si="5"/>
        <v>0</v>
      </c>
      <c r="T83" s="1091"/>
      <c r="U83" s="995"/>
    </row>
    <row r="84" spans="1:21" s="998" customFormat="1" x14ac:dyDescent="0.25">
      <c r="A84" s="697" t="s">
        <v>785</v>
      </c>
      <c r="B84" s="88" t="s">
        <v>396</v>
      </c>
      <c r="C84" s="39">
        <v>180</v>
      </c>
      <c r="D84" s="60">
        <v>15</v>
      </c>
      <c r="E84" s="60">
        <v>30</v>
      </c>
      <c r="F84" s="60">
        <v>30</v>
      </c>
      <c r="G84" s="60">
        <v>15</v>
      </c>
      <c r="H84" s="60">
        <v>30</v>
      </c>
      <c r="I84" s="60">
        <v>15</v>
      </c>
      <c r="J84" s="41">
        <v>30</v>
      </c>
      <c r="K84" s="60">
        <v>15</v>
      </c>
      <c r="L84" s="995"/>
      <c r="M84" s="995"/>
      <c r="N84" s="995"/>
      <c r="O84" s="995"/>
      <c r="P84" s="995"/>
      <c r="Q84" s="995"/>
      <c r="R84" s="1091">
        <f t="shared" si="4"/>
        <v>180</v>
      </c>
      <c r="S84" s="1091">
        <f t="shared" si="5"/>
        <v>0</v>
      </c>
      <c r="T84" s="1091"/>
      <c r="U84" s="995"/>
    </row>
    <row r="85" spans="1:21" s="998" customFormat="1" ht="15" customHeight="1" x14ac:dyDescent="0.25">
      <c r="A85" s="697"/>
      <c r="B85" s="88"/>
      <c r="C85" s="39">
        <v>0</v>
      </c>
      <c r="D85" s="1079"/>
      <c r="E85" s="60"/>
      <c r="F85" s="60"/>
      <c r="G85" s="60"/>
      <c r="H85" s="60"/>
      <c r="I85" s="60"/>
      <c r="J85" s="60"/>
      <c r="K85" s="60"/>
      <c r="L85" s="995"/>
      <c r="M85" s="995"/>
      <c r="N85" s="995"/>
      <c r="O85" s="995"/>
      <c r="P85" s="995"/>
      <c r="Q85" s="995"/>
      <c r="R85" s="1091">
        <f t="shared" si="4"/>
        <v>0</v>
      </c>
      <c r="S85" s="1091">
        <f t="shared" si="5"/>
        <v>0</v>
      </c>
      <c r="T85" s="1091"/>
      <c r="U85" s="995"/>
    </row>
    <row r="86" spans="1:21" s="998" customFormat="1" x14ac:dyDescent="0.25">
      <c r="A86" s="943" t="s">
        <v>784</v>
      </c>
      <c r="B86" s="88"/>
      <c r="C86" s="39">
        <v>214200</v>
      </c>
      <c r="D86" s="51">
        <v>20550</v>
      </c>
      <c r="E86" s="51">
        <v>33000</v>
      </c>
      <c r="F86" s="51">
        <v>33000</v>
      </c>
      <c r="G86" s="51">
        <v>20550</v>
      </c>
      <c r="H86" s="51">
        <v>33000</v>
      </c>
      <c r="I86" s="51">
        <v>20550</v>
      </c>
      <c r="J86" s="51">
        <v>33000</v>
      </c>
      <c r="K86" s="51">
        <v>20550</v>
      </c>
      <c r="L86" s="995"/>
      <c r="M86" s="995"/>
      <c r="N86" s="995"/>
      <c r="O86" s="995"/>
      <c r="P86" s="995"/>
      <c r="Q86" s="995"/>
      <c r="R86" s="1091">
        <f t="shared" si="4"/>
        <v>214200</v>
      </c>
      <c r="S86" s="1091">
        <f t="shared" si="5"/>
        <v>0</v>
      </c>
      <c r="T86" s="1091"/>
      <c r="U86" s="995"/>
    </row>
    <row r="87" spans="1:21" s="998" customFormat="1" x14ac:dyDescent="0.25">
      <c r="A87" s="697"/>
      <c r="B87" s="88"/>
      <c r="C87" s="39"/>
      <c r="D87" s="1079"/>
      <c r="E87" s="60"/>
      <c r="F87" s="60"/>
      <c r="G87" s="60"/>
      <c r="H87" s="60"/>
      <c r="I87" s="60"/>
      <c r="J87" s="60"/>
      <c r="K87" s="60"/>
      <c r="L87" s="995"/>
      <c r="M87" s="995"/>
      <c r="N87" s="995"/>
      <c r="O87" s="995"/>
      <c r="P87" s="995"/>
      <c r="Q87" s="995"/>
      <c r="R87" s="1091">
        <f t="shared" si="4"/>
        <v>0</v>
      </c>
      <c r="S87" s="1091">
        <f t="shared" si="5"/>
        <v>0</v>
      </c>
      <c r="T87" s="1091"/>
      <c r="U87" s="995"/>
    </row>
    <row r="88" spans="1:21" s="998" customFormat="1" x14ac:dyDescent="0.25">
      <c r="A88" s="679" t="s">
        <v>782</v>
      </c>
      <c r="B88" s="88" t="s">
        <v>396</v>
      </c>
      <c r="C88" s="39">
        <v>134</v>
      </c>
      <c r="D88" s="60">
        <v>15</v>
      </c>
      <c r="E88" s="60">
        <v>20</v>
      </c>
      <c r="F88" s="60">
        <v>19</v>
      </c>
      <c r="G88" s="60">
        <v>20</v>
      </c>
      <c r="H88" s="60">
        <v>20</v>
      </c>
      <c r="I88" s="60">
        <v>18</v>
      </c>
      <c r="J88" s="41">
        <v>12</v>
      </c>
      <c r="K88" s="60">
        <v>10</v>
      </c>
      <c r="L88" s="995"/>
      <c r="M88" s="995"/>
      <c r="N88" s="995"/>
      <c r="O88" s="995"/>
      <c r="P88" s="995"/>
      <c r="Q88" s="995"/>
      <c r="R88" s="1091">
        <f t="shared" si="4"/>
        <v>134</v>
      </c>
      <c r="S88" s="1091">
        <f t="shared" si="5"/>
        <v>0</v>
      </c>
      <c r="T88" s="1091"/>
      <c r="U88" s="995"/>
    </row>
    <row r="89" spans="1:21" s="998" customFormat="1" x14ac:dyDescent="0.25">
      <c r="A89" s="703" t="s">
        <v>783</v>
      </c>
      <c r="B89" s="88"/>
      <c r="C89" s="97">
        <v>73700</v>
      </c>
      <c r="D89" s="51">
        <v>8250</v>
      </c>
      <c r="E89" s="51">
        <v>11000</v>
      </c>
      <c r="F89" s="51">
        <v>10450</v>
      </c>
      <c r="G89" s="51">
        <v>11000</v>
      </c>
      <c r="H89" s="51">
        <v>11000</v>
      </c>
      <c r="I89" s="51">
        <v>9900</v>
      </c>
      <c r="J89" s="51">
        <v>6600</v>
      </c>
      <c r="K89" s="51">
        <v>5500</v>
      </c>
      <c r="L89" s="995"/>
      <c r="M89" s="995"/>
      <c r="N89" s="995"/>
      <c r="O89" s="995"/>
      <c r="P89" s="995"/>
      <c r="Q89" s="995"/>
      <c r="R89" s="1091">
        <f t="shared" si="4"/>
        <v>73700</v>
      </c>
      <c r="S89" s="1091">
        <f t="shared" si="5"/>
        <v>0</v>
      </c>
      <c r="T89" s="1091"/>
      <c r="U89" s="995"/>
    </row>
    <row r="90" spans="1:21" s="998" customFormat="1" x14ac:dyDescent="0.25">
      <c r="A90" s="697"/>
      <c r="B90" s="88"/>
      <c r="C90" s="101"/>
      <c r="D90" s="1078"/>
      <c r="E90" s="1078"/>
      <c r="F90" s="1078"/>
      <c r="G90" s="1078"/>
      <c r="H90" s="1078"/>
      <c r="I90" s="1078"/>
      <c r="J90" s="1078"/>
      <c r="K90" s="1078"/>
      <c r="L90" s="995"/>
      <c r="M90" s="995"/>
      <c r="N90" s="995"/>
      <c r="O90" s="995"/>
      <c r="P90" s="995"/>
      <c r="Q90" s="995"/>
      <c r="R90" s="1091">
        <f t="shared" si="4"/>
        <v>0</v>
      </c>
      <c r="S90" s="1091">
        <f t="shared" si="5"/>
        <v>0</v>
      </c>
      <c r="T90" s="1091"/>
      <c r="U90" s="995"/>
    </row>
    <row r="91" spans="1:21" s="998" customFormat="1" x14ac:dyDescent="0.25">
      <c r="A91" s="948" t="s">
        <v>440</v>
      </c>
      <c r="B91" s="196" t="s">
        <v>120</v>
      </c>
      <c r="C91" s="39">
        <v>15</v>
      </c>
      <c r="D91" s="60">
        <v>2</v>
      </c>
      <c r="E91" s="60">
        <v>2</v>
      </c>
      <c r="F91" s="60">
        <v>2</v>
      </c>
      <c r="G91" s="60">
        <v>2</v>
      </c>
      <c r="H91" s="60">
        <v>2</v>
      </c>
      <c r="I91" s="60">
        <v>2</v>
      </c>
      <c r="J91" s="41">
        <v>2</v>
      </c>
      <c r="K91" s="60">
        <v>1</v>
      </c>
      <c r="L91" s="995"/>
      <c r="M91" s="995"/>
      <c r="N91" s="995"/>
      <c r="O91" s="995"/>
      <c r="P91" s="995"/>
      <c r="Q91" s="995"/>
      <c r="R91" s="1091">
        <f t="shared" si="4"/>
        <v>15</v>
      </c>
      <c r="S91" s="1091">
        <f t="shared" si="5"/>
        <v>0</v>
      </c>
      <c r="T91" s="1091"/>
      <c r="U91" s="995"/>
    </row>
    <row r="92" spans="1:21" s="998" customFormat="1" x14ac:dyDescent="0.25">
      <c r="A92" s="704" t="s">
        <v>448</v>
      </c>
      <c r="B92" s="211"/>
      <c r="C92" s="97">
        <v>349542</v>
      </c>
      <c r="D92" s="51">
        <v>35849</v>
      </c>
      <c r="E92" s="51">
        <v>52302</v>
      </c>
      <c r="F92" s="51">
        <v>51752</v>
      </c>
      <c r="G92" s="51">
        <v>39852</v>
      </c>
      <c r="H92" s="51">
        <v>52302</v>
      </c>
      <c r="I92" s="51">
        <v>38752</v>
      </c>
      <c r="J92" s="51">
        <v>47902</v>
      </c>
      <c r="K92" s="51">
        <v>30831</v>
      </c>
      <c r="L92" s="995"/>
      <c r="M92" s="995"/>
      <c r="N92" s="995"/>
      <c r="O92" s="995"/>
      <c r="P92" s="995"/>
      <c r="Q92" s="995"/>
      <c r="R92" s="1091">
        <f t="shared" si="4"/>
        <v>349542</v>
      </c>
      <c r="S92" s="1091">
        <f t="shared" si="5"/>
        <v>0</v>
      </c>
      <c r="T92" s="1091"/>
      <c r="U92" s="995"/>
    </row>
    <row r="93" spans="1:21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R93" s="1091">
        <f t="shared" si="4"/>
        <v>0</v>
      </c>
      <c r="S93" s="1091">
        <f t="shared" si="5"/>
        <v>0</v>
      </c>
      <c r="T93" s="1091"/>
    </row>
    <row r="94" spans="1:21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41"/>
      <c r="K94" s="41"/>
      <c r="L94" s="995"/>
      <c r="M94" s="995"/>
      <c r="N94" s="995"/>
      <c r="O94" s="995"/>
      <c r="P94" s="995"/>
      <c r="Q94" s="995"/>
      <c r="R94" s="1091">
        <f t="shared" si="4"/>
        <v>0</v>
      </c>
      <c r="S94" s="1091">
        <f t="shared" si="5"/>
        <v>0</v>
      </c>
      <c r="T94" s="1091"/>
      <c r="U94" s="995"/>
    </row>
    <row r="95" spans="1:21" s="998" customFormat="1" ht="15" customHeight="1" x14ac:dyDescent="0.25">
      <c r="A95" s="697" t="s">
        <v>759</v>
      </c>
      <c r="B95" s="196" t="s">
        <v>18</v>
      </c>
      <c r="C95" s="39">
        <v>120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995"/>
      <c r="M95" s="995"/>
      <c r="N95" s="995"/>
      <c r="O95" s="995"/>
      <c r="P95" s="995"/>
      <c r="Q95" s="995"/>
      <c r="R95" s="1091">
        <f t="shared" si="4"/>
        <v>120</v>
      </c>
      <c r="S95" s="1091">
        <f t="shared" si="5"/>
        <v>0</v>
      </c>
      <c r="T95" s="1091"/>
      <c r="U95" s="995"/>
    </row>
    <row r="96" spans="1:21" s="998" customFormat="1" ht="15" customHeight="1" x14ac:dyDescent="0.25">
      <c r="A96" s="697" t="s">
        <v>797</v>
      </c>
      <c r="B96" s="196" t="s">
        <v>18</v>
      </c>
      <c r="C96" s="39">
        <v>160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995"/>
      <c r="M96" s="995"/>
      <c r="N96" s="995"/>
      <c r="O96" s="995"/>
      <c r="P96" s="995"/>
      <c r="Q96" s="995"/>
      <c r="R96" s="1091">
        <f t="shared" si="4"/>
        <v>160</v>
      </c>
      <c r="S96" s="1091">
        <f t="shared" si="5"/>
        <v>0</v>
      </c>
      <c r="T96" s="1091"/>
      <c r="U96" s="995"/>
    </row>
    <row r="97" spans="1:21" s="998" customFormat="1" ht="15" customHeight="1" x14ac:dyDescent="0.25">
      <c r="A97" s="697" t="s">
        <v>796</v>
      </c>
      <c r="B97" s="196" t="s">
        <v>18</v>
      </c>
      <c r="C97" s="39">
        <v>160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995"/>
      <c r="M97" s="995"/>
      <c r="N97" s="995"/>
      <c r="O97" s="995"/>
      <c r="P97" s="995"/>
      <c r="Q97" s="995"/>
      <c r="R97" s="1091">
        <f t="shared" si="4"/>
        <v>160</v>
      </c>
      <c r="S97" s="1091">
        <f t="shared" si="5"/>
        <v>0</v>
      </c>
      <c r="T97" s="1091"/>
      <c r="U97" s="995"/>
    </row>
    <row r="98" spans="1:21" s="998" customFormat="1" ht="15" customHeight="1" x14ac:dyDescent="0.25">
      <c r="A98" s="697" t="s">
        <v>758</v>
      </c>
      <c r="B98" s="196" t="s">
        <v>18</v>
      </c>
      <c r="C98" s="39">
        <v>8000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995"/>
      <c r="M98" s="995"/>
      <c r="N98" s="995"/>
      <c r="O98" s="995"/>
      <c r="P98" s="995"/>
      <c r="Q98" s="995"/>
      <c r="R98" s="1091">
        <f t="shared" si="4"/>
        <v>8000</v>
      </c>
      <c r="S98" s="1091">
        <f t="shared" si="5"/>
        <v>0</v>
      </c>
      <c r="T98" s="1091"/>
      <c r="U98" s="995"/>
    </row>
    <row r="99" spans="1:21" s="194" customFormat="1" ht="15" customHeight="1" x14ac:dyDescent="0.25">
      <c r="A99" s="697" t="s">
        <v>778</v>
      </c>
      <c r="B99" s="196" t="s">
        <v>18</v>
      </c>
      <c r="C99" s="39">
        <v>16000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995"/>
      <c r="M99" s="995"/>
      <c r="N99" s="995"/>
      <c r="O99" s="995"/>
      <c r="P99" s="995"/>
      <c r="Q99" s="995"/>
      <c r="R99" s="1091">
        <f t="shared" si="4"/>
        <v>16000</v>
      </c>
      <c r="S99" s="1091">
        <f t="shared" si="5"/>
        <v>0</v>
      </c>
      <c r="T99" s="1091"/>
      <c r="U99" s="995"/>
    </row>
    <row r="100" spans="1:21" s="986" customFormat="1" ht="15" customHeight="1" x14ac:dyDescent="0.25">
      <c r="A100" s="939" t="s">
        <v>760</v>
      </c>
      <c r="B100" s="200"/>
      <c r="C100" s="97">
        <v>559720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233"/>
      <c r="M100" s="233"/>
      <c r="N100" s="233"/>
      <c r="O100" s="233"/>
      <c r="P100" s="233"/>
      <c r="Q100" s="233"/>
      <c r="R100" s="1091">
        <f t="shared" ref="R100:R115" si="6">SUM(D100:Q100)</f>
        <v>559720</v>
      </c>
      <c r="S100" s="1091">
        <f t="shared" ref="S100:S115" si="7">R100-C100</f>
        <v>0</v>
      </c>
      <c r="T100" s="233"/>
      <c r="U100" s="233"/>
    </row>
    <row r="101" spans="1:21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233"/>
      <c r="M101" s="233"/>
      <c r="N101" s="233"/>
      <c r="O101" s="233"/>
      <c r="P101" s="233"/>
      <c r="Q101" s="233"/>
      <c r="R101" s="1091">
        <f t="shared" si="6"/>
        <v>0</v>
      </c>
      <c r="S101" s="1091">
        <f t="shared" si="7"/>
        <v>0</v>
      </c>
      <c r="T101" s="233"/>
      <c r="U101" s="233"/>
    </row>
    <row r="102" spans="1:21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233"/>
      <c r="M102" s="233"/>
      <c r="N102" s="233"/>
      <c r="O102" s="233"/>
      <c r="P102" s="233"/>
      <c r="Q102" s="233"/>
      <c r="R102" s="1091">
        <f t="shared" si="6"/>
        <v>0</v>
      </c>
      <c r="S102" s="1091">
        <f t="shared" si="7"/>
        <v>0</v>
      </c>
      <c r="T102" s="233"/>
      <c r="U102" s="233"/>
    </row>
    <row r="103" spans="1:21" ht="15" customHeight="1" x14ac:dyDescent="0.25">
      <c r="A103" s="705" t="s">
        <v>826</v>
      </c>
      <c r="B103" s="196" t="s">
        <v>120</v>
      </c>
      <c r="C103" s="39">
        <v>96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R103" s="1091">
        <f t="shared" si="6"/>
        <v>96</v>
      </c>
      <c r="S103" s="1091">
        <f t="shared" si="7"/>
        <v>0</v>
      </c>
      <c r="T103" s="1091"/>
    </row>
    <row r="104" spans="1:21" ht="15" customHeight="1" x14ac:dyDescent="0.25">
      <c r="A104" s="705" t="s">
        <v>827</v>
      </c>
      <c r="B104" s="196" t="s">
        <v>120</v>
      </c>
      <c r="C104" s="39">
        <v>96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R104" s="1091">
        <f t="shared" si="6"/>
        <v>96</v>
      </c>
      <c r="S104" s="1091">
        <f t="shared" si="7"/>
        <v>0</v>
      </c>
      <c r="T104" s="1091"/>
    </row>
    <row r="105" spans="1:21" ht="15" customHeight="1" x14ac:dyDescent="0.25">
      <c r="A105" s="705" t="s">
        <v>828</v>
      </c>
      <c r="B105" s="196" t="s">
        <v>120</v>
      </c>
      <c r="C105" s="39">
        <v>96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R105" s="1091">
        <f t="shared" si="6"/>
        <v>96</v>
      </c>
      <c r="S105" s="1091">
        <f t="shared" si="7"/>
        <v>0</v>
      </c>
      <c r="T105" s="1091"/>
    </row>
    <row r="106" spans="1:21" ht="15" customHeight="1" x14ac:dyDescent="0.25">
      <c r="A106" s="705" t="s">
        <v>829</v>
      </c>
      <c r="B106" s="196" t="s">
        <v>120</v>
      </c>
      <c r="C106" s="39">
        <v>96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R106" s="1091">
        <f t="shared" si="6"/>
        <v>96</v>
      </c>
      <c r="S106" s="1091">
        <f t="shared" si="7"/>
        <v>0</v>
      </c>
      <c r="T106" s="1091"/>
    </row>
    <row r="107" spans="1:21" s="995" customFormat="1" ht="15" customHeight="1" x14ac:dyDescent="0.25">
      <c r="A107" s="705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R107" s="1091">
        <f t="shared" si="6"/>
        <v>0</v>
      </c>
      <c r="S107" s="1091">
        <f t="shared" si="7"/>
        <v>0</v>
      </c>
      <c r="T107" s="1091"/>
    </row>
    <row r="108" spans="1:21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R108" s="1091">
        <f t="shared" si="6"/>
        <v>0</v>
      </c>
      <c r="S108" s="1091">
        <f t="shared" si="7"/>
        <v>0</v>
      </c>
      <c r="T108" s="1091"/>
    </row>
    <row r="109" spans="1:21" ht="15" customHeight="1" x14ac:dyDescent="0.25">
      <c r="A109" s="705" t="s">
        <v>834</v>
      </c>
      <c r="B109" s="196"/>
      <c r="C109" s="39">
        <v>96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R109" s="1091">
        <f t="shared" si="6"/>
        <v>96</v>
      </c>
      <c r="S109" s="1091">
        <f t="shared" si="7"/>
        <v>0</v>
      </c>
      <c r="T109" s="1091"/>
    </row>
    <row r="110" spans="1:21" ht="15" customHeight="1" x14ac:dyDescent="0.25">
      <c r="A110" s="705" t="s">
        <v>833</v>
      </c>
      <c r="B110" s="196"/>
      <c r="C110" s="39">
        <v>96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R110" s="1091">
        <f t="shared" si="6"/>
        <v>96</v>
      </c>
      <c r="S110" s="1091">
        <f t="shared" si="7"/>
        <v>0</v>
      </c>
      <c r="T110" s="1091"/>
    </row>
    <row r="111" spans="1:21" ht="15" customHeight="1" x14ac:dyDescent="0.25">
      <c r="A111" s="705" t="s">
        <v>832</v>
      </c>
      <c r="B111" s="196"/>
      <c r="C111" s="39">
        <v>96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R111" s="1091">
        <f t="shared" si="6"/>
        <v>96</v>
      </c>
      <c r="S111" s="1091">
        <f t="shared" si="7"/>
        <v>0</v>
      </c>
      <c r="T111" s="1091"/>
    </row>
    <row r="112" spans="1:21" ht="15" customHeight="1" x14ac:dyDescent="0.25">
      <c r="A112" s="705" t="s">
        <v>831</v>
      </c>
      <c r="B112" s="196"/>
      <c r="C112" s="39">
        <v>96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R112" s="1091">
        <f t="shared" si="6"/>
        <v>96</v>
      </c>
      <c r="S112" s="1091">
        <f t="shared" si="7"/>
        <v>0</v>
      </c>
      <c r="T112" s="1091"/>
    </row>
    <row r="113" spans="1:21" ht="15" customHeight="1" thickBot="1" x14ac:dyDescent="0.3">
      <c r="A113" s="705"/>
      <c r="B113" s="196"/>
      <c r="C113" s="39"/>
      <c r="D113" s="41"/>
      <c r="E113" s="41"/>
      <c r="F113" s="41"/>
      <c r="G113" s="41"/>
      <c r="H113" s="41"/>
      <c r="I113" s="41"/>
      <c r="J113" s="41"/>
      <c r="K113" s="41"/>
      <c r="R113" s="1091">
        <f t="shared" si="6"/>
        <v>0</v>
      </c>
      <c r="S113" s="1091">
        <f t="shared" si="7"/>
        <v>0</v>
      </c>
      <c r="T113" s="1091"/>
    </row>
    <row r="114" spans="1:21" s="355" customFormat="1" ht="15.75" thickBot="1" x14ac:dyDescent="0.3">
      <c r="A114" s="221" t="s">
        <v>807</v>
      </c>
      <c r="B114" s="856"/>
      <c r="C114" s="251">
        <v>9900000</v>
      </c>
      <c r="D114" s="280">
        <v>1200000</v>
      </c>
      <c r="E114" s="280">
        <v>1100000</v>
      </c>
      <c r="F114" s="280">
        <v>1600000</v>
      </c>
      <c r="G114" s="280">
        <v>1200000</v>
      </c>
      <c r="H114" s="280">
        <v>1200000</v>
      </c>
      <c r="I114" s="280">
        <v>1300000</v>
      </c>
      <c r="J114" s="280">
        <v>1200000</v>
      </c>
      <c r="K114" s="280">
        <v>1100000</v>
      </c>
      <c r="L114" s="1091"/>
      <c r="M114" s="1091"/>
      <c r="N114" s="1091"/>
      <c r="O114" s="1086"/>
      <c r="P114" s="1086"/>
      <c r="Q114" s="1086"/>
      <c r="R114" s="1091">
        <f t="shared" si="6"/>
        <v>9900000</v>
      </c>
      <c r="S114" s="1091">
        <f t="shared" si="7"/>
        <v>0</v>
      </c>
      <c r="T114" s="1091"/>
      <c r="U114" s="1086"/>
    </row>
    <row r="115" spans="1:21" ht="15.75" thickBot="1" x14ac:dyDescent="0.3">
      <c r="A115" s="226" t="s">
        <v>466</v>
      </c>
      <c r="B115" s="856"/>
      <c r="C115" s="651">
        <v>3896</v>
      </c>
      <c r="D115" s="221">
        <v>416</v>
      </c>
      <c r="E115" s="221">
        <v>468</v>
      </c>
      <c r="F115" s="221">
        <v>416</v>
      </c>
      <c r="G115" s="221">
        <v>468</v>
      </c>
      <c r="H115" s="221">
        <v>620</v>
      </c>
      <c r="I115" s="221">
        <v>624</v>
      </c>
      <c r="J115" s="221">
        <v>416</v>
      </c>
      <c r="K115" s="221">
        <v>468</v>
      </c>
      <c r="R115" s="1091">
        <f t="shared" si="6"/>
        <v>3896</v>
      </c>
      <c r="S115" s="1091">
        <f t="shared" si="7"/>
        <v>0</v>
      </c>
      <c r="T115" s="1091"/>
    </row>
    <row r="116" spans="1:21" x14ac:dyDescent="0.25">
      <c r="D116" s="57"/>
      <c r="E116" s="17"/>
      <c r="F116" s="17"/>
      <c r="G116" s="17"/>
      <c r="H116" s="13"/>
      <c r="I116" s="16"/>
      <c r="J116" s="13"/>
      <c r="K116" s="57"/>
    </row>
  </sheetData>
  <mergeCells count="2">
    <mergeCell ref="A4:A5"/>
    <mergeCell ref="B4:B5"/>
  </mergeCells>
  <conditionalFormatting sqref="B1:K1">
    <cfRule type="cellIs" dxfId="90" priority="37" operator="greaterThan">
      <formula>200000</formula>
    </cfRule>
  </conditionalFormatting>
  <conditionalFormatting sqref="D50">
    <cfRule type="top10" dxfId="89" priority="8" percent="1" rank="10"/>
  </conditionalFormatting>
  <conditionalFormatting sqref="E50">
    <cfRule type="top10" dxfId="88" priority="5" percent="1" rank="10"/>
  </conditionalFormatting>
  <conditionalFormatting sqref="G50">
    <cfRule type="top10" dxfId="87" priority="4" percent="1" rank="10"/>
  </conditionalFormatting>
  <conditionalFormatting sqref="H50">
    <cfRule type="top10" dxfId="86" priority="3" percent="1" rank="10"/>
  </conditionalFormatting>
  <conditionalFormatting sqref="I50">
    <cfRule type="top10" dxfId="85" priority="6" percent="1" rank="10"/>
  </conditionalFormatting>
  <conditionalFormatting sqref="F50:F51">
    <cfRule type="top10" dxfId="84" priority="111" percent="1" rank="10"/>
  </conditionalFormatting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00"/>
  </sheetPr>
  <dimension ref="A1:X117"/>
  <sheetViews>
    <sheetView zoomScale="85" zoomScaleNormal="85" workbookViewId="0">
      <pane xSplit="2" ySplit="5" topLeftCell="C98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4" width="16.42578125" style="995" customWidth="1"/>
    <col min="15" max="17" width="9.140625" style="995" customWidth="1"/>
    <col min="18" max="20" width="9.140625" style="995"/>
    <col min="21" max="22" width="11.85546875" style="995" customWidth="1"/>
    <col min="23" max="23" width="10.5703125" style="995" bestFit="1" customWidth="1"/>
    <col min="24" max="24" width="9.140625" style="995"/>
  </cols>
  <sheetData>
    <row r="1" spans="1:24" x14ac:dyDescent="0.25">
      <c r="A1" s="898" t="s">
        <v>0</v>
      </c>
      <c r="B1" s="84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4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4" ht="15.75" thickBot="1" x14ac:dyDescent="0.3">
      <c r="A3" s="894" t="s">
        <v>731</v>
      </c>
      <c r="B3" s="845"/>
      <c r="C3" s="2"/>
      <c r="D3" s="13"/>
      <c r="E3" s="13"/>
      <c r="F3" s="13"/>
      <c r="G3" s="13"/>
      <c r="H3" s="17"/>
      <c r="I3" s="13"/>
      <c r="J3" s="13"/>
      <c r="K3" s="13"/>
      <c r="L3" s="13"/>
      <c r="M3" s="13"/>
      <c r="N3" s="13"/>
    </row>
    <row r="4" spans="1:24" ht="15.75" thickBot="1" x14ac:dyDescent="0.3">
      <c r="A4" s="1210" t="s">
        <v>3</v>
      </c>
      <c r="B4" s="1212" t="s">
        <v>4</v>
      </c>
      <c r="C4" s="1140" t="s">
        <v>6</v>
      </c>
      <c r="D4" s="1143" t="s">
        <v>570</v>
      </c>
      <c r="E4" s="1143" t="s">
        <v>571</v>
      </c>
      <c r="F4" s="1143" t="s">
        <v>566</v>
      </c>
      <c r="G4" s="1143" t="s">
        <v>576</v>
      </c>
      <c r="H4" s="1143" t="s">
        <v>714</v>
      </c>
      <c r="I4" s="1143" t="s">
        <v>11</v>
      </c>
      <c r="J4" s="1143" t="s">
        <v>12</v>
      </c>
      <c r="K4" s="1143" t="s">
        <v>572</v>
      </c>
      <c r="L4" s="1143" t="s">
        <v>574</v>
      </c>
      <c r="M4" s="1185" t="s">
        <v>779</v>
      </c>
      <c r="N4" s="1142" t="s">
        <v>580</v>
      </c>
    </row>
    <row r="5" spans="1:24" x14ac:dyDescent="0.25">
      <c r="A5" s="1211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</row>
    <row r="6" spans="1:24" s="194" customFormat="1" ht="27" customHeight="1" x14ac:dyDescent="0.25">
      <c r="A6" s="1188" t="s">
        <v>727</v>
      </c>
      <c r="B6" s="64"/>
      <c r="C6" s="97">
        <v>945687</v>
      </c>
      <c r="D6" s="51">
        <v>76430</v>
      </c>
      <c r="E6" s="51">
        <v>85192</v>
      </c>
      <c r="F6" s="51">
        <v>140560</v>
      </c>
      <c r="G6" s="51">
        <v>63604</v>
      </c>
      <c r="H6" s="51">
        <v>63604</v>
      </c>
      <c r="I6" s="51">
        <v>76430</v>
      </c>
      <c r="J6" s="51">
        <v>76430</v>
      </c>
      <c r="K6" s="51">
        <v>95669</v>
      </c>
      <c r="L6" s="51">
        <v>95669</v>
      </c>
      <c r="M6" s="51">
        <v>95669</v>
      </c>
      <c r="N6" s="51">
        <v>76430</v>
      </c>
      <c r="O6" s="995"/>
      <c r="P6" s="995"/>
      <c r="Q6" s="995"/>
      <c r="R6" s="995"/>
      <c r="S6" s="995"/>
      <c r="T6" s="995"/>
      <c r="U6" s="1091">
        <f t="shared" ref="U6:U37" si="0">SUM(D6:T6)</f>
        <v>945687</v>
      </c>
      <c r="V6" s="1091">
        <f t="shared" ref="V6:V37" si="1">U6-C6</f>
        <v>0</v>
      </c>
      <c r="W6" s="1091"/>
      <c r="X6" s="995"/>
    </row>
    <row r="7" spans="1:24" s="998" customFormat="1" x14ac:dyDescent="0.25">
      <c r="A7" s="698"/>
      <c r="B7" s="64"/>
      <c r="C7" s="97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995"/>
      <c r="P7" s="995"/>
      <c r="Q7" s="995"/>
      <c r="R7" s="995"/>
      <c r="S7" s="995"/>
      <c r="T7" s="995"/>
      <c r="U7" s="1091">
        <f t="shared" si="0"/>
        <v>0</v>
      </c>
      <c r="V7" s="1091">
        <f t="shared" si="1"/>
        <v>0</v>
      </c>
      <c r="W7" s="1091"/>
      <c r="X7" s="995"/>
    </row>
    <row r="8" spans="1:24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995"/>
      <c r="P8" s="995"/>
      <c r="Q8" s="995"/>
      <c r="R8" s="995"/>
      <c r="S8" s="995"/>
      <c r="T8" s="995"/>
      <c r="U8" s="1091">
        <f t="shared" si="0"/>
        <v>0</v>
      </c>
      <c r="V8" s="1091">
        <f t="shared" si="1"/>
        <v>0</v>
      </c>
      <c r="W8" s="1091"/>
      <c r="X8" s="995"/>
    </row>
    <row r="9" spans="1:24" s="998" customFormat="1" ht="15" customHeight="1" x14ac:dyDescent="0.25">
      <c r="A9" s="694" t="s">
        <v>728</v>
      </c>
      <c r="B9" s="88" t="s">
        <v>171</v>
      </c>
      <c r="C9" s="39">
        <v>206</v>
      </c>
      <c r="D9" s="60">
        <v>12</v>
      </c>
      <c r="E9" s="41">
        <v>12</v>
      </c>
      <c r="F9" s="60">
        <v>15</v>
      </c>
      <c r="G9" s="60">
        <v>20</v>
      </c>
      <c r="H9" s="60">
        <v>12</v>
      </c>
      <c r="I9" s="41">
        <v>30</v>
      </c>
      <c r="J9" s="60">
        <v>15</v>
      </c>
      <c r="K9" s="60">
        <v>25</v>
      </c>
      <c r="L9" s="60">
        <v>25</v>
      </c>
      <c r="M9" s="60">
        <v>20</v>
      </c>
      <c r="N9" s="41">
        <v>20</v>
      </c>
      <c r="O9" s="995"/>
      <c r="P9" s="995"/>
      <c r="Q9" s="995"/>
      <c r="R9" s="995"/>
      <c r="S9" s="995"/>
      <c r="T9" s="995"/>
      <c r="U9" s="1091">
        <f t="shared" si="0"/>
        <v>206</v>
      </c>
      <c r="V9" s="1091">
        <f t="shared" si="1"/>
        <v>0</v>
      </c>
      <c r="W9" s="1091"/>
      <c r="X9" s="995"/>
    </row>
    <row r="10" spans="1:24" s="998" customFormat="1" ht="15" customHeight="1" x14ac:dyDescent="0.25">
      <c r="A10" s="694" t="s">
        <v>823</v>
      </c>
      <c r="B10" s="88" t="s">
        <v>281</v>
      </c>
      <c r="C10" s="39">
        <v>180</v>
      </c>
      <c r="D10" s="60">
        <v>20</v>
      </c>
      <c r="E10" s="41">
        <v>20</v>
      </c>
      <c r="F10" s="60">
        <v>15</v>
      </c>
      <c r="G10" s="60">
        <v>15</v>
      </c>
      <c r="H10" s="60">
        <v>20</v>
      </c>
      <c r="I10" s="41">
        <v>15</v>
      </c>
      <c r="J10" s="60">
        <v>15</v>
      </c>
      <c r="K10" s="60">
        <v>15</v>
      </c>
      <c r="L10" s="60">
        <v>15</v>
      </c>
      <c r="M10" s="60">
        <v>15</v>
      </c>
      <c r="N10" s="41">
        <v>15</v>
      </c>
      <c r="O10" s="995"/>
      <c r="P10" s="995"/>
      <c r="Q10" s="995"/>
      <c r="R10" s="995"/>
      <c r="S10" s="995"/>
      <c r="T10" s="995"/>
      <c r="U10" s="1091">
        <f t="shared" si="0"/>
        <v>180</v>
      </c>
      <c r="V10" s="1091">
        <f t="shared" si="1"/>
        <v>0</v>
      </c>
      <c r="W10" s="1091"/>
      <c r="X10" s="995"/>
    </row>
    <row r="11" spans="1:24" s="998" customFormat="1" ht="15" customHeight="1" x14ac:dyDescent="0.25">
      <c r="A11" s="694" t="s">
        <v>824</v>
      </c>
      <c r="B11" s="88" t="s">
        <v>281</v>
      </c>
      <c r="C11" s="39">
        <v>22</v>
      </c>
      <c r="D11" s="60">
        <v>2</v>
      </c>
      <c r="E11" s="41">
        <v>2</v>
      </c>
      <c r="F11" s="60">
        <v>2</v>
      </c>
      <c r="G11" s="60">
        <v>2</v>
      </c>
      <c r="H11" s="60">
        <v>2</v>
      </c>
      <c r="I11" s="41">
        <v>2</v>
      </c>
      <c r="J11" s="60">
        <v>2</v>
      </c>
      <c r="K11" s="60">
        <v>2</v>
      </c>
      <c r="L11" s="60">
        <v>2</v>
      </c>
      <c r="M11" s="60">
        <v>2</v>
      </c>
      <c r="N11" s="41">
        <v>2</v>
      </c>
      <c r="O11" s="995"/>
      <c r="P11" s="995"/>
      <c r="Q11" s="995"/>
      <c r="R11" s="995"/>
      <c r="S11" s="995"/>
      <c r="T11" s="995"/>
      <c r="U11" s="1091">
        <f t="shared" si="0"/>
        <v>22</v>
      </c>
      <c r="V11" s="1091">
        <f t="shared" si="1"/>
        <v>0</v>
      </c>
      <c r="W11" s="1091"/>
      <c r="X11" s="995"/>
    </row>
    <row r="12" spans="1:24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995"/>
      <c r="P12" s="995"/>
      <c r="Q12" s="995"/>
      <c r="R12" s="995"/>
      <c r="S12" s="995"/>
      <c r="T12" s="995"/>
      <c r="U12" s="1091">
        <f t="shared" si="0"/>
        <v>0</v>
      </c>
      <c r="V12" s="1091">
        <f t="shared" si="1"/>
        <v>0</v>
      </c>
      <c r="W12" s="1091"/>
      <c r="X12" s="995"/>
    </row>
    <row r="13" spans="1:24" s="998" customFormat="1" x14ac:dyDescent="0.25">
      <c r="A13" s="698" t="s">
        <v>286</v>
      </c>
      <c r="B13" s="64" t="s">
        <v>287</v>
      </c>
      <c r="C13" s="39">
        <v>3210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41">
        <v>300</v>
      </c>
      <c r="J13" s="60">
        <v>270</v>
      </c>
      <c r="K13" s="60">
        <v>350</v>
      </c>
      <c r="L13" s="60">
        <v>350</v>
      </c>
      <c r="M13" s="60">
        <v>320</v>
      </c>
      <c r="N13" s="60">
        <v>270</v>
      </c>
      <c r="O13" s="995"/>
      <c r="P13" s="995"/>
      <c r="Q13" s="995"/>
      <c r="R13" s="995"/>
      <c r="S13" s="995"/>
      <c r="T13" s="995"/>
      <c r="U13" s="1091">
        <f t="shared" si="0"/>
        <v>3210</v>
      </c>
      <c r="V13" s="1091">
        <f t="shared" si="1"/>
        <v>0</v>
      </c>
      <c r="W13" s="1091"/>
      <c r="X13" s="995"/>
    </row>
    <row r="14" spans="1:24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U14" s="1091">
        <f t="shared" si="0"/>
        <v>0</v>
      </c>
      <c r="V14" s="1091">
        <f t="shared" si="1"/>
        <v>0</v>
      </c>
      <c r="W14" s="1091"/>
    </row>
    <row r="15" spans="1:24" s="998" customFormat="1" x14ac:dyDescent="0.25">
      <c r="A15" s="63" t="s">
        <v>803</v>
      </c>
      <c r="B15" s="88" t="s">
        <v>299</v>
      </c>
      <c r="C15" s="39">
        <v>77000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60">
        <v>7000</v>
      </c>
      <c r="M15" s="60">
        <v>7000</v>
      </c>
      <c r="N15" s="60">
        <v>7000</v>
      </c>
      <c r="O15" s="995"/>
      <c r="P15" s="995"/>
      <c r="Q15" s="995"/>
      <c r="R15" s="995"/>
      <c r="S15" s="995"/>
      <c r="T15" s="995"/>
      <c r="U15" s="1091">
        <f t="shared" si="0"/>
        <v>77000</v>
      </c>
      <c r="V15" s="1091">
        <f t="shared" si="1"/>
        <v>0</v>
      </c>
      <c r="W15" s="1091"/>
      <c r="X15" s="995"/>
    </row>
    <row r="16" spans="1:24" s="998" customFormat="1" x14ac:dyDescent="0.25">
      <c r="A16" s="63" t="s">
        <v>802</v>
      </c>
      <c r="B16" s="88" t="s">
        <v>299</v>
      </c>
      <c r="C16" s="39">
        <v>55000</v>
      </c>
      <c r="D16" s="60">
        <v>5000</v>
      </c>
      <c r="E16" s="41">
        <v>5000</v>
      </c>
      <c r="F16" s="60">
        <v>5000</v>
      </c>
      <c r="G16" s="60">
        <v>4000</v>
      </c>
      <c r="H16" s="60">
        <v>4000</v>
      </c>
      <c r="I16" s="41">
        <v>5000</v>
      </c>
      <c r="J16" s="60">
        <v>5000</v>
      </c>
      <c r="K16" s="60">
        <v>7000</v>
      </c>
      <c r="L16" s="60">
        <v>5000</v>
      </c>
      <c r="M16" s="60">
        <v>5000</v>
      </c>
      <c r="N16" s="41">
        <v>5000</v>
      </c>
      <c r="O16" s="995"/>
      <c r="P16" s="995"/>
      <c r="Q16" s="995"/>
      <c r="R16" s="995"/>
      <c r="S16" s="995"/>
      <c r="T16" s="995"/>
      <c r="U16" s="1091">
        <f t="shared" si="0"/>
        <v>55000</v>
      </c>
      <c r="V16" s="1091">
        <f t="shared" si="1"/>
        <v>0</v>
      </c>
      <c r="W16" s="1091"/>
      <c r="X16" s="995"/>
    </row>
    <row r="17" spans="1:23" x14ac:dyDescent="0.25">
      <c r="A17" s="694"/>
      <c r="B17" s="64"/>
      <c r="C17" s="39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U17" s="1091">
        <f t="shared" si="0"/>
        <v>0</v>
      </c>
      <c r="V17" s="1091">
        <f t="shared" si="1"/>
        <v>0</v>
      </c>
      <c r="W17" s="1091"/>
    </row>
    <row r="18" spans="1:23" x14ac:dyDescent="0.25">
      <c r="A18" s="690" t="s">
        <v>707</v>
      </c>
      <c r="B18" s="64" t="s">
        <v>333</v>
      </c>
      <c r="C18" s="39">
        <v>6150</v>
      </c>
      <c r="D18" s="41">
        <v>562</v>
      </c>
      <c r="E18" s="41">
        <v>544</v>
      </c>
      <c r="F18" s="41">
        <v>508</v>
      </c>
      <c r="G18" s="41">
        <v>562</v>
      </c>
      <c r="H18" s="41">
        <v>454</v>
      </c>
      <c r="I18" s="41">
        <v>581</v>
      </c>
      <c r="J18" s="41">
        <v>490</v>
      </c>
      <c r="K18" s="41">
        <v>726</v>
      </c>
      <c r="L18" s="41">
        <v>689</v>
      </c>
      <c r="M18" s="41">
        <v>508</v>
      </c>
      <c r="N18" s="41">
        <v>526</v>
      </c>
      <c r="U18" s="1091">
        <f t="shared" si="0"/>
        <v>6150</v>
      </c>
      <c r="V18" s="1091">
        <f t="shared" si="1"/>
        <v>0</v>
      </c>
      <c r="W18" s="1091"/>
    </row>
    <row r="19" spans="1:23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U19" s="1091">
        <f t="shared" si="0"/>
        <v>0</v>
      </c>
      <c r="V19" s="1091">
        <f t="shared" si="1"/>
        <v>0</v>
      </c>
      <c r="W19" s="1091"/>
    </row>
    <row r="20" spans="1:23" ht="15" customHeight="1" x14ac:dyDescent="0.25">
      <c r="A20" s="63" t="s">
        <v>737</v>
      </c>
      <c r="B20" s="88" t="s">
        <v>120</v>
      </c>
      <c r="C20" s="39">
        <v>295</v>
      </c>
      <c r="D20" s="60">
        <v>27</v>
      </c>
      <c r="E20" s="41">
        <v>26</v>
      </c>
      <c r="F20" s="60">
        <v>24</v>
      </c>
      <c r="G20" s="60">
        <v>27</v>
      </c>
      <c r="H20" s="60">
        <v>22</v>
      </c>
      <c r="I20" s="41">
        <v>28</v>
      </c>
      <c r="J20" s="60">
        <v>24</v>
      </c>
      <c r="K20" s="60">
        <v>35</v>
      </c>
      <c r="L20" s="60">
        <v>33</v>
      </c>
      <c r="M20" s="60">
        <v>24</v>
      </c>
      <c r="N20" s="41">
        <v>25</v>
      </c>
      <c r="U20" s="1091">
        <f t="shared" si="0"/>
        <v>295</v>
      </c>
      <c r="V20" s="1091">
        <f t="shared" si="1"/>
        <v>0</v>
      </c>
      <c r="W20" s="1091"/>
    </row>
    <row r="21" spans="1:23" ht="15" customHeight="1" x14ac:dyDescent="0.25">
      <c r="A21" s="63" t="s">
        <v>738</v>
      </c>
      <c r="B21" s="88" t="s">
        <v>120</v>
      </c>
      <c r="C21" s="39">
        <v>295</v>
      </c>
      <c r="D21" s="60">
        <v>27</v>
      </c>
      <c r="E21" s="41">
        <v>26</v>
      </c>
      <c r="F21" s="60">
        <v>24</v>
      </c>
      <c r="G21" s="60">
        <v>27</v>
      </c>
      <c r="H21" s="60">
        <v>22</v>
      </c>
      <c r="I21" s="41">
        <v>28</v>
      </c>
      <c r="J21" s="60">
        <v>24</v>
      </c>
      <c r="K21" s="60">
        <v>35</v>
      </c>
      <c r="L21" s="60">
        <v>33</v>
      </c>
      <c r="M21" s="60">
        <v>24</v>
      </c>
      <c r="N21" s="41">
        <v>25</v>
      </c>
      <c r="U21" s="1091">
        <f t="shared" si="0"/>
        <v>295</v>
      </c>
      <c r="V21" s="1091">
        <f t="shared" si="1"/>
        <v>0</v>
      </c>
      <c r="W21" s="1091"/>
    </row>
    <row r="22" spans="1:23" ht="15" customHeight="1" x14ac:dyDescent="0.25">
      <c r="A22" s="63" t="s">
        <v>739</v>
      </c>
      <c r="B22" s="88" t="s">
        <v>120</v>
      </c>
      <c r="C22" s="39">
        <v>230</v>
      </c>
      <c r="D22" s="60">
        <v>21</v>
      </c>
      <c r="E22" s="41">
        <v>20</v>
      </c>
      <c r="F22" s="60">
        <v>19</v>
      </c>
      <c r="G22" s="60">
        <v>21</v>
      </c>
      <c r="H22" s="60">
        <v>17</v>
      </c>
      <c r="I22" s="41">
        <v>22</v>
      </c>
      <c r="J22" s="60">
        <v>18</v>
      </c>
      <c r="K22" s="60">
        <v>27</v>
      </c>
      <c r="L22" s="60">
        <v>26</v>
      </c>
      <c r="M22" s="60">
        <v>19</v>
      </c>
      <c r="N22" s="41">
        <v>20</v>
      </c>
      <c r="U22" s="1091">
        <f t="shared" si="0"/>
        <v>230</v>
      </c>
      <c r="V22" s="1091">
        <f t="shared" si="1"/>
        <v>0</v>
      </c>
      <c r="W22" s="1091"/>
    </row>
    <row r="23" spans="1:23" ht="15" customHeight="1" x14ac:dyDescent="0.25">
      <c r="A23" s="699"/>
      <c r="B23" s="88"/>
      <c r="C23" s="39">
        <v>0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U23" s="1091">
        <f t="shared" si="0"/>
        <v>0</v>
      </c>
      <c r="V23" s="1091">
        <f t="shared" si="1"/>
        <v>0</v>
      </c>
      <c r="W23" s="1091"/>
    </row>
    <row r="24" spans="1:23" x14ac:dyDescent="0.25">
      <c r="A24" s="702" t="s">
        <v>342</v>
      </c>
      <c r="B24" s="189"/>
      <c r="C24" s="97">
        <v>790102</v>
      </c>
      <c r="D24" s="337">
        <v>72251</v>
      </c>
      <c r="E24" s="337">
        <v>69921</v>
      </c>
      <c r="F24" s="337">
        <v>65259</v>
      </c>
      <c r="G24" s="337">
        <v>72251</v>
      </c>
      <c r="H24" s="337">
        <v>58267</v>
      </c>
      <c r="I24" s="337">
        <v>74582</v>
      </c>
      <c r="J24" s="337">
        <v>62929</v>
      </c>
      <c r="K24" s="337">
        <v>93227</v>
      </c>
      <c r="L24" s="337">
        <v>88566</v>
      </c>
      <c r="M24" s="337">
        <v>65259</v>
      </c>
      <c r="N24" s="337">
        <v>67590</v>
      </c>
      <c r="U24" s="1091">
        <f t="shared" si="0"/>
        <v>790102</v>
      </c>
      <c r="V24" s="1091">
        <f t="shared" si="1"/>
        <v>0</v>
      </c>
      <c r="W24" s="1091"/>
    </row>
    <row r="25" spans="1:23" x14ac:dyDescent="0.25">
      <c r="A25" s="697"/>
      <c r="B25" s="202"/>
      <c r="C25" s="101"/>
      <c r="D25" s="60"/>
      <c r="E25" s="60"/>
      <c r="F25" s="60"/>
      <c r="G25" s="60"/>
      <c r="H25" s="78"/>
      <c r="I25" s="60"/>
      <c r="J25" s="60"/>
      <c r="K25" s="60"/>
      <c r="L25" s="60"/>
      <c r="M25" s="1078"/>
      <c r="N25" s="60"/>
      <c r="U25" s="1091">
        <f t="shared" si="0"/>
        <v>0</v>
      </c>
      <c r="V25" s="1091">
        <f t="shared" si="1"/>
        <v>0</v>
      </c>
      <c r="W25" s="1091"/>
    </row>
    <row r="26" spans="1:23" x14ac:dyDescent="0.25">
      <c r="A26" s="695" t="s">
        <v>344</v>
      </c>
      <c r="B26" s="88" t="s">
        <v>287</v>
      </c>
      <c r="C26" s="39">
        <v>230</v>
      </c>
      <c r="D26" s="60">
        <v>21</v>
      </c>
      <c r="E26" s="41">
        <v>20</v>
      </c>
      <c r="F26" s="60">
        <v>19</v>
      </c>
      <c r="G26" s="60">
        <v>21</v>
      </c>
      <c r="H26" s="60">
        <v>17</v>
      </c>
      <c r="I26" s="41">
        <v>22</v>
      </c>
      <c r="J26" s="60">
        <v>18</v>
      </c>
      <c r="K26" s="60">
        <v>27</v>
      </c>
      <c r="L26" s="60">
        <v>26</v>
      </c>
      <c r="M26" s="60">
        <v>19</v>
      </c>
      <c r="N26" s="41">
        <v>20</v>
      </c>
      <c r="U26" s="1091">
        <f t="shared" si="0"/>
        <v>230</v>
      </c>
      <c r="V26" s="1091">
        <f t="shared" si="1"/>
        <v>0</v>
      </c>
      <c r="W26" s="1091"/>
    </row>
    <row r="27" spans="1:23" x14ac:dyDescent="0.25">
      <c r="A27" s="695"/>
      <c r="B27" s="88"/>
      <c r="C27" s="39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/>
      <c r="U27" s="1091">
        <f t="shared" si="0"/>
        <v>0</v>
      </c>
      <c r="V27" s="1091">
        <f t="shared" si="1"/>
        <v>0</v>
      </c>
      <c r="W27" s="1091"/>
    </row>
    <row r="28" spans="1:23" x14ac:dyDescent="0.25">
      <c r="A28" s="695" t="s">
        <v>346</v>
      </c>
      <c r="B28" s="88" t="s">
        <v>120</v>
      </c>
      <c r="C28" s="39">
        <v>172</v>
      </c>
      <c r="D28" s="60">
        <v>16</v>
      </c>
      <c r="E28" s="41">
        <v>15</v>
      </c>
      <c r="F28" s="60">
        <v>14</v>
      </c>
      <c r="G28" s="60">
        <v>16</v>
      </c>
      <c r="H28" s="60">
        <v>13</v>
      </c>
      <c r="I28" s="41">
        <v>16</v>
      </c>
      <c r="J28" s="60">
        <v>14</v>
      </c>
      <c r="K28" s="60">
        <v>20</v>
      </c>
      <c r="L28" s="60">
        <v>19</v>
      </c>
      <c r="M28" s="60">
        <v>14</v>
      </c>
      <c r="N28" s="41">
        <v>15</v>
      </c>
      <c r="U28" s="1091">
        <f t="shared" si="0"/>
        <v>172</v>
      </c>
      <c r="V28" s="1091">
        <f t="shared" si="1"/>
        <v>0</v>
      </c>
      <c r="W28" s="1091"/>
    </row>
    <row r="29" spans="1:23" x14ac:dyDescent="0.25">
      <c r="A29" s="695" t="s">
        <v>348</v>
      </c>
      <c r="B29" s="88" t="s">
        <v>120</v>
      </c>
      <c r="C29" s="39">
        <v>56</v>
      </c>
      <c r="D29" s="60">
        <v>5</v>
      </c>
      <c r="E29" s="41">
        <v>5</v>
      </c>
      <c r="F29" s="60">
        <v>5</v>
      </c>
      <c r="G29" s="60">
        <v>5</v>
      </c>
      <c r="H29" s="60">
        <v>4</v>
      </c>
      <c r="I29" s="41">
        <v>5</v>
      </c>
      <c r="J29" s="60">
        <v>5</v>
      </c>
      <c r="K29" s="60">
        <v>6</v>
      </c>
      <c r="L29" s="60">
        <v>6</v>
      </c>
      <c r="M29" s="60">
        <v>5</v>
      </c>
      <c r="N29" s="41">
        <v>5</v>
      </c>
      <c r="U29" s="1091">
        <f t="shared" si="0"/>
        <v>56</v>
      </c>
      <c r="V29" s="1091">
        <f t="shared" si="1"/>
        <v>0</v>
      </c>
      <c r="W29" s="1091"/>
    </row>
    <row r="30" spans="1:23" x14ac:dyDescent="0.25">
      <c r="A30" s="699" t="s">
        <v>350</v>
      </c>
      <c r="B30" s="88" t="s">
        <v>120</v>
      </c>
      <c r="C30" s="39">
        <v>16</v>
      </c>
      <c r="D30" s="60">
        <v>2</v>
      </c>
      <c r="E30" s="41">
        <v>1</v>
      </c>
      <c r="F30" s="60">
        <v>1</v>
      </c>
      <c r="G30" s="60">
        <v>2</v>
      </c>
      <c r="H30" s="60">
        <v>1</v>
      </c>
      <c r="I30" s="41">
        <v>2</v>
      </c>
      <c r="J30" s="60">
        <v>1</v>
      </c>
      <c r="K30" s="60">
        <v>2</v>
      </c>
      <c r="L30" s="60">
        <v>2</v>
      </c>
      <c r="M30" s="60">
        <v>1</v>
      </c>
      <c r="N30" s="41">
        <v>1</v>
      </c>
      <c r="U30" s="1091">
        <f t="shared" si="0"/>
        <v>16</v>
      </c>
      <c r="V30" s="1091">
        <f t="shared" si="1"/>
        <v>0</v>
      </c>
      <c r="W30" s="1091"/>
    </row>
    <row r="31" spans="1:23" x14ac:dyDescent="0.25">
      <c r="A31" s="695" t="s">
        <v>352</v>
      </c>
      <c r="B31" s="88" t="s">
        <v>18</v>
      </c>
      <c r="C31" s="39">
        <v>1530</v>
      </c>
      <c r="D31" s="60">
        <v>100</v>
      </c>
      <c r="E31" s="60">
        <v>100</v>
      </c>
      <c r="F31" s="60">
        <v>100</v>
      </c>
      <c r="G31" s="60">
        <v>100</v>
      </c>
      <c r="H31" s="60">
        <v>100</v>
      </c>
      <c r="I31" s="60">
        <v>250</v>
      </c>
      <c r="J31" s="60">
        <v>100</v>
      </c>
      <c r="K31" s="60">
        <v>250</v>
      </c>
      <c r="L31" s="60">
        <v>100</v>
      </c>
      <c r="M31" s="60">
        <v>250</v>
      </c>
      <c r="N31" s="60">
        <v>80</v>
      </c>
      <c r="U31" s="1091">
        <f t="shared" si="0"/>
        <v>1530</v>
      </c>
      <c r="V31" s="1091">
        <f t="shared" si="1"/>
        <v>0</v>
      </c>
      <c r="W31" s="1091"/>
    </row>
    <row r="32" spans="1:23" x14ac:dyDescent="0.25">
      <c r="A32" s="695"/>
      <c r="B32" s="88"/>
      <c r="C32" s="101">
        <v>0</v>
      </c>
      <c r="D32" s="60">
        <v>0</v>
      </c>
      <c r="E32" s="60"/>
      <c r="F32" s="60">
        <v>0</v>
      </c>
      <c r="G32" s="60"/>
      <c r="H32" s="60">
        <v>0</v>
      </c>
      <c r="I32" s="60"/>
      <c r="J32" s="60"/>
      <c r="K32" s="60">
        <v>0</v>
      </c>
      <c r="L32" s="60"/>
      <c r="M32" s="60">
        <v>0</v>
      </c>
      <c r="N32" s="60">
        <v>0</v>
      </c>
      <c r="U32" s="1091">
        <f t="shared" si="0"/>
        <v>0</v>
      </c>
      <c r="V32" s="1091">
        <f t="shared" si="1"/>
        <v>0</v>
      </c>
      <c r="W32" s="1091"/>
    </row>
    <row r="33" spans="1:24" x14ac:dyDescent="0.25">
      <c r="A33" s="695" t="s">
        <v>354</v>
      </c>
      <c r="B33" s="88" t="s">
        <v>120</v>
      </c>
      <c r="C33" s="39">
        <v>72</v>
      </c>
      <c r="D33" s="60">
        <v>7</v>
      </c>
      <c r="E33" s="41">
        <v>6</v>
      </c>
      <c r="F33" s="60">
        <v>6</v>
      </c>
      <c r="G33" s="60">
        <v>7</v>
      </c>
      <c r="H33" s="60">
        <v>5</v>
      </c>
      <c r="I33" s="41">
        <v>7</v>
      </c>
      <c r="J33" s="60">
        <v>6</v>
      </c>
      <c r="K33" s="60">
        <v>8</v>
      </c>
      <c r="L33" s="60">
        <v>8</v>
      </c>
      <c r="M33" s="60">
        <v>6</v>
      </c>
      <c r="N33" s="41">
        <v>6</v>
      </c>
      <c r="U33" s="1091">
        <f t="shared" si="0"/>
        <v>72</v>
      </c>
      <c r="V33" s="1091">
        <f t="shared" si="1"/>
        <v>0</v>
      </c>
      <c r="W33" s="1091"/>
    </row>
    <row r="34" spans="1:24" x14ac:dyDescent="0.25">
      <c r="A34" s="695" t="s">
        <v>356</v>
      </c>
      <c r="B34" s="88" t="s">
        <v>120</v>
      </c>
      <c r="C34" s="39">
        <v>16</v>
      </c>
      <c r="D34" s="60">
        <v>2</v>
      </c>
      <c r="E34" s="41">
        <v>1</v>
      </c>
      <c r="F34" s="60">
        <v>1</v>
      </c>
      <c r="G34" s="60">
        <v>2</v>
      </c>
      <c r="H34" s="60">
        <v>1</v>
      </c>
      <c r="I34" s="41">
        <v>2</v>
      </c>
      <c r="J34" s="60">
        <v>1</v>
      </c>
      <c r="K34" s="60">
        <v>2</v>
      </c>
      <c r="L34" s="60">
        <v>2</v>
      </c>
      <c r="M34" s="60">
        <v>1</v>
      </c>
      <c r="N34" s="41">
        <v>1</v>
      </c>
      <c r="U34" s="1091">
        <f t="shared" si="0"/>
        <v>16</v>
      </c>
      <c r="V34" s="1091">
        <f t="shared" si="1"/>
        <v>0</v>
      </c>
      <c r="W34" s="1091"/>
    </row>
    <row r="35" spans="1:24" x14ac:dyDescent="0.25">
      <c r="A35" s="697"/>
      <c r="B35" s="202"/>
      <c r="C35" s="101">
        <v>0</v>
      </c>
      <c r="D35" s="60">
        <v>0</v>
      </c>
      <c r="E35" s="60"/>
      <c r="F35" s="60">
        <v>0</v>
      </c>
      <c r="G35" s="60">
        <v>0</v>
      </c>
      <c r="H35" s="60">
        <v>0</v>
      </c>
      <c r="I35" s="60"/>
      <c r="J35" s="60">
        <v>0</v>
      </c>
      <c r="K35" s="60">
        <v>0</v>
      </c>
      <c r="L35" s="60">
        <v>0</v>
      </c>
      <c r="M35" s="60">
        <v>0</v>
      </c>
      <c r="N35" s="60">
        <v>0</v>
      </c>
      <c r="U35" s="1091">
        <f t="shared" si="0"/>
        <v>0</v>
      </c>
      <c r="V35" s="1091">
        <f t="shared" si="1"/>
        <v>0</v>
      </c>
      <c r="W35" s="1091"/>
    </row>
    <row r="36" spans="1:24" x14ac:dyDescent="0.25">
      <c r="A36" s="695" t="s">
        <v>358</v>
      </c>
      <c r="B36" s="88" t="s">
        <v>120</v>
      </c>
      <c r="C36" s="39">
        <v>56</v>
      </c>
      <c r="D36" s="60">
        <v>5</v>
      </c>
      <c r="E36" s="41">
        <v>5</v>
      </c>
      <c r="F36" s="60">
        <v>5</v>
      </c>
      <c r="G36" s="60">
        <v>5</v>
      </c>
      <c r="H36" s="60">
        <v>4</v>
      </c>
      <c r="I36" s="41">
        <v>5</v>
      </c>
      <c r="J36" s="60">
        <v>5</v>
      </c>
      <c r="K36" s="60">
        <v>6</v>
      </c>
      <c r="L36" s="60">
        <v>6</v>
      </c>
      <c r="M36" s="60">
        <v>5</v>
      </c>
      <c r="N36" s="41">
        <v>5</v>
      </c>
      <c r="U36" s="1091">
        <f t="shared" si="0"/>
        <v>56</v>
      </c>
      <c r="V36" s="1091">
        <f t="shared" si="1"/>
        <v>0</v>
      </c>
      <c r="W36" s="1091"/>
    </row>
    <row r="37" spans="1:24" x14ac:dyDescent="0.25">
      <c r="A37" s="695" t="s">
        <v>360</v>
      </c>
      <c r="B37" s="88" t="s">
        <v>120</v>
      </c>
      <c r="C37" s="39">
        <v>56</v>
      </c>
      <c r="D37" s="60">
        <v>5</v>
      </c>
      <c r="E37" s="41">
        <v>5</v>
      </c>
      <c r="F37" s="60">
        <v>5</v>
      </c>
      <c r="G37" s="60">
        <v>5</v>
      </c>
      <c r="H37" s="60">
        <v>4</v>
      </c>
      <c r="I37" s="41">
        <v>5</v>
      </c>
      <c r="J37" s="60">
        <v>5</v>
      </c>
      <c r="K37" s="60">
        <v>6</v>
      </c>
      <c r="L37" s="60">
        <v>6</v>
      </c>
      <c r="M37" s="60">
        <v>5</v>
      </c>
      <c r="N37" s="41">
        <v>5</v>
      </c>
      <c r="U37" s="1091">
        <f t="shared" si="0"/>
        <v>56</v>
      </c>
      <c r="V37" s="1091">
        <f t="shared" si="1"/>
        <v>0</v>
      </c>
      <c r="W37" s="1091"/>
    </row>
    <row r="38" spans="1:24" x14ac:dyDescent="0.25">
      <c r="A38" s="694" t="s">
        <v>361</v>
      </c>
      <c r="B38" s="64"/>
      <c r="C38" s="97">
        <v>543286</v>
      </c>
      <c r="D38" s="51">
        <v>49890</v>
      </c>
      <c r="E38" s="51">
        <v>46644</v>
      </c>
      <c r="F38" s="51">
        <v>44311</v>
      </c>
      <c r="G38" s="51">
        <v>49890</v>
      </c>
      <c r="H38" s="51">
        <v>39702</v>
      </c>
      <c r="I38" s="51">
        <v>53208</v>
      </c>
      <c r="J38" s="51">
        <v>43591</v>
      </c>
      <c r="K38" s="51">
        <v>64168</v>
      </c>
      <c r="L38" s="51">
        <v>59885</v>
      </c>
      <c r="M38" s="51">
        <v>46261</v>
      </c>
      <c r="N38" s="51">
        <v>45736</v>
      </c>
      <c r="U38" s="1091">
        <f t="shared" ref="U38:U67" si="2">SUM(D38:T38)</f>
        <v>543286</v>
      </c>
      <c r="V38" s="1091">
        <f t="shared" ref="V38:V67" si="3">U38-C38</f>
        <v>0</v>
      </c>
      <c r="W38" s="1091"/>
    </row>
    <row r="39" spans="1:24" x14ac:dyDescent="0.25">
      <c r="A39" s="694" t="s">
        <v>362</v>
      </c>
      <c r="B39" s="88"/>
      <c r="C39" s="97">
        <v>1333388</v>
      </c>
      <c r="D39" s="51">
        <v>122141</v>
      </c>
      <c r="E39" s="51">
        <v>116565</v>
      </c>
      <c r="F39" s="51">
        <v>109570</v>
      </c>
      <c r="G39" s="51">
        <v>122141</v>
      </c>
      <c r="H39" s="51">
        <v>97969</v>
      </c>
      <c r="I39" s="51">
        <v>127790</v>
      </c>
      <c r="J39" s="51">
        <v>106520</v>
      </c>
      <c r="K39" s="51">
        <v>157395</v>
      </c>
      <c r="L39" s="51">
        <v>148451</v>
      </c>
      <c r="M39" s="51">
        <v>111520</v>
      </c>
      <c r="N39" s="51">
        <v>113326</v>
      </c>
      <c r="U39" s="1091">
        <f t="shared" si="2"/>
        <v>1333388</v>
      </c>
      <c r="V39" s="1091">
        <f t="shared" si="3"/>
        <v>0</v>
      </c>
      <c r="W39" s="1091"/>
    </row>
    <row r="40" spans="1:24" ht="14.25" customHeight="1" x14ac:dyDescent="0.25">
      <c r="A40" s="695"/>
      <c r="B40" s="88"/>
      <c r="C40" s="101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U40" s="1091">
        <f t="shared" si="2"/>
        <v>0</v>
      </c>
      <c r="V40" s="1091">
        <f t="shared" si="3"/>
        <v>0</v>
      </c>
      <c r="W40" s="1091"/>
    </row>
    <row r="41" spans="1:24" s="1005" customFormat="1" ht="16.5" customHeight="1" x14ac:dyDescent="0.25">
      <c r="A41" s="698" t="s">
        <v>374</v>
      </c>
      <c r="B41" s="200" t="s">
        <v>18</v>
      </c>
      <c r="C41" s="647">
        <v>1870</v>
      </c>
      <c r="D41" s="336">
        <v>170</v>
      </c>
      <c r="E41" s="336">
        <v>170</v>
      </c>
      <c r="F41" s="336">
        <v>170</v>
      </c>
      <c r="G41" s="336">
        <v>170</v>
      </c>
      <c r="H41" s="336">
        <v>170</v>
      </c>
      <c r="I41" s="336">
        <v>170</v>
      </c>
      <c r="J41" s="336">
        <v>170</v>
      </c>
      <c r="K41" s="336">
        <v>170</v>
      </c>
      <c r="L41" s="336">
        <v>170</v>
      </c>
      <c r="M41" s="336">
        <v>170</v>
      </c>
      <c r="N41" s="1128">
        <v>170</v>
      </c>
      <c r="T41" s="1090"/>
      <c r="U41" s="1091">
        <f t="shared" si="2"/>
        <v>1870</v>
      </c>
      <c r="V41" s="1091">
        <f t="shared" si="3"/>
        <v>0</v>
      </c>
      <c r="W41" s="1091"/>
      <c r="X41" s="1090"/>
    </row>
    <row r="42" spans="1:24" s="998" customFormat="1" ht="16.5" customHeight="1" x14ac:dyDescent="0.25">
      <c r="A42" s="697"/>
      <c r="B42" s="202"/>
      <c r="C42" s="101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1183"/>
      <c r="T42" s="995"/>
      <c r="U42" s="1091">
        <f t="shared" si="2"/>
        <v>0</v>
      </c>
      <c r="V42" s="1091">
        <f t="shared" si="3"/>
        <v>0</v>
      </c>
      <c r="W42" s="1091"/>
      <c r="X42" s="995"/>
    </row>
    <row r="43" spans="1:24" s="998" customFormat="1" x14ac:dyDescent="0.25">
      <c r="A43" s="700" t="s">
        <v>788</v>
      </c>
      <c r="B43" s="196" t="s">
        <v>18</v>
      </c>
      <c r="C43" s="39">
        <v>4400</v>
      </c>
      <c r="D43" s="41">
        <v>400</v>
      </c>
      <c r="E43" s="41">
        <v>400</v>
      </c>
      <c r="F43" s="41">
        <v>400</v>
      </c>
      <c r="G43" s="41">
        <v>400</v>
      </c>
      <c r="H43" s="41">
        <v>400</v>
      </c>
      <c r="I43" s="41">
        <v>400</v>
      </c>
      <c r="J43" s="41">
        <v>400</v>
      </c>
      <c r="K43" s="41">
        <v>400</v>
      </c>
      <c r="L43" s="41">
        <v>400</v>
      </c>
      <c r="M43" s="41">
        <v>400</v>
      </c>
      <c r="N43" s="402">
        <v>400</v>
      </c>
      <c r="T43" s="995"/>
      <c r="U43" s="1091">
        <f t="shared" si="2"/>
        <v>4400</v>
      </c>
      <c r="V43" s="1091">
        <f t="shared" si="3"/>
        <v>0</v>
      </c>
      <c r="W43" s="1091"/>
      <c r="X43" s="995"/>
    </row>
    <row r="44" spans="1:24" s="998" customFormat="1" x14ac:dyDescent="0.25">
      <c r="A44" s="700" t="s">
        <v>789</v>
      </c>
      <c r="B44" s="196" t="s">
        <v>18</v>
      </c>
      <c r="C44" s="39">
        <v>4400</v>
      </c>
      <c r="D44" s="41">
        <v>400</v>
      </c>
      <c r="E44" s="41">
        <v>400</v>
      </c>
      <c r="F44" s="41">
        <v>400</v>
      </c>
      <c r="G44" s="41">
        <v>400</v>
      </c>
      <c r="H44" s="41">
        <v>400</v>
      </c>
      <c r="I44" s="41">
        <v>400</v>
      </c>
      <c r="J44" s="41">
        <v>400</v>
      </c>
      <c r="K44" s="41">
        <v>400</v>
      </c>
      <c r="L44" s="41">
        <v>400</v>
      </c>
      <c r="M44" s="41">
        <v>400</v>
      </c>
      <c r="N44" s="402">
        <v>400</v>
      </c>
      <c r="T44" s="995"/>
      <c r="U44" s="1091">
        <f t="shared" si="2"/>
        <v>4400</v>
      </c>
      <c r="V44" s="1091">
        <f t="shared" si="3"/>
        <v>0</v>
      </c>
      <c r="W44" s="1091"/>
      <c r="X44" s="995"/>
    </row>
    <row r="45" spans="1:24" s="998" customFormat="1" x14ac:dyDescent="0.25">
      <c r="A45" s="698" t="s">
        <v>383</v>
      </c>
      <c r="B45" s="200" t="s">
        <v>18</v>
      </c>
      <c r="C45" s="39">
        <v>8800</v>
      </c>
      <c r="D45" s="41">
        <v>800</v>
      </c>
      <c r="E45" s="41">
        <v>800</v>
      </c>
      <c r="F45" s="41">
        <v>800</v>
      </c>
      <c r="G45" s="41">
        <v>800</v>
      </c>
      <c r="H45" s="198">
        <v>800</v>
      </c>
      <c r="I45" s="198">
        <v>800</v>
      </c>
      <c r="J45" s="198">
        <v>800</v>
      </c>
      <c r="K45" s="41">
        <v>800</v>
      </c>
      <c r="L45" s="41">
        <v>800</v>
      </c>
      <c r="M45" s="198">
        <v>800</v>
      </c>
      <c r="N45" s="402">
        <v>800</v>
      </c>
      <c r="T45" s="995"/>
      <c r="U45" s="1091">
        <f t="shared" si="2"/>
        <v>8800</v>
      </c>
      <c r="V45" s="1091">
        <f t="shared" si="3"/>
        <v>0</v>
      </c>
      <c r="W45" s="1091"/>
      <c r="X45" s="995"/>
    </row>
    <row r="46" spans="1:24" s="998" customFormat="1" x14ac:dyDescent="0.25">
      <c r="A46" s="698"/>
      <c r="B46" s="200"/>
      <c r="C46" s="39"/>
      <c r="D46" s="41"/>
      <c r="E46" s="41"/>
      <c r="F46" s="41"/>
      <c r="G46" s="41"/>
      <c r="H46" s="198"/>
      <c r="I46" s="198"/>
      <c r="J46" s="198"/>
      <c r="K46" s="41"/>
      <c r="L46" s="41"/>
      <c r="M46" s="198"/>
      <c r="N46" s="402"/>
      <c r="T46" s="995"/>
      <c r="U46" s="1091">
        <f t="shared" si="2"/>
        <v>0</v>
      </c>
      <c r="V46" s="1091">
        <f t="shared" si="3"/>
        <v>0</v>
      </c>
      <c r="W46" s="1091"/>
      <c r="X46" s="995"/>
    </row>
    <row r="47" spans="1:24" s="998" customFormat="1" x14ac:dyDescent="0.25">
      <c r="A47" s="696" t="s">
        <v>786</v>
      </c>
      <c r="B47" s="787" t="s">
        <v>287</v>
      </c>
      <c r="C47" s="39">
        <v>2200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L47" s="60">
        <v>200</v>
      </c>
      <c r="M47" s="60">
        <v>200</v>
      </c>
      <c r="N47" s="1129">
        <v>200</v>
      </c>
      <c r="T47" s="995"/>
      <c r="U47" s="1091">
        <f t="shared" si="2"/>
        <v>2200</v>
      </c>
      <c r="V47" s="1091">
        <f t="shared" si="3"/>
        <v>0</v>
      </c>
      <c r="W47" s="1091"/>
      <c r="X47" s="995"/>
    </row>
    <row r="48" spans="1:24" s="998" customFormat="1" x14ac:dyDescent="0.25">
      <c r="A48" s="696" t="s">
        <v>787</v>
      </c>
      <c r="B48" s="787" t="s">
        <v>287</v>
      </c>
      <c r="C48" s="39">
        <v>4125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L48" s="60">
        <v>375</v>
      </c>
      <c r="M48" s="60">
        <v>375</v>
      </c>
      <c r="N48" s="1129">
        <v>375</v>
      </c>
      <c r="T48" s="995"/>
      <c r="U48" s="1091">
        <f t="shared" si="2"/>
        <v>4125</v>
      </c>
      <c r="V48" s="1091">
        <f t="shared" si="3"/>
        <v>0</v>
      </c>
      <c r="W48" s="1091"/>
      <c r="X48" s="995"/>
    </row>
    <row r="49" spans="1:24" s="998" customFormat="1" x14ac:dyDescent="0.25">
      <c r="A49" s="697"/>
      <c r="B49" s="202"/>
      <c r="C49" s="39">
        <v>0</v>
      </c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02"/>
      <c r="T49" s="995"/>
      <c r="U49" s="1091">
        <f t="shared" si="2"/>
        <v>0</v>
      </c>
      <c r="V49" s="1091">
        <f t="shared" si="3"/>
        <v>0</v>
      </c>
      <c r="W49" s="1091"/>
      <c r="X49" s="995"/>
    </row>
    <row r="50" spans="1:24" s="998" customFormat="1" x14ac:dyDescent="0.25">
      <c r="A50" s="697" t="s">
        <v>725</v>
      </c>
      <c r="B50" s="202" t="s">
        <v>388</v>
      </c>
      <c r="C50" s="39">
        <v>24200</v>
      </c>
      <c r="D50" s="60">
        <v>2200</v>
      </c>
      <c r="E50" s="60">
        <v>2200</v>
      </c>
      <c r="F50" s="60">
        <v>2200</v>
      </c>
      <c r="G50" s="60">
        <v>2200</v>
      </c>
      <c r="H50" s="60">
        <v>2200</v>
      </c>
      <c r="I50" s="60">
        <v>2200</v>
      </c>
      <c r="J50" s="60">
        <v>2200</v>
      </c>
      <c r="K50" s="60">
        <v>2200</v>
      </c>
      <c r="L50" s="60">
        <v>2200</v>
      </c>
      <c r="M50" s="60">
        <v>2200</v>
      </c>
      <c r="N50" s="60">
        <v>2200</v>
      </c>
      <c r="T50" s="995"/>
      <c r="U50" s="1091">
        <f t="shared" si="2"/>
        <v>24200</v>
      </c>
      <c r="V50" s="1091">
        <f t="shared" si="3"/>
        <v>0</v>
      </c>
      <c r="W50" s="1091"/>
      <c r="X50" s="995"/>
    </row>
    <row r="51" spans="1:24" s="998" customFormat="1" x14ac:dyDescent="0.25">
      <c r="A51" s="697" t="s">
        <v>726</v>
      </c>
      <c r="B51" s="202" t="s">
        <v>388</v>
      </c>
      <c r="C51" s="39">
        <v>3300</v>
      </c>
      <c r="D51" s="60">
        <v>550</v>
      </c>
      <c r="E51" s="60">
        <v>550</v>
      </c>
      <c r="F51" s="60">
        <v>350</v>
      </c>
      <c r="G51" s="60">
        <v>350</v>
      </c>
      <c r="H51" s="60">
        <v>150</v>
      </c>
      <c r="I51" s="60">
        <v>150</v>
      </c>
      <c r="J51" s="60">
        <v>150</v>
      </c>
      <c r="K51" s="60">
        <v>300</v>
      </c>
      <c r="L51" s="60">
        <v>300</v>
      </c>
      <c r="M51" s="60">
        <v>300</v>
      </c>
      <c r="N51" s="60">
        <v>150</v>
      </c>
      <c r="T51" s="995"/>
      <c r="U51" s="1091">
        <f t="shared" si="2"/>
        <v>3300</v>
      </c>
      <c r="V51" s="1091">
        <f t="shared" si="3"/>
        <v>0</v>
      </c>
      <c r="W51" s="1091"/>
      <c r="X51" s="995"/>
    </row>
    <row r="52" spans="1:24" s="998" customFormat="1" x14ac:dyDescent="0.25">
      <c r="A52" s="697"/>
      <c r="B52" s="202"/>
      <c r="C52" s="3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T52" s="995"/>
      <c r="U52" s="1091">
        <f t="shared" si="2"/>
        <v>0</v>
      </c>
      <c r="V52" s="1091">
        <f t="shared" si="3"/>
        <v>0</v>
      </c>
      <c r="W52" s="1091"/>
      <c r="X52" s="995"/>
    </row>
    <row r="53" spans="1:24" s="998" customFormat="1" x14ac:dyDescent="0.25">
      <c r="A53" s="697" t="s">
        <v>655</v>
      </c>
      <c r="B53" s="202" t="s">
        <v>648</v>
      </c>
      <c r="C53" s="39">
        <v>528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L53" s="78">
        <v>48</v>
      </c>
      <c r="M53" s="78">
        <v>48</v>
      </c>
      <c r="N53" s="1127">
        <v>48</v>
      </c>
      <c r="T53" s="995"/>
      <c r="U53" s="1091">
        <f t="shared" si="2"/>
        <v>528</v>
      </c>
      <c r="V53" s="1091">
        <f t="shared" si="3"/>
        <v>0</v>
      </c>
      <c r="W53" s="1091"/>
      <c r="X53" s="995"/>
    </row>
    <row r="54" spans="1:24" s="998" customFormat="1" x14ac:dyDescent="0.25">
      <c r="A54" s="697" t="s">
        <v>656</v>
      </c>
      <c r="B54" s="202" t="s">
        <v>648</v>
      </c>
      <c r="C54" s="39">
        <v>264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L54" s="78">
        <v>24</v>
      </c>
      <c r="M54" s="78">
        <v>24</v>
      </c>
      <c r="N54" s="1127">
        <v>24</v>
      </c>
      <c r="T54" s="995"/>
      <c r="U54" s="1091">
        <f t="shared" si="2"/>
        <v>264</v>
      </c>
      <c r="V54" s="1091">
        <f t="shared" si="3"/>
        <v>0</v>
      </c>
      <c r="W54" s="1091"/>
      <c r="X54" s="995"/>
    </row>
    <row r="55" spans="1:24" s="998" customFormat="1" x14ac:dyDescent="0.25">
      <c r="A55" s="697" t="s">
        <v>657</v>
      </c>
      <c r="B55" s="202" t="s">
        <v>648</v>
      </c>
      <c r="C55" s="39">
        <v>132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L55" s="78">
        <v>12</v>
      </c>
      <c r="M55" s="78">
        <v>12</v>
      </c>
      <c r="N55" s="1127">
        <v>12</v>
      </c>
      <c r="T55" s="995"/>
      <c r="U55" s="1091">
        <f t="shared" si="2"/>
        <v>132</v>
      </c>
      <c r="V55" s="1091">
        <f t="shared" si="3"/>
        <v>0</v>
      </c>
      <c r="W55" s="1091"/>
      <c r="X55" s="995"/>
    </row>
    <row r="56" spans="1:24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T56" s="995"/>
      <c r="U56" s="1091">
        <f t="shared" si="2"/>
        <v>0</v>
      </c>
      <c r="V56" s="1091">
        <f t="shared" si="3"/>
        <v>0</v>
      </c>
      <c r="W56" s="1091"/>
      <c r="X56" s="995"/>
    </row>
    <row r="57" spans="1:24" s="998" customFormat="1" x14ac:dyDescent="0.25">
      <c r="A57" s="697" t="s">
        <v>654</v>
      </c>
      <c r="B57" s="202" t="s">
        <v>388</v>
      </c>
      <c r="C57" s="39">
        <v>3850</v>
      </c>
      <c r="D57" s="41">
        <v>350</v>
      </c>
      <c r="E57" s="41">
        <v>350</v>
      </c>
      <c r="F57" s="41">
        <v>350</v>
      </c>
      <c r="G57" s="41">
        <v>350</v>
      </c>
      <c r="H57" s="41">
        <v>350</v>
      </c>
      <c r="I57" s="41">
        <v>350</v>
      </c>
      <c r="J57" s="41">
        <v>350</v>
      </c>
      <c r="K57" s="41">
        <v>350</v>
      </c>
      <c r="L57" s="41">
        <v>350</v>
      </c>
      <c r="M57" s="41">
        <v>350</v>
      </c>
      <c r="N57" s="402">
        <v>350</v>
      </c>
      <c r="T57" s="995"/>
      <c r="U57" s="1091">
        <f t="shared" si="2"/>
        <v>3850</v>
      </c>
      <c r="V57" s="1091">
        <f t="shared" si="3"/>
        <v>0</v>
      </c>
      <c r="W57" s="1091"/>
      <c r="X57" s="995"/>
    </row>
    <row r="58" spans="1:24" s="998" customFormat="1" x14ac:dyDescent="0.25">
      <c r="A58" s="697"/>
      <c r="B58" s="202"/>
      <c r="C58" s="39"/>
      <c r="D58" s="60">
        <v>0</v>
      </c>
      <c r="E58" s="60">
        <v>0</v>
      </c>
      <c r="F58" s="60">
        <v>0</v>
      </c>
      <c r="G58" s="60">
        <v>0</v>
      </c>
      <c r="H58" s="60">
        <v>0</v>
      </c>
      <c r="I58" s="60">
        <v>0</v>
      </c>
      <c r="J58" s="60">
        <v>0</v>
      </c>
      <c r="K58" s="60">
        <v>0</v>
      </c>
      <c r="L58" s="60">
        <v>0</v>
      </c>
      <c r="M58" s="41"/>
      <c r="N58" s="60">
        <v>0</v>
      </c>
      <c r="T58" s="995"/>
      <c r="U58" s="1091">
        <f t="shared" si="2"/>
        <v>0</v>
      </c>
      <c r="V58" s="1091">
        <f t="shared" si="3"/>
        <v>0</v>
      </c>
      <c r="W58" s="1091"/>
      <c r="X58" s="995"/>
    </row>
    <row r="59" spans="1:24" x14ac:dyDescent="0.25">
      <c r="A59" s="695" t="s">
        <v>395</v>
      </c>
      <c r="B59" s="64" t="s">
        <v>396</v>
      </c>
      <c r="C59" s="39">
        <v>440</v>
      </c>
      <c r="D59" s="60">
        <v>40</v>
      </c>
      <c r="E59" s="41">
        <v>40</v>
      </c>
      <c r="F59" s="60">
        <v>40</v>
      </c>
      <c r="G59" s="60">
        <v>40</v>
      </c>
      <c r="H59" s="60">
        <v>40</v>
      </c>
      <c r="I59" s="41">
        <v>40</v>
      </c>
      <c r="J59" s="60">
        <v>40</v>
      </c>
      <c r="K59" s="60">
        <v>40</v>
      </c>
      <c r="L59" s="60">
        <v>40</v>
      </c>
      <c r="M59" s="60">
        <v>40</v>
      </c>
      <c r="N59" s="41">
        <v>40</v>
      </c>
      <c r="U59" s="1091">
        <f t="shared" si="2"/>
        <v>440</v>
      </c>
      <c r="V59" s="1091">
        <f t="shared" si="3"/>
        <v>0</v>
      </c>
      <c r="W59" s="1091"/>
    </row>
    <row r="60" spans="1:24" x14ac:dyDescent="0.25">
      <c r="A60" s="695" t="s">
        <v>398</v>
      </c>
      <c r="B60" s="64" t="s">
        <v>396</v>
      </c>
      <c r="C60" s="39">
        <v>440</v>
      </c>
      <c r="D60" s="60">
        <v>40</v>
      </c>
      <c r="E60" s="41">
        <v>40</v>
      </c>
      <c r="F60" s="60">
        <v>40</v>
      </c>
      <c r="G60" s="60">
        <v>40</v>
      </c>
      <c r="H60" s="60">
        <v>40</v>
      </c>
      <c r="I60" s="41">
        <v>40</v>
      </c>
      <c r="J60" s="60">
        <v>40</v>
      </c>
      <c r="K60" s="60">
        <v>40</v>
      </c>
      <c r="L60" s="60">
        <v>40</v>
      </c>
      <c r="M60" s="60">
        <v>40</v>
      </c>
      <c r="N60" s="41">
        <v>40</v>
      </c>
      <c r="U60" s="1091">
        <f t="shared" si="2"/>
        <v>440</v>
      </c>
      <c r="V60" s="1091">
        <f t="shared" si="3"/>
        <v>0</v>
      </c>
      <c r="W60" s="1091"/>
    </row>
    <row r="61" spans="1:24" x14ac:dyDescent="0.25">
      <c r="A61" s="695" t="s">
        <v>400</v>
      </c>
      <c r="B61" s="64" t="s">
        <v>396</v>
      </c>
      <c r="C61" s="39">
        <v>220</v>
      </c>
      <c r="D61" s="60">
        <v>20</v>
      </c>
      <c r="E61" s="41">
        <v>20</v>
      </c>
      <c r="F61" s="60">
        <v>20</v>
      </c>
      <c r="G61" s="60">
        <v>20</v>
      </c>
      <c r="H61" s="60">
        <v>20</v>
      </c>
      <c r="I61" s="41">
        <v>20</v>
      </c>
      <c r="J61" s="60">
        <v>20</v>
      </c>
      <c r="K61" s="60">
        <v>20</v>
      </c>
      <c r="L61" s="60">
        <v>20</v>
      </c>
      <c r="M61" s="60">
        <v>20</v>
      </c>
      <c r="N61" s="41">
        <v>20</v>
      </c>
      <c r="U61" s="1091">
        <f t="shared" si="2"/>
        <v>220</v>
      </c>
      <c r="V61" s="1091">
        <f t="shared" si="3"/>
        <v>0</v>
      </c>
      <c r="W61" s="1091"/>
    </row>
    <row r="62" spans="1:24" x14ac:dyDescent="0.25">
      <c r="A62" s="694" t="s">
        <v>401</v>
      </c>
      <c r="B62" s="64" t="s">
        <v>396</v>
      </c>
      <c r="C62" s="39">
        <v>1100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M62" s="41">
        <v>100</v>
      </c>
      <c r="N62" s="41">
        <v>100</v>
      </c>
      <c r="U62" s="1091">
        <f t="shared" si="2"/>
        <v>1100</v>
      </c>
      <c r="V62" s="1091">
        <f t="shared" si="3"/>
        <v>0</v>
      </c>
      <c r="W62" s="1091"/>
    </row>
    <row r="63" spans="1:24" x14ac:dyDescent="0.25">
      <c r="A63" s="697"/>
      <c r="B63" s="202"/>
      <c r="C63" s="101"/>
      <c r="D63" s="60"/>
      <c r="E63" s="60"/>
      <c r="F63" s="60"/>
      <c r="G63" s="60"/>
      <c r="H63" s="41"/>
      <c r="I63" s="60"/>
      <c r="J63" s="60"/>
      <c r="K63" s="60"/>
      <c r="L63" s="41"/>
      <c r="M63" s="60"/>
      <c r="N63" s="60"/>
      <c r="U63" s="1091">
        <f t="shared" si="2"/>
        <v>0</v>
      </c>
      <c r="V63" s="1091">
        <f t="shared" si="3"/>
        <v>0</v>
      </c>
      <c r="W63" s="1091"/>
    </row>
    <row r="64" spans="1:24" s="194" customFormat="1" x14ac:dyDescent="0.25">
      <c r="A64" s="695" t="s">
        <v>403</v>
      </c>
      <c r="B64" s="88" t="s">
        <v>18</v>
      </c>
      <c r="C64" s="39">
        <v>693</v>
      </c>
      <c r="D64" s="60">
        <v>75</v>
      </c>
      <c r="E64" s="41">
        <v>50</v>
      </c>
      <c r="F64" s="41">
        <v>75</v>
      </c>
      <c r="G64" s="60">
        <v>42</v>
      </c>
      <c r="H64" s="60">
        <v>70</v>
      </c>
      <c r="I64" s="41">
        <v>50</v>
      </c>
      <c r="J64" s="60">
        <v>50</v>
      </c>
      <c r="K64" s="60">
        <v>56</v>
      </c>
      <c r="L64" s="60">
        <v>75</v>
      </c>
      <c r="M64" s="60">
        <v>50</v>
      </c>
      <c r="N64" s="41">
        <v>100</v>
      </c>
      <c r="O64" s="995"/>
      <c r="P64" s="995"/>
      <c r="Q64" s="995"/>
      <c r="R64" s="995"/>
      <c r="S64" s="995"/>
      <c r="T64" s="995"/>
      <c r="U64" s="1091">
        <f t="shared" si="2"/>
        <v>693</v>
      </c>
      <c r="V64" s="1091">
        <f t="shared" si="3"/>
        <v>0</v>
      </c>
      <c r="W64" s="1091"/>
      <c r="X64" s="995"/>
    </row>
    <row r="65" spans="1:24" x14ac:dyDescent="0.25">
      <c r="A65" s="697"/>
      <c r="B65" s="202"/>
      <c r="C65" s="39">
        <v>0</v>
      </c>
      <c r="D65" s="60">
        <v>0</v>
      </c>
      <c r="E65" s="60"/>
      <c r="F65" s="60"/>
      <c r="G65" s="60">
        <v>0</v>
      </c>
      <c r="H65" s="60">
        <v>0</v>
      </c>
      <c r="I65" s="60"/>
      <c r="J65" s="60">
        <v>0</v>
      </c>
      <c r="K65" s="60">
        <v>0</v>
      </c>
      <c r="L65" s="60">
        <v>0</v>
      </c>
      <c r="M65" s="60"/>
      <c r="N65" s="60"/>
      <c r="U65" s="1091">
        <f t="shared" si="2"/>
        <v>0</v>
      </c>
      <c r="V65" s="1091">
        <f t="shared" si="3"/>
        <v>0</v>
      </c>
      <c r="W65" s="1091"/>
    </row>
    <row r="66" spans="1:24" x14ac:dyDescent="0.25">
      <c r="A66" s="695" t="s">
        <v>790</v>
      </c>
      <c r="B66" s="88" t="s">
        <v>120</v>
      </c>
      <c r="C66" s="39">
        <v>339</v>
      </c>
      <c r="D66" s="60">
        <v>31</v>
      </c>
      <c r="E66" s="41">
        <v>30</v>
      </c>
      <c r="F66" s="60">
        <v>28</v>
      </c>
      <c r="G66" s="60">
        <v>31</v>
      </c>
      <c r="H66" s="60">
        <v>25</v>
      </c>
      <c r="I66" s="41">
        <v>32</v>
      </c>
      <c r="J66" s="60">
        <v>27</v>
      </c>
      <c r="K66" s="60">
        <v>40</v>
      </c>
      <c r="L66" s="60">
        <v>38</v>
      </c>
      <c r="M66" s="60">
        <v>28</v>
      </c>
      <c r="N66" s="41">
        <v>29</v>
      </c>
      <c r="U66" s="1091">
        <f t="shared" si="2"/>
        <v>339</v>
      </c>
      <c r="V66" s="1091">
        <f t="shared" si="3"/>
        <v>0</v>
      </c>
      <c r="W66" s="1091"/>
    </row>
    <row r="67" spans="1:24" x14ac:dyDescent="0.25">
      <c r="A67" s="694" t="s">
        <v>408</v>
      </c>
      <c r="B67" s="64" t="s">
        <v>120</v>
      </c>
      <c r="C67" s="39">
        <v>339</v>
      </c>
      <c r="D67" s="41">
        <v>31</v>
      </c>
      <c r="E67" s="41">
        <v>30</v>
      </c>
      <c r="F67" s="41">
        <v>28</v>
      </c>
      <c r="G67" s="41">
        <v>31</v>
      </c>
      <c r="H67" s="41">
        <v>25</v>
      </c>
      <c r="I67" s="41">
        <v>32</v>
      </c>
      <c r="J67" s="41">
        <v>27</v>
      </c>
      <c r="K67" s="41">
        <v>40</v>
      </c>
      <c r="L67" s="41">
        <v>38</v>
      </c>
      <c r="M67" s="41">
        <v>28</v>
      </c>
      <c r="N67" s="41">
        <v>29</v>
      </c>
      <c r="U67" s="1091">
        <f t="shared" si="2"/>
        <v>339</v>
      </c>
      <c r="V67" s="1091">
        <f t="shared" si="3"/>
        <v>0</v>
      </c>
      <c r="W67" s="1091"/>
    </row>
    <row r="68" spans="1:24" x14ac:dyDescent="0.25">
      <c r="A68" s="695"/>
      <c r="B68" s="88"/>
      <c r="C68" s="101">
        <v>0</v>
      </c>
      <c r="D68" s="60"/>
      <c r="E68" s="60"/>
      <c r="F68" s="60"/>
      <c r="G68" s="60">
        <v>0</v>
      </c>
      <c r="H68" s="41"/>
      <c r="I68" s="60"/>
      <c r="J68" s="60"/>
      <c r="K68" s="60"/>
      <c r="L68" s="41"/>
      <c r="M68" s="60"/>
      <c r="N68" s="60"/>
      <c r="U68" s="1091">
        <f t="shared" ref="U68:U99" si="4">SUM(D68:T68)</f>
        <v>0</v>
      </c>
      <c r="V68" s="1091">
        <f t="shared" ref="V68:V99" si="5">U68-C68</f>
        <v>0</v>
      </c>
      <c r="W68" s="1091"/>
    </row>
    <row r="69" spans="1:24" s="194" customFormat="1" x14ac:dyDescent="0.25">
      <c r="A69" s="1189" t="s">
        <v>613</v>
      </c>
      <c r="B69" s="1190" t="s">
        <v>287</v>
      </c>
      <c r="C69" s="39">
        <v>775</v>
      </c>
      <c r="D69" s="60">
        <v>70</v>
      </c>
      <c r="E69" s="60">
        <v>70</v>
      </c>
      <c r="F69" s="60">
        <v>70</v>
      </c>
      <c r="G69" s="60">
        <v>70</v>
      </c>
      <c r="H69" s="60">
        <v>70</v>
      </c>
      <c r="I69" s="60">
        <v>70</v>
      </c>
      <c r="J69" s="60">
        <v>70</v>
      </c>
      <c r="K69" s="60">
        <v>70</v>
      </c>
      <c r="L69" s="60">
        <v>70</v>
      </c>
      <c r="M69" s="60">
        <v>70</v>
      </c>
      <c r="N69" s="60">
        <v>75</v>
      </c>
      <c r="O69" s="995"/>
      <c r="P69" s="995"/>
      <c r="Q69" s="995"/>
      <c r="R69" s="995"/>
      <c r="S69" s="995"/>
      <c r="T69" s="995"/>
      <c r="U69" s="1091">
        <f t="shared" si="4"/>
        <v>775</v>
      </c>
      <c r="V69" s="1091">
        <f t="shared" si="5"/>
        <v>0</v>
      </c>
      <c r="W69" s="1091"/>
      <c r="X69" s="995"/>
    </row>
    <row r="70" spans="1:24" s="194" customFormat="1" x14ac:dyDescent="0.25">
      <c r="A70" s="1189" t="s">
        <v>615</v>
      </c>
      <c r="B70" s="1190" t="s">
        <v>287</v>
      </c>
      <c r="C70" s="39">
        <v>156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60">
        <v>12</v>
      </c>
      <c r="K70" s="60">
        <v>12</v>
      </c>
      <c r="L70" s="60">
        <v>24</v>
      </c>
      <c r="M70" s="60">
        <v>12</v>
      </c>
      <c r="N70" s="60">
        <v>24</v>
      </c>
      <c r="O70" s="995"/>
      <c r="P70" s="995"/>
      <c r="Q70" s="995"/>
      <c r="R70" s="995"/>
      <c r="S70" s="995"/>
      <c r="T70" s="995"/>
      <c r="U70" s="1091">
        <f t="shared" si="4"/>
        <v>156</v>
      </c>
      <c r="V70" s="1091">
        <f t="shared" si="5"/>
        <v>0</v>
      </c>
      <c r="W70" s="1091"/>
      <c r="X70" s="995"/>
    </row>
    <row r="71" spans="1:24" x14ac:dyDescent="0.25">
      <c r="A71" s="697"/>
      <c r="B71" s="202"/>
      <c r="C71" s="39">
        <v>0</v>
      </c>
      <c r="D71" s="60">
        <v>0</v>
      </c>
      <c r="E71" s="60"/>
      <c r="F71" s="60">
        <v>0</v>
      </c>
      <c r="G71" s="60"/>
      <c r="H71" s="60">
        <v>0</v>
      </c>
      <c r="I71" s="60"/>
      <c r="J71" s="60">
        <v>0</v>
      </c>
      <c r="K71" s="60">
        <v>0</v>
      </c>
      <c r="L71" s="60">
        <v>0</v>
      </c>
      <c r="M71" s="60"/>
      <c r="N71" s="60"/>
      <c r="U71" s="1091">
        <f t="shared" si="4"/>
        <v>0</v>
      </c>
      <c r="V71" s="1091">
        <f t="shared" si="5"/>
        <v>0</v>
      </c>
      <c r="W71" s="1091"/>
    </row>
    <row r="72" spans="1:24" s="194" customFormat="1" x14ac:dyDescent="0.25">
      <c r="A72" s="1191" t="s">
        <v>793</v>
      </c>
      <c r="B72" s="88" t="s">
        <v>120</v>
      </c>
      <c r="C72" s="39">
        <v>45</v>
      </c>
      <c r="D72" s="60">
        <v>4</v>
      </c>
      <c r="E72" s="60">
        <v>4</v>
      </c>
      <c r="F72" s="60">
        <v>4</v>
      </c>
      <c r="G72" s="60">
        <v>5</v>
      </c>
      <c r="H72" s="60">
        <v>4</v>
      </c>
      <c r="I72" s="60">
        <v>4</v>
      </c>
      <c r="J72" s="60">
        <v>4</v>
      </c>
      <c r="K72" s="60">
        <v>4</v>
      </c>
      <c r="L72" s="60">
        <v>4</v>
      </c>
      <c r="M72" s="60">
        <v>3</v>
      </c>
      <c r="N72" s="60">
        <v>5</v>
      </c>
      <c r="O72" s="995"/>
      <c r="P72" s="995"/>
      <c r="Q72" s="995"/>
      <c r="R72" s="995"/>
      <c r="S72" s="995"/>
      <c r="T72" s="995"/>
      <c r="U72" s="1091">
        <f t="shared" si="4"/>
        <v>45</v>
      </c>
      <c r="V72" s="1091">
        <f t="shared" si="5"/>
        <v>0</v>
      </c>
      <c r="W72" s="1091"/>
      <c r="X72" s="995"/>
    </row>
    <row r="73" spans="1:24" s="194" customFormat="1" x14ac:dyDescent="0.25">
      <c r="A73" s="1191" t="s">
        <v>794</v>
      </c>
      <c r="B73" s="88" t="s">
        <v>120</v>
      </c>
      <c r="C73" s="39">
        <v>37</v>
      </c>
      <c r="D73" s="60">
        <v>4</v>
      </c>
      <c r="E73" s="60">
        <v>4</v>
      </c>
      <c r="F73" s="60">
        <v>4</v>
      </c>
      <c r="G73" s="60">
        <v>3</v>
      </c>
      <c r="H73" s="60">
        <v>3</v>
      </c>
      <c r="I73" s="60">
        <v>3</v>
      </c>
      <c r="J73" s="60">
        <v>3</v>
      </c>
      <c r="K73" s="60">
        <v>4</v>
      </c>
      <c r="L73" s="60">
        <v>4</v>
      </c>
      <c r="M73" s="60">
        <v>2</v>
      </c>
      <c r="N73" s="60">
        <v>3</v>
      </c>
      <c r="O73" s="995"/>
      <c r="P73" s="995"/>
      <c r="Q73" s="995"/>
      <c r="R73" s="995"/>
      <c r="S73" s="995"/>
      <c r="T73" s="995"/>
      <c r="U73" s="1091">
        <f t="shared" si="4"/>
        <v>37</v>
      </c>
      <c r="V73" s="1091">
        <f t="shared" si="5"/>
        <v>0</v>
      </c>
      <c r="W73" s="1091"/>
      <c r="X73" s="995"/>
    </row>
    <row r="74" spans="1:24" x14ac:dyDescent="0.25">
      <c r="A74" s="695"/>
      <c r="B74" s="88"/>
      <c r="C74" s="39">
        <v>0</v>
      </c>
      <c r="D74" s="60">
        <v>0</v>
      </c>
      <c r="E74" s="60"/>
      <c r="F74" s="60">
        <v>0</v>
      </c>
      <c r="G74" s="60"/>
      <c r="H74" s="60">
        <v>0</v>
      </c>
      <c r="I74" s="60"/>
      <c r="J74" s="60">
        <v>0</v>
      </c>
      <c r="K74" s="60">
        <v>0</v>
      </c>
      <c r="L74" s="60">
        <v>0</v>
      </c>
      <c r="M74" s="60"/>
      <c r="N74" s="60"/>
      <c r="U74" s="1091">
        <f t="shared" si="4"/>
        <v>0</v>
      </c>
      <c r="V74" s="1091">
        <f t="shared" si="5"/>
        <v>0</v>
      </c>
      <c r="W74" s="1091"/>
    </row>
    <row r="75" spans="1:24" x14ac:dyDescent="0.25">
      <c r="A75" s="695" t="s">
        <v>791</v>
      </c>
      <c r="B75" s="88" t="s">
        <v>120</v>
      </c>
      <c r="C75" s="39">
        <v>339</v>
      </c>
      <c r="D75" s="60">
        <v>31</v>
      </c>
      <c r="E75" s="41">
        <v>30</v>
      </c>
      <c r="F75" s="60">
        <v>28</v>
      </c>
      <c r="G75" s="60">
        <v>31</v>
      </c>
      <c r="H75" s="60">
        <v>25</v>
      </c>
      <c r="I75" s="41">
        <v>32</v>
      </c>
      <c r="J75" s="60">
        <v>27</v>
      </c>
      <c r="K75" s="60">
        <v>40</v>
      </c>
      <c r="L75" s="60">
        <v>38</v>
      </c>
      <c r="M75" s="60">
        <v>28</v>
      </c>
      <c r="N75" s="41">
        <v>29</v>
      </c>
      <c r="U75" s="1091">
        <f t="shared" si="4"/>
        <v>339</v>
      </c>
      <c r="V75" s="1091">
        <f t="shared" si="5"/>
        <v>0</v>
      </c>
      <c r="W75" s="1091"/>
    </row>
    <row r="76" spans="1:24" x14ac:dyDescent="0.25">
      <c r="A76" s="695" t="s">
        <v>792</v>
      </c>
      <c r="B76" s="88" t="s">
        <v>120</v>
      </c>
      <c r="C76" s="39">
        <v>206</v>
      </c>
      <c r="D76" s="60">
        <v>19</v>
      </c>
      <c r="E76" s="41">
        <v>18</v>
      </c>
      <c r="F76" s="60">
        <v>17</v>
      </c>
      <c r="G76" s="60">
        <v>19</v>
      </c>
      <c r="H76" s="60">
        <v>15</v>
      </c>
      <c r="I76" s="41">
        <v>19</v>
      </c>
      <c r="J76" s="60">
        <v>17</v>
      </c>
      <c r="K76" s="60">
        <v>24</v>
      </c>
      <c r="L76" s="60">
        <v>23</v>
      </c>
      <c r="M76" s="60">
        <v>17</v>
      </c>
      <c r="N76" s="41">
        <v>18</v>
      </c>
      <c r="U76" s="1091">
        <f t="shared" si="4"/>
        <v>206</v>
      </c>
      <c r="V76" s="1091">
        <f t="shared" si="5"/>
        <v>0</v>
      </c>
      <c r="W76" s="1091"/>
    </row>
    <row r="77" spans="1:24" x14ac:dyDescent="0.25">
      <c r="A77" s="694" t="s">
        <v>422</v>
      </c>
      <c r="B77" s="64" t="s">
        <v>120</v>
      </c>
      <c r="C77" s="39">
        <v>545</v>
      </c>
      <c r="D77" s="41">
        <v>50</v>
      </c>
      <c r="E77" s="41">
        <v>48</v>
      </c>
      <c r="F77" s="41">
        <v>45</v>
      </c>
      <c r="G77" s="41">
        <v>50</v>
      </c>
      <c r="H77" s="41">
        <v>40</v>
      </c>
      <c r="I77" s="41">
        <v>51</v>
      </c>
      <c r="J77" s="41">
        <v>44</v>
      </c>
      <c r="K77" s="41">
        <v>64</v>
      </c>
      <c r="L77" s="41">
        <v>61</v>
      </c>
      <c r="M77" s="41">
        <v>45</v>
      </c>
      <c r="N77" s="41">
        <v>47</v>
      </c>
      <c r="U77" s="1091">
        <f t="shared" si="4"/>
        <v>545</v>
      </c>
      <c r="V77" s="1091">
        <f t="shared" si="5"/>
        <v>0</v>
      </c>
      <c r="W77" s="1091"/>
    </row>
    <row r="78" spans="1:24" x14ac:dyDescent="0.25">
      <c r="A78" s="697"/>
      <c r="B78" s="202"/>
      <c r="C78" s="101">
        <v>0</v>
      </c>
      <c r="D78" s="60"/>
      <c r="E78" s="60"/>
      <c r="F78" s="60"/>
      <c r="G78" s="60"/>
      <c r="H78" s="41"/>
      <c r="I78" s="60"/>
      <c r="J78" s="60"/>
      <c r="K78" s="60"/>
      <c r="L78" s="41"/>
      <c r="M78" s="1078"/>
      <c r="N78" s="60"/>
      <c r="U78" s="1091">
        <f t="shared" si="4"/>
        <v>0</v>
      </c>
      <c r="V78" s="1091">
        <f t="shared" si="5"/>
        <v>0</v>
      </c>
      <c r="W78" s="1091"/>
    </row>
    <row r="79" spans="1:24" s="998" customFormat="1" x14ac:dyDescent="0.25">
      <c r="A79" s="696" t="s">
        <v>424</v>
      </c>
      <c r="B79" s="88" t="s">
        <v>120</v>
      </c>
      <c r="C79" s="39">
        <v>66</v>
      </c>
      <c r="D79" s="60">
        <v>6</v>
      </c>
      <c r="E79" s="41">
        <v>6</v>
      </c>
      <c r="F79" s="60">
        <v>6</v>
      </c>
      <c r="G79" s="60">
        <v>6</v>
      </c>
      <c r="H79" s="60">
        <v>6</v>
      </c>
      <c r="I79" s="41">
        <v>6</v>
      </c>
      <c r="J79" s="60">
        <v>6</v>
      </c>
      <c r="K79" s="60">
        <v>6</v>
      </c>
      <c r="L79" s="60">
        <v>6</v>
      </c>
      <c r="M79" s="60">
        <v>6</v>
      </c>
      <c r="N79" s="41">
        <v>6</v>
      </c>
      <c r="O79" s="995"/>
      <c r="P79" s="995"/>
      <c r="Q79" s="995"/>
      <c r="R79" s="995"/>
      <c r="S79" s="995"/>
      <c r="T79" s="995"/>
      <c r="U79" s="1091">
        <f t="shared" si="4"/>
        <v>66</v>
      </c>
      <c r="V79" s="1091">
        <f t="shared" si="5"/>
        <v>0</v>
      </c>
      <c r="W79" s="1091"/>
      <c r="X79" s="995"/>
    </row>
    <row r="80" spans="1:24" s="998" customFormat="1" x14ac:dyDescent="0.25">
      <c r="A80" s="696" t="s">
        <v>426</v>
      </c>
      <c r="B80" s="189" t="s">
        <v>120</v>
      </c>
      <c r="C80" s="39">
        <v>132</v>
      </c>
      <c r="D80" s="60">
        <v>12</v>
      </c>
      <c r="E80" s="41">
        <v>12</v>
      </c>
      <c r="F80" s="60">
        <v>12</v>
      </c>
      <c r="G80" s="60">
        <v>12</v>
      </c>
      <c r="H80" s="60">
        <v>12</v>
      </c>
      <c r="I80" s="41">
        <v>12</v>
      </c>
      <c r="J80" s="60">
        <v>12</v>
      </c>
      <c r="K80" s="60">
        <v>12</v>
      </c>
      <c r="L80" s="60">
        <v>12</v>
      </c>
      <c r="M80" s="60">
        <v>12</v>
      </c>
      <c r="N80" s="41">
        <v>12</v>
      </c>
      <c r="O80" s="995"/>
      <c r="P80" s="995"/>
      <c r="Q80" s="995"/>
      <c r="R80" s="995"/>
      <c r="S80" s="995"/>
      <c r="T80" s="995"/>
      <c r="U80" s="1091">
        <f t="shared" si="4"/>
        <v>132</v>
      </c>
      <c r="V80" s="1091">
        <f t="shared" si="5"/>
        <v>0</v>
      </c>
      <c r="W80" s="1091"/>
      <c r="X80" s="995"/>
    </row>
    <row r="81" spans="1:24" s="998" customFormat="1" x14ac:dyDescent="0.25">
      <c r="A81" s="703" t="s">
        <v>427</v>
      </c>
      <c r="B81" s="88"/>
      <c r="C81" s="97">
        <v>82698</v>
      </c>
      <c r="D81" s="51">
        <v>7518</v>
      </c>
      <c r="E81" s="51">
        <v>7518</v>
      </c>
      <c r="F81" s="51">
        <v>7518</v>
      </c>
      <c r="G81" s="51">
        <v>7518</v>
      </c>
      <c r="H81" s="51">
        <v>7518</v>
      </c>
      <c r="I81" s="51">
        <v>7518</v>
      </c>
      <c r="J81" s="51">
        <v>7518</v>
      </c>
      <c r="K81" s="51">
        <v>7518</v>
      </c>
      <c r="L81" s="51">
        <v>7518</v>
      </c>
      <c r="M81" s="51">
        <v>7518</v>
      </c>
      <c r="N81" s="51">
        <v>7518</v>
      </c>
      <c r="O81" s="995"/>
      <c r="P81" s="995"/>
      <c r="Q81" s="995"/>
      <c r="R81" s="995"/>
      <c r="S81" s="995"/>
      <c r="T81" s="995"/>
      <c r="U81" s="1091">
        <f t="shared" si="4"/>
        <v>82698</v>
      </c>
      <c r="V81" s="1091">
        <f t="shared" si="5"/>
        <v>0</v>
      </c>
      <c r="W81" s="1091"/>
      <c r="X81" s="995"/>
    </row>
    <row r="82" spans="1:24" s="998" customFormat="1" x14ac:dyDescent="0.25">
      <c r="A82" s="697"/>
      <c r="B82" s="202"/>
      <c r="C82" s="101"/>
      <c r="D82" s="1078"/>
      <c r="E82" s="1078"/>
      <c r="F82" s="1078"/>
      <c r="G82" s="1078"/>
      <c r="H82" s="1078"/>
      <c r="I82" s="1078"/>
      <c r="J82" s="1078"/>
      <c r="K82" s="1078"/>
      <c r="L82" s="1078"/>
      <c r="M82" s="1078"/>
      <c r="N82" s="41"/>
      <c r="O82" s="995"/>
      <c r="P82" s="995"/>
      <c r="Q82" s="995"/>
      <c r="R82" s="995"/>
      <c r="S82" s="995"/>
      <c r="T82" s="995"/>
      <c r="U82" s="1091">
        <f t="shared" si="4"/>
        <v>0</v>
      </c>
      <c r="V82" s="1091">
        <f t="shared" si="5"/>
        <v>0</v>
      </c>
      <c r="W82" s="1091"/>
      <c r="X82" s="995"/>
    </row>
    <row r="83" spans="1:24" s="998" customFormat="1" x14ac:dyDescent="0.25">
      <c r="A83" s="697" t="s">
        <v>795</v>
      </c>
      <c r="B83" s="88" t="s">
        <v>396</v>
      </c>
      <c r="C83" s="39">
        <v>495</v>
      </c>
      <c r="D83" s="60">
        <v>45</v>
      </c>
      <c r="E83" s="41">
        <v>45</v>
      </c>
      <c r="F83" s="60">
        <v>45</v>
      </c>
      <c r="G83" s="60">
        <v>45</v>
      </c>
      <c r="H83" s="60">
        <v>45</v>
      </c>
      <c r="I83" s="41">
        <v>45</v>
      </c>
      <c r="J83" s="60">
        <v>45</v>
      </c>
      <c r="K83" s="60">
        <v>45</v>
      </c>
      <c r="L83" s="60">
        <v>45</v>
      </c>
      <c r="M83" s="60">
        <v>45</v>
      </c>
      <c r="N83" s="41">
        <v>45</v>
      </c>
      <c r="O83" s="995"/>
      <c r="P83" s="995"/>
      <c r="Q83" s="995"/>
      <c r="R83" s="995"/>
      <c r="S83" s="995"/>
      <c r="T83" s="995"/>
      <c r="U83" s="1091">
        <f t="shared" si="4"/>
        <v>495</v>
      </c>
      <c r="V83" s="1091">
        <f t="shared" si="5"/>
        <v>0</v>
      </c>
      <c r="W83" s="1091"/>
      <c r="X83" s="995"/>
    </row>
    <row r="84" spans="1:24" s="998" customFormat="1" x14ac:dyDescent="0.25">
      <c r="A84" s="697" t="s">
        <v>785</v>
      </c>
      <c r="B84" s="88" t="s">
        <v>396</v>
      </c>
      <c r="C84" s="39">
        <v>330</v>
      </c>
      <c r="D84" s="60">
        <v>30</v>
      </c>
      <c r="E84" s="41">
        <v>30</v>
      </c>
      <c r="F84" s="60">
        <v>30</v>
      </c>
      <c r="G84" s="60">
        <v>30</v>
      </c>
      <c r="H84" s="60">
        <v>30</v>
      </c>
      <c r="I84" s="41">
        <v>30</v>
      </c>
      <c r="J84" s="60">
        <v>30</v>
      </c>
      <c r="K84" s="60">
        <v>30</v>
      </c>
      <c r="L84" s="60">
        <v>30</v>
      </c>
      <c r="M84" s="60">
        <v>30</v>
      </c>
      <c r="N84" s="41">
        <v>30</v>
      </c>
      <c r="O84" s="995"/>
      <c r="P84" s="995"/>
      <c r="Q84" s="995"/>
      <c r="R84" s="995"/>
      <c r="S84" s="995"/>
      <c r="T84" s="995"/>
      <c r="U84" s="1091">
        <f t="shared" si="4"/>
        <v>330</v>
      </c>
      <c r="V84" s="1091">
        <f t="shared" si="5"/>
        <v>0</v>
      </c>
      <c r="W84" s="1091"/>
      <c r="X84" s="995"/>
    </row>
    <row r="85" spans="1:24" s="998" customForma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402"/>
      <c r="O85" s="995"/>
      <c r="P85" s="995"/>
      <c r="Q85" s="995"/>
      <c r="R85" s="995"/>
      <c r="S85" s="995"/>
      <c r="T85" s="995"/>
      <c r="U85" s="1091">
        <f t="shared" si="4"/>
        <v>0</v>
      </c>
      <c r="V85" s="1091">
        <f t="shared" si="5"/>
        <v>0</v>
      </c>
      <c r="W85" s="1091"/>
      <c r="X85" s="995"/>
    </row>
    <row r="86" spans="1:24" s="998" customFormat="1" x14ac:dyDescent="0.25">
      <c r="A86" s="943" t="s">
        <v>784</v>
      </c>
      <c r="B86" s="88"/>
      <c r="C86" s="39">
        <v>385275</v>
      </c>
      <c r="D86" s="51">
        <v>35025</v>
      </c>
      <c r="E86" s="51">
        <v>35025</v>
      </c>
      <c r="F86" s="51">
        <v>35025</v>
      </c>
      <c r="G86" s="51">
        <v>35025</v>
      </c>
      <c r="H86" s="51">
        <v>35025</v>
      </c>
      <c r="I86" s="51">
        <v>35025</v>
      </c>
      <c r="J86" s="51">
        <v>35025</v>
      </c>
      <c r="K86" s="51">
        <v>35025</v>
      </c>
      <c r="L86" s="51">
        <v>35025</v>
      </c>
      <c r="M86" s="51">
        <v>35025</v>
      </c>
      <c r="N86" s="51">
        <v>35025</v>
      </c>
      <c r="O86" s="995"/>
      <c r="P86" s="995"/>
      <c r="Q86" s="995"/>
      <c r="R86" s="995"/>
      <c r="S86" s="995"/>
      <c r="T86" s="995"/>
      <c r="U86" s="1091">
        <f t="shared" si="4"/>
        <v>385275</v>
      </c>
      <c r="V86" s="1091">
        <f t="shared" si="5"/>
        <v>0</v>
      </c>
      <c r="W86" s="1091"/>
      <c r="X86" s="995"/>
    </row>
    <row r="87" spans="1:24" s="998" customFormat="1" x14ac:dyDescent="0.25">
      <c r="A87" s="697"/>
      <c r="B87" s="88"/>
      <c r="C87" s="39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402"/>
      <c r="O87" s="995"/>
      <c r="P87" s="995"/>
      <c r="Q87" s="995"/>
      <c r="R87" s="995"/>
      <c r="S87" s="995"/>
      <c r="T87" s="995"/>
      <c r="U87" s="1091">
        <f t="shared" si="4"/>
        <v>0</v>
      </c>
      <c r="V87" s="1091">
        <f t="shared" si="5"/>
        <v>0</v>
      </c>
      <c r="W87" s="1091"/>
      <c r="X87" s="995"/>
    </row>
    <row r="88" spans="1:24" s="998" customFormat="1" x14ac:dyDescent="0.25">
      <c r="A88" s="679" t="s">
        <v>782</v>
      </c>
      <c r="B88" s="88" t="s">
        <v>396</v>
      </c>
      <c r="C88" s="39">
        <v>203</v>
      </c>
      <c r="D88" s="60">
        <v>20</v>
      </c>
      <c r="E88" s="41">
        <v>20</v>
      </c>
      <c r="F88" s="60">
        <v>15</v>
      </c>
      <c r="G88" s="60">
        <v>20</v>
      </c>
      <c r="H88" s="60">
        <v>15</v>
      </c>
      <c r="I88" s="41">
        <v>20</v>
      </c>
      <c r="J88" s="60">
        <v>18</v>
      </c>
      <c r="K88" s="60">
        <v>20</v>
      </c>
      <c r="L88" s="60">
        <v>20</v>
      </c>
      <c r="M88" s="60">
        <v>15</v>
      </c>
      <c r="N88" s="41">
        <v>20</v>
      </c>
      <c r="O88" s="995"/>
      <c r="P88" s="995"/>
      <c r="Q88" s="995"/>
      <c r="R88" s="995"/>
      <c r="S88" s="995"/>
      <c r="T88" s="995"/>
      <c r="U88" s="1091">
        <f t="shared" si="4"/>
        <v>203</v>
      </c>
      <c r="V88" s="1091">
        <f t="shared" si="5"/>
        <v>0</v>
      </c>
      <c r="W88" s="1091"/>
      <c r="X88" s="995"/>
    </row>
    <row r="89" spans="1:24" s="998" customFormat="1" x14ac:dyDescent="0.25">
      <c r="A89" s="703" t="s">
        <v>783</v>
      </c>
      <c r="B89" s="88"/>
      <c r="C89" s="97">
        <v>111650</v>
      </c>
      <c r="D89" s="51">
        <v>11000</v>
      </c>
      <c r="E89" s="51">
        <v>11000</v>
      </c>
      <c r="F89" s="51">
        <v>8250</v>
      </c>
      <c r="G89" s="51">
        <v>11000</v>
      </c>
      <c r="H89" s="51">
        <v>8250</v>
      </c>
      <c r="I89" s="51">
        <v>11000</v>
      </c>
      <c r="J89" s="51">
        <v>9900</v>
      </c>
      <c r="K89" s="51">
        <v>11000</v>
      </c>
      <c r="L89" s="51">
        <v>11000</v>
      </c>
      <c r="M89" s="51">
        <v>8250</v>
      </c>
      <c r="N89" s="51">
        <v>11000</v>
      </c>
      <c r="O89" s="995"/>
      <c r="P89" s="995"/>
      <c r="Q89" s="995"/>
      <c r="R89" s="995"/>
      <c r="S89" s="995"/>
      <c r="T89" s="995"/>
      <c r="U89" s="1091">
        <f t="shared" si="4"/>
        <v>111650</v>
      </c>
      <c r="V89" s="1091">
        <f t="shared" si="5"/>
        <v>0</v>
      </c>
      <c r="W89" s="1091"/>
      <c r="X89" s="995"/>
    </row>
    <row r="90" spans="1:24" s="998" customFormat="1" x14ac:dyDescent="0.25">
      <c r="A90" s="697"/>
      <c r="B90" s="88"/>
      <c r="C90" s="101"/>
      <c r="D90" s="1078"/>
      <c r="E90" s="1078"/>
      <c r="F90" s="1078"/>
      <c r="G90" s="1078"/>
      <c r="H90" s="1078"/>
      <c r="I90" s="1078"/>
      <c r="J90" s="1078"/>
      <c r="K90" s="1078"/>
      <c r="L90" s="1078"/>
      <c r="M90" s="1078"/>
      <c r="N90" s="1184"/>
      <c r="O90" s="995"/>
      <c r="P90" s="995"/>
      <c r="Q90" s="995"/>
      <c r="R90" s="995"/>
      <c r="S90" s="995"/>
      <c r="T90" s="995"/>
      <c r="U90" s="1091">
        <f t="shared" si="4"/>
        <v>0</v>
      </c>
      <c r="V90" s="1091">
        <f t="shared" si="5"/>
        <v>0</v>
      </c>
      <c r="W90" s="1091"/>
      <c r="X90" s="995"/>
    </row>
    <row r="91" spans="1:24" s="998" customFormat="1" x14ac:dyDescent="0.25">
      <c r="A91" s="948" t="s">
        <v>440</v>
      </c>
      <c r="B91" s="196" t="s">
        <v>120</v>
      </c>
      <c r="C91" s="39">
        <v>27</v>
      </c>
      <c r="D91" s="60">
        <v>3</v>
      </c>
      <c r="E91" s="41">
        <v>2</v>
      </c>
      <c r="F91" s="60">
        <v>2</v>
      </c>
      <c r="G91" s="60">
        <v>3</v>
      </c>
      <c r="H91" s="60">
        <v>2</v>
      </c>
      <c r="I91" s="41">
        <v>3</v>
      </c>
      <c r="J91" s="60">
        <v>2</v>
      </c>
      <c r="K91" s="60">
        <v>3</v>
      </c>
      <c r="L91" s="60">
        <v>3</v>
      </c>
      <c r="M91" s="60">
        <v>2</v>
      </c>
      <c r="N91" s="41">
        <v>2</v>
      </c>
      <c r="O91" s="995"/>
      <c r="P91" s="995"/>
      <c r="Q91" s="995"/>
      <c r="R91" s="995"/>
      <c r="S91" s="995"/>
      <c r="T91" s="995"/>
      <c r="U91" s="1091">
        <f t="shared" si="4"/>
        <v>27</v>
      </c>
      <c r="V91" s="1091">
        <f t="shared" si="5"/>
        <v>0</v>
      </c>
      <c r="W91" s="1091"/>
      <c r="X91" s="995"/>
    </row>
    <row r="92" spans="1:24" s="998" customFormat="1" x14ac:dyDescent="0.25">
      <c r="A92" s="704" t="s">
        <v>448</v>
      </c>
      <c r="B92" s="211"/>
      <c r="C92" s="97">
        <v>590207</v>
      </c>
      <c r="D92" s="51">
        <v>54719</v>
      </c>
      <c r="E92" s="51">
        <v>54327</v>
      </c>
      <c r="F92" s="51">
        <v>51577</v>
      </c>
      <c r="G92" s="51">
        <v>54719</v>
      </c>
      <c r="H92" s="51">
        <v>51577</v>
      </c>
      <c r="I92" s="51">
        <v>54719</v>
      </c>
      <c r="J92" s="51">
        <v>53227</v>
      </c>
      <c r="K92" s="51">
        <v>54719</v>
      </c>
      <c r="L92" s="51">
        <v>54719</v>
      </c>
      <c r="M92" s="51">
        <v>51577</v>
      </c>
      <c r="N92" s="51">
        <v>54327</v>
      </c>
      <c r="O92" s="995"/>
      <c r="P92" s="995"/>
      <c r="Q92" s="995"/>
      <c r="R92" s="995"/>
      <c r="S92" s="995"/>
      <c r="T92" s="995"/>
      <c r="U92" s="1091">
        <f t="shared" si="4"/>
        <v>590207</v>
      </c>
      <c r="V92" s="1091">
        <f t="shared" si="5"/>
        <v>0</v>
      </c>
      <c r="W92" s="1091"/>
      <c r="X92" s="995"/>
    </row>
    <row r="93" spans="1:24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U93" s="1091">
        <f t="shared" si="4"/>
        <v>0</v>
      </c>
      <c r="V93" s="1091">
        <f t="shared" si="5"/>
        <v>0</v>
      </c>
      <c r="W93" s="1091"/>
    </row>
    <row r="94" spans="1:24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995"/>
      <c r="P94" s="995"/>
      <c r="Q94" s="995"/>
      <c r="R94" s="995"/>
      <c r="S94" s="995"/>
      <c r="T94" s="995"/>
      <c r="U94" s="1091">
        <f t="shared" si="4"/>
        <v>0</v>
      </c>
      <c r="V94" s="1091">
        <f t="shared" si="5"/>
        <v>0</v>
      </c>
      <c r="W94" s="1091"/>
      <c r="X94" s="995"/>
    </row>
    <row r="95" spans="1:24" s="998" customFormat="1" ht="15" customHeight="1" x14ac:dyDescent="0.25">
      <c r="A95" s="697" t="s">
        <v>759</v>
      </c>
      <c r="B95" s="196" t="s">
        <v>18</v>
      </c>
      <c r="C95" s="39">
        <v>165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41">
        <v>15</v>
      </c>
      <c r="M95" s="41">
        <v>15</v>
      </c>
      <c r="N95" s="41">
        <v>15</v>
      </c>
      <c r="O95" s="995"/>
      <c r="P95" s="995"/>
      <c r="Q95" s="995"/>
      <c r="R95" s="995"/>
      <c r="S95" s="995"/>
      <c r="T95" s="995"/>
      <c r="U95" s="1091">
        <f t="shared" si="4"/>
        <v>165</v>
      </c>
      <c r="V95" s="1091">
        <f t="shared" si="5"/>
        <v>0</v>
      </c>
      <c r="W95" s="1091"/>
      <c r="X95" s="995"/>
    </row>
    <row r="96" spans="1:24" s="998" customFormat="1" ht="15" customHeight="1" x14ac:dyDescent="0.25">
      <c r="A96" s="697" t="s">
        <v>797</v>
      </c>
      <c r="B96" s="196" t="s">
        <v>18</v>
      </c>
      <c r="C96" s="39">
        <v>220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41">
        <v>20</v>
      </c>
      <c r="M96" s="41">
        <v>20</v>
      </c>
      <c r="N96" s="41">
        <v>20</v>
      </c>
      <c r="O96" s="995"/>
      <c r="P96" s="995"/>
      <c r="Q96" s="995"/>
      <c r="R96" s="995"/>
      <c r="S96" s="995"/>
      <c r="T96" s="995"/>
      <c r="U96" s="1091">
        <f t="shared" si="4"/>
        <v>220</v>
      </c>
      <c r="V96" s="1091">
        <f t="shared" si="5"/>
        <v>0</v>
      </c>
      <c r="W96" s="1091"/>
      <c r="X96" s="995"/>
    </row>
    <row r="97" spans="1:24" s="998" customFormat="1" ht="15" customHeight="1" x14ac:dyDescent="0.25">
      <c r="A97" s="697" t="s">
        <v>796</v>
      </c>
      <c r="B97" s="196" t="s">
        <v>18</v>
      </c>
      <c r="C97" s="39">
        <v>220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41">
        <v>20</v>
      </c>
      <c r="M97" s="41">
        <v>20</v>
      </c>
      <c r="N97" s="41">
        <v>20</v>
      </c>
      <c r="O97" s="995"/>
      <c r="P97" s="995"/>
      <c r="Q97" s="995"/>
      <c r="R97" s="995"/>
      <c r="S97" s="995"/>
      <c r="T97" s="995"/>
      <c r="U97" s="1091">
        <f t="shared" si="4"/>
        <v>220</v>
      </c>
      <c r="V97" s="1091">
        <f t="shared" si="5"/>
        <v>0</v>
      </c>
      <c r="W97" s="1091"/>
      <c r="X97" s="995"/>
    </row>
    <row r="98" spans="1:24" s="998" customFormat="1" ht="15" customHeight="1" x14ac:dyDescent="0.25">
      <c r="A98" s="697" t="s">
        <v>758</v>
      </c>
      <c r="B98" s="196" t="s">
        <v>18</v>
      </c>
      <c r="C98" s="39">
        <v>11000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41">
        <v>1000</v>
      </c>
      <c r="M98" s="41">
        <v>1000</v>
      </c>
      <c r="N98" s="41">
        <v>1000</v>
      </c>
      <c r="O98" s="995"/>
      <c r="P98" s="995"/>
      <c r="Q98" s="995"/>
      <c r="R98" s="995"/>
      <c r="S98" s="995"/>
      <c r="T98" s="995"/>
      <c r="U98" s="1091">
        <f t="shared" si="4"/>
        <v>11000</v>
      </c>
      <c r="V98" s="1091">
        <f t="shared" si="5"/>
        <v>0</v>
      </c>
      <c r="W98" s="1091"/>
      <c r="X98" s="995"/>
    </row>
    <row r="99" spans="1:24" s="194" customFormat="1" ht="15" customHeight="1" x14ac:dyDescent="0.25">
      <c r="A99" s="697" t="s">
        <v>778</v>
      </c>
      <c r="B99" s="196" t="s">
        <v>18</v>
      </c>
      <c r="C99" s="39">
        <v>22000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41">
        <v>2000</v>
      </c>
      <c r="M99" s="41">
        <v>2000</v>
      </c>
      <c r="N99" s="41">
        <v>2000</v>
      </c>
      <c r="O99" s="995"/>
      <c r="P99" s="995"/>
      <c r="Q99" s="995"/>
      <c r="R99" s="995"/>
      <c r="S99" s="995"/>
      <c r="T99" s="995"/>
      <c r="U99" s="1091">
        <f t="shared" si="4"/>
        <v>22000</v>
      </c>
      <c r="V99" s="1091">
        <f t="shared" si="5"/>
        <v>0</v>
      </c>
      <c r="W99" s="1091"/>
      <c r="X99" s="995"/>
    </row>
    <row r="100" spans="1:24" s="986" customFormat="1" ht="15" customHeight="1" x14ac:dyDescent="0.25">
      <c r="A100" s="939" t="s">
        <v>760</v>
      </c>
      <c r="B100" s="200"/>
      <c r="C100" s="97">
        <v>769615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51">
        <v>69965</v>
      </c>
      <c r="M100" s="51">
        <v>69965</v>
      </c>
      <c r="N100" s="51">
        <v>69965</v>
      </c>
      <c r="O100" s="233"/>
      <c r="P100" s="233"/>
      <c r="Q100" s="233"/>
      <c r="R100" s="233"/>
      <c r="S100" s="233"/>
      <c r="T100" s="233"/>
      <c r="U100" s="1091">
        <f t="shared" ref="U100:U115" si="6">SUM(D100:T100)</f>
        <v>769615</v>
      </c>
      <c r="V100" s="1091">
        <f t="shared" ref="V100:V115" si="7">U100-C100</f>
        <v>0</v>
      </c>
      <c r="W100" s="233"/>
      <c r="X100" s="233"/>
    </row>
    <row r="101" spans="1:24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233"/>
      <c r="P101" s="233"/>
      <c r="Q101" s="233"/>
      <c r="R101" s="233"/>
      <c r="S101" s="233"/>
      <c r="T101" s="233"/>
      <c r="U101" s="1091">
        <f t="shared" si="6"/>
        <v>0</v>
      </c>
      <c r="V101" s="1091">
        <f t="shared" si="7"/>
        <v>0</v>
      </c>
      <c r="W101" s="233"/>
      <c r="X101" s="233"/>
    </row>
    <row r="102" spans="1:24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233"/>
      <c r="P102" s="233"/>
      <c r="Q102" s="233"/>
      <c r="R102" s="233"/>
      <c r="S102" s="233"/>
      <c r="T102" s="233"/>
      <c r="U102" s="1091">
        <f t="shared" si="6"/>
        <v>0</v>
      </c>
      <c r="V102" s="1091">
        <f t="shared" si="7"/>
        <v>0</v>
      </c>
      <c r="W102" s="233"/>
      <c r="X102" s="233"/>
    </row>
    <row r="103" spans="1:24" ht="15" customHeight="1" x14ac:dyDescent="0.25">
      <c r="A103" s="705" t="s">
        <v>826</v>
      </c>
      <c r="B103" s="196" t="s">
        <v>120</v>
      </c>
      <c r="C103" s="39">
        <v>132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L103" s="41">
        <v>12</v>
      </c>
      <c r="M103" s="41">
        <v>12</v>
      </c>
      <c r="N103" s="41">
        <v>12</v>
      </c>
      <c r="U103" s="1091">
        <f t="shared" si="6"/>
        <v>132</v>
      </c>
      <c r="V103" s="1091">
        <f t="shared" si="7"/>
        <v>0</v>
      </c>
      <c r="W103" s="1091"/>
    </row>
    <row r="104" spans="1:24" ht="15" customHeight="1" x14ac:dyDescent="0.25">
      <c r="A104" s="705" t="s">
        <v>827</v>
      </c>
      <c r="B104" s="196" t="s">
        <v>120</v>
      </c>
      <c r="C104" s="39">
        <v>132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L104" s="41">
        <v>12</v>
      </c>
      <c r="M104" s="41">
        <v>12</v>
      </c>
      <c r="N104" s="41">
        <v>12</v>
      </c>
      <c r="U104" s="1091">
        <f t="shared" si="6"/>
        <v>132</v>
      </c>
      <c r="V104" s="1091">
        <f t="shared" si="7"/>
        <v>0</v>
      </c>
      <c r="W104" s="1091"/>
    </row>
    <row r="105" spans="1:24" ht="15" customHeight="1" x14ac:dyDescent="0.25">
      <c r="A105" s="705" t="s">
        <v>828</v>
      </c>
      <c r="B105" s="196" t="s">
        <v>120</v>
      </c>
      <c r="C105" s="39">
        <v>132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L105" s="41">
        <v>12</v>
      </c>
      <c r="M105" s="41">
        <v>12</v>
      </c>
      <c r="N105" s="41">
        <v>12</v>
      </c>
      <c r="U105" s="1091">
        <f t="shared" si="6"/>
        <v>132</v>
      </c>
      <c r="V105" s="1091">
        <f t="shared" si="7"/>
        <v>0</v>
      </c>
      <c r="W105" s="1091"/>
    </row>
    <row r="106" spans="1:24" ht="15" customHeight="1" x14ac:dyDescent="0.25">
      <c r="A106" s="705" t="s">
        <v>829</v>
      </c>
      <c r="B106" s="196" t="s">
        <v>120</v>
      </c>
      <c r="C106" s="39">
        <v>132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L106" s="41">
        <v>12</v>
      </c>
      <c r="M106" s="41">
        <v>12</v>
      </c>
      <c r="N106" s="41">
        <v>12</v>
      </c>
      <c r="U106" s="1091">
        <f t="shared" si="6"/>
        <v>132</v>
      </c>
      <c r="V106" s="1091">
        <f t="shared" si="7"/>
        <v>0</v>
      </c>
      <c r="W106" s="1091"/>
    </row>
    <row r="107" spans="1:24" s="995" customFormat="1" ht="15" customHeight="1" x14ac:dyDescent="0.25">
      <c r="A107" s="705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U107" s="1091">
        <f t="shared" si="6"/>
        <v>0</v>
      </c>
      <c r="V107" s="1091">
        <f t="shared" si="7"/>
        <v>0</v>
      </c>
      <c r="W107" s="1091"/>
    </row>
    <row r="108" spans="1:24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U108" s="1091">
        <f t="shared" si="6"/>
        <v>0</v>
      </c>
      <c r="V108" s="1091">
        <f t="shared" si="7"/>
        <v>0</v>
      </c>
      <c r="W108" s="1091"/>
    </row>
    <row r="109" spans="1:24" ht="15" customHeight="1" x14ac:dyDescent="0.25">
      <c r="A109" s="705" t="s">
        <v>834</v>
      </c>
      <c r="B109" s="196"/>
      <c r="C109" s="39">
        <v>132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L109" s="41">
        <v>12</v>
      </c>
      <c r="M109" s="41">
        <v>12</v>
      </c>
      <c r="N109" s="41">
        <v>12</v>
      </c>
      <c r="U109" s="1091">
        <f t="shared" si="6"/>
        <v>132</v>
      </c>
      <c r="V109" s="1091">
        <f t="shared" si="7"/>
        <v>0</v>
      </c>
      <c r="W109" s="1091"/>
    </row>
    <row r="110" spans="1:24" ht="15" customHeight="1" x14ac:dyDescent="0.25">
      <c r="A110" s="705" t="s">
        <v>833</v>
      </c>
      <c r="B110" s="196"/>
      <c r="C110" s="39">
        <v>132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L110" s="41">
        <v>12</v>
      </c>
      <c r="M110" s="41">
        <v>12</v>
      </c>
      <c r="N110" s="41">
        <v>12</v>
      </c>
      <c r="U110" s="1091">
        <f t="shared" si="6"/>
        <v>132</v>
      </c>
      <c r="V110" s="1091">
        <f t="shared" si="7"/>
        <v>0</v>
      </c>
      <c r="W110" s="1091"/>
    </row>
    <row r="111" spans="1:24" ht="15" customHeight="1" x14ac:dyDescent="0.25">
      <c r="A111" s="705" t="s">
        <v>832</v>
      </c>
      <c r="B111" s="196"/>
      <c r="C111" s="39">
        <v>132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L111" s="41">
        <v>12</v>
      </c>
      <c r="M111" s="41">
        <v>12</v>
      </c>
      <c r="N111" s="41">
        <v>12</v>
      </c>
      <c r="U111" s="1091">
        <f t="shared" si="6"/>
        <v>132</v>
      </c>
      <c r="V111" s="1091">
        <f t="shared" si="7"/>
        <v>0</v>
      </c>
      <c r="W111" s="1091"/>
    </row>
    <row r="112" spans="1:24" ht="15" customHeight="1" x14ac:dyDescent="0.25">
      <c r="A112" s="705" t="s">
        <v>831</v>
      </c>
      <c r="B112" s="196"/>
      <c r="C112" s="39">
        <v>132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L112" s="41">
        <v>12</v>
      </c>
      <c r="M112" s="41">
        <v>12</v>
      </c>
      <c r="N112" s="41">
        <v>12</v>
      </c>
      <c r="U112" s="1091">
        <f t="shared" si="6"/>
        <v>132</v>
      </c>
      <c r="V112" s="1091">
        <f t="shared" si="7"/>
        <v>0</v>
      </c>
      <c r="W112" s="1091"/>
    </row>
    <row r="113" spans="1:24" ht="15" customHeight="1" thickBot="1" x14ac:dyDescent="0.3">
      <c r="A113" s="705"/>
      <c r="B113" s="196"/>
      <c r="C113" s="39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U113" s="1091">
        <f t="shared" si="6"/>
        <v>0</v>
      </c>
      <c r="V113" s="1091">
        <f t="shared" si="7"/>
        <v>0</v>
      </c>
      <c r="W113" s="1091"/>
    </row>
    <row r="114" spans="1:24" s="355" customFormat="1" ht="15.75" thickBot="1" x14ac:dyDescent="0.3">
      <c r="A114" s="221" t="s">
        <v>807</v>
      </c>
      <c r="B114" s="856"/>
      <c r="C114" s="251">
        <v>13800000</v>
      </c>
      <c r="D114" s="221">
        <v>1200000</v>
      </c>
      <c r="E114" s="221">
        <v>1200000</v>
      </c>
      <c r="F114" s="221">
        <v>1300000</v>
      </c>
      <c r="G114" s="221">
        <v>1200000</v>
      </c>
      <c r="H114" s="221">
        <v>1100000</v>
      </c>
      <c r="I114" s="221">
        <v>1300000</v>
      </c>
      <c r="J114" s="221">
        <v>1200000</v>
      </c>
      <c r="K114" s="221">
        <v>1500000</v>
      </c>
      <c r="L114" s="221">
        <v>1300000</v>
      </c>
      <c r="M114" s="221">
        <v>1200000</v>
      </c>
      <c r="N114" s="221">
        <v>1300000</v>
      </c>
      <c r="O114" s="1086"/>
      <c r="P114" s="1086"/>
      <c r="Q114" s="1086"/>
      <c r="R114" s="1086"/>
      <c r="S114" s="1086"/>
      <c r="T114" s="1086"/>
      <c r="U114" s="1091">
        <f t="shared" si="6"/>
        <v>13800000</v>
      </c>
      <c r="V114" s="1091">
        <f t="shared" si="7"/>
        <v>0</v>
      </c>
      <c r="W114" s="1091"/>
      <c r="X114" s="1086"/>
    </row>
    <row r="115" spans="1:24" ht="15.75" thickBot="1" x14ac:dyDescent="0.3">
      <c r="A115" s="226" t="s">
        <v>466</v>
      </c>
      <c r="B115" s="856"/>
      <c r="C115" s="651">
        <v>6292</v>
      </c>
      <c r="D115" s="228">
        <v>572</v>
      </c>
      <c r="E115" s="228">
        <v>676</v>
      </c>
      <c r="F115" s="228">
        <v>572</v>
      </c>
      <c r="G115" s="228">
        <v>546</v>
      </c>
      <c r="H115" s="228">
        <v>572</v>
      </c>
      <c r="I115" s="228">
        <v>572</v>
      </c>
      <c r="J115" s="228">
        <v>546</v>
      </c>
      <c r="K115" s="228">
        <v>624</v>
      </c>
      <c r="L115" s="228">
        <v>650</v>
      </c>
      <c r="M115" s="228">
        <v>546</v>
      </c>
      <c r="N115" s="228">
        <v>416</v>
      </c>
      <c r="U115" s="1091">
        <f t="shared" si="6"/>
        <v>6292</v>
      </c>
      <c r="V115" s="1091">
        <f t="shared" si="7"/>
        <v>0</v>
      </c>
      <c r="W115" s="1091"/>
    </row>
    <row r="116" spans="1:24" x14ac:dyDescent="0.25">
      <c r="D116" s="13"/>
      <c r="E116" s="13"/>
      <c r="F116" s="57"/>
      <c r="G116" s="13"/>
      <c r="H116" s="13"/>
      <c r="I116" s="13"/>
      <c r="J116" s="13"/>
      <c r="K116" s="13"/>
      <c r="L116" s="13"/>
      <c r="M116" s="13"/>
      <c r="N116" s="13"/>
    </row>
    <row r="117" spans="1:24" x14ac:dyDescent="0.25">
      <c r="H117" s="995" t="s">
        <v>715</v>
      </c>
    </row>
  </sheetData>
  <mergeCells count="2">
    <mergeCell ref="A4:A5"/>
    <mergeCell ref="B4:B5"/>
  </mergeCells>
  <conditionalFormatting sqref="B1:N1">
    <cfRule type="cellIs" dxfId="83" priority="3" operator="greaterThan">
      <formula>200000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S130"/>
  <sheetViews>
    <sheetView zoomScale="85" zoomScaleNormal="85" workbookViewId="0">
      <pane xSplit="2" ySplit="5" topLeftCell="C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5" width="16.42578125" style="1092" customWidth="1"/>
    <col min="6" max="11" width="16.42578125" style="995" customWidth="1"/>
    <col min="12" max="14" width="11.5703125" style="995" bestFit="1" customWidth="1"/>
    <col min="15" max="15" width="9.140625" style="995"/>
  </cols>
  <sheetData>
    <row r="1" spans="1:19" x14ac:dyDescent="0.25">
      <c r="A1" s="898" t="s">
        <v>0</v>
      </c>
      <c r="B1" s="849"/>
      <c r="C1" s="7"/>
      <c r="D1" s="16"/>
      <c r="E1" s="16"/>
    </row>
    <row r="2" spans="1:19" x14ac:dyDescent="0.25">
      <c r="A2" s="1075" t="s">
        <v>822</v>
      </c>
      <c r="B2" s="850"/>
      <c r="C2" s="7"/>
      <c r="D2" s="16"/>
      <c r="E2" s="16"/>
    </row>
    <row r="3" spans="1:19" ht="15.75" thickBot="1" x14ac:dyDescent="0.3">
      <c r="A3" s="894" t="s">
        <v>735</v>
      </c>
      <c r="B3" s="845"/>
      <c r="C3" s="7"/>
      <c r="D3" s="16"/>
      <c r="E3" s="16"/>
    </row>
    <row r="4" spans="1:19" ht="15.75" thickBot="1" x14ac:dyDescent="0.3">
      <c r="A4" s="1210" t="s">
        <v>3</v>
      </c>
      <c r="B4" s="1212" t="s">
        <v>4</v>
      </c>
      <c r="C4" s="1146" t="s">
        <v>6</v>
      </c>
      <c r="D4" s="1142" t="s">
        <v>595</v>
      </c>
      <c r="E4" s="1143" t="s">
        <v>798</v>
      </c>
    </row>
    <row r="5" spans="1:19" x14ac:dyDescent="0.25">
      <c r="A5" s="1211"/>
      <c r="B5" s="1213"/>
      <c r="C5" s="276" t="s">
        <v>13</v>
      </c>
      <c r="D5" s="278" t="s">
        <v>13</v>
      </c>
      <c r="E5" s="278" t="s">
        <v>13</v>
      </c>
    </row>
    <row r="6" spans="1:19" s="194" customFormat="1" ht="27" customHeight="1" x14ac:dyDescent="0.25">
      <c r="A6" s="1188" t="s">
        <v>727</v>
      </c>
      <c r="B6" s="64"/>
      <c r="C6" s="296">
        <v>95143</v>
      </c>
      <c r="D6" s="51">
        <v>63604</v>
      </c>
      <c r="E6" s="51">
        <v>31539</v>
      </c>
      <c r="F6" s="995"/>
      <c r="G6" s="995"/>
      <c r="H6" s="995"/>
      <c r="I6" s="995"/>
      <c r="J6" s="995"/>
      <c r="K6" s="995"/>
      <c r="L6" s="1091">
        <f t="shared" ref="L6:L37" si="0">SUM(D6:K6)</f>
        <v>95143</v>
      </c>
      <c r="M6" s="1091">
        <f t="shared" ref="M6:M37" si="1">L6-C6</f>
        <v>0</v>
      </c>
      <c r="N6" s="1091"/>
      <c r="O6" s="995"/>
    </row>
    <row r="7" spans="1:19" s="998" customFormat="1" x14ac:dyDescent="0.25">
      <c r="A7" s="698"/>
      <c r="B7" s="64"/>
      <c r="C7" s="296"/>
      <c r="D7" s="51"/>
      <c r="E7" s="51"/>
      <c r="F7" s="995"/>
      <c r="G7" s="995"/>
      <c r="H7" s="995"/>
      <c r="I7" s="995"/>
      <c r="J7" s="995"/>
      <c r="K7" s="995"/>
      <c r="L7" s="1091">
        <f t="shared" si="0"/>
        <v>0</v>
      </c>
      <c r="M7" s="1091">
        <f t="shared" si="1"/>
        <v>0</v>
      </c>
      <c r="N7" s="1091"/>
      <c r="O7" s="995"/>
    </row>
    <row r="8" spans="1:19" s="194" customFormat="1" ht="15" hidden="1" customHeight="1" x14ac:dyDescent="0.25">
      <c r="A8" s="694" t="s">
        <v>722</v>
      </c>
      <c r="B8" s="88" t="s">
        <v>18</v>
      </c>
      <c r="C8" s="287">
        <v>0</v>
      </c>
      <c r="D8" s="60"/>
      <c r="E8" s="60"/>
      <c r="F8" s="687"/>
      <c r="G8" s="321"/>
      <c r="H8" s="56"/>
      <c r="I8" s="321"/>
      <c r="J8" s="56"/>
      <c r="K8" s="321"/>
      <c r="L8" s="1091">
        <f t="shared" si="0"/>
        <v>0</v>
      </c>
      <c r="M8" s="1091">
        <f t="shared" si="1"/>
        <v>0</v>
      </c>
      <c r="N8" s="1091"/>
      <c r="O8" s="321"/>
      <c r="Q8" s="885"/>
      <c r="S8" s="885"/>
    </row>
    <row r="9" spans="1:19" s="998" customFormat="1" ht="15" customHeight="1" x14ac:dyDescent="0.25">
      <c r="A9" s="694" t="s">
        <v>728</v>
      </c>
      <c r="B9" s="88" t="s">
        <v>171</v>
      </c>
      <c r="C9" s="287">
        <v>25</v>
      </c>
      <c r="D9" s="60">
        <v>15</v>
      </c>
      <c r="E9" s="60">
        <v>10</v>
      </c>
      <c r="F9" s="56"/>
      <c r="G9" s="321"/>
      <c r="H9" s="56"/>
      <c r="I9" s="321"/>
      <c r="J9" s="56"/>
      <c r="K9" s="321"/>
      <c r="L9" s="1091">
        <f t="shared" si="0"/>
        <v>25</v>
      </c>
      <c r="M9" s="1091">
        <f t="shared" si="1"/>
        <v>0</v>
      </c>
      <c r="N9" s="1091"/>
      <c r="O9" s="321"/>
      <c r="Q9" s="321"/>
      <c r="S9" s="321"/>
    </row>
    <row r="10" spans="1:19" s="998" customFormat="1" ht="15" customHeight="1" x14ac:dyDescent="0.25">
      <c r="A10" s="694" t="s">
        <v>823</v>
      </c>
      <c r="B10" s="88" t="s">
        <v>281</v>
      </c>
      <c r="C10" s="287">
        <v>20</v>
      </c>
      <c r="D10" s="60">
        <v>10</v>
      </c>
      <c r="E10" s="60">
        <v>10</v>
      </c>
      <c r="F10" s="56"/>
      <c r="G10" s="321"/>
      <c r="H10" s="56"/>
      <c r="I10" s="321"/>
      <c r="J10" s="56"/>
      <c r="K10" s="321"/>
      <c r="L10" s="1091">
        <f t="shared" si="0"/>
        <v>20</v>
      </c>
      <c r="M10" s="1091">
        <f t="shared" si="1"/>
        <v>0</v>
      </c>
      <c r="N10" s="1091"/>
      <c r="O10" s="321"/>
      <c r="Q10" s="321"/>
      <c r="S10" s="321"/>
    </row>
    <row r="11" spans="1:19" s="998" customFormat="1" ht="15" customHeight="1" x14ac:dyDescent="0.25">
      <c r="A11" s="694" t="s">
        <v>824</v>
      </c>
      <c r="B11" s="88" t="s">
        <v>281</v>
      </c>
      <c r="C11" s="287">
        <v>2</v>
      </c>
      <c r="D11" s="60">
        <v>2</v>
      </c>
      <c r="E11" s="60"/>
      <c r="F11" s="56"/>
      <c r="G11" s="321"/>
      <c r="H11" s="56"/>
      <c r="I11" s="321"/>
      <c r="J11" s="56"/>
      <c r="K11" s="321"/>
      <c r="L11" s="1091">
        <f t="shared" si="0"/>
        <v>2</v>
      </c>
      <c r="M11" s="1091">
        <f t="shared" si="1"/>
        <v>0</v>
      </c>
      <c r="N11" s="1091"/>
      <c r="O11" s="321"/>
      <c r="Q11" s="321"/>
      <c r="S11" s="321"/>
    </row>
    <row r="12" spans="1:19" s="998" customFormat="1" ht="15" customHeight="1" x14ac:dyDescent="0.25">
      <c r="A12" s="694"/>
      <c r="B12" s="88"/>
      <c r="C12" s="287"/>
      <c r="D12" s="60"/>
      <c r="E12" s="60"/>
      <c r="F12" s="56"/>
      <c r="G12" s="321"/>
      <c r="H12" s="56"/>
      <c r="I12" s="321"/>
      <c r="J12" s="56"/>
      <c r="K12" s="321"/>
      <c r="L12" s="1091">
        <f t="shared" si="0"/>
        <v>0</v>
      </c>
      <c r="M12" s="1091">
        <f t="shared" si="1"/>
        <v>0</v>
      </c>
      <c r="N12" s="1091"/>
      <c r="O12" s="321"/>
      <c r="Q12" s="321"/>
      <c r="S12" s="321"/>
    </row>
    <row r="13" spans="1:19" s="998" customFormat="1" x14ac:dyDescent="0.25">
      <c r="A13" s="697" t="s">
        <v>495</v>
      </c>
      <c r="B13" s="88" t="s">
        <v>287</v>
      </c>
      <c r="C13" s="287">
        <v>540</v>
      </c>
      <c r="D13" s="60">
        <v>270</v>
      </c>
      <c r="E13" s="60">
        <v>270</v>
      </c>
      <c r="F13" s="995"/>
      <c r="G13" s="995"/>
      <c r="H13" s="995"/>
      <c r="I13" s="995"/>
      <c r="J13" s="995"/>
      <c r="K13" s="995"/>
      <c r="L13" s="1091">
        <f t="shared" si="0"/>
        <v>540</v>
      </c>
      <c r="M13" s="1091">
        <f t="shared" si="1"/>
        <v>0</v>
      </c>
      <c r="N13" s="1091"/>
      <c r="O13" s="995"/>
    </row>
    <row r="14" spans="1:19" x14ac:dyDescent="0.25">
      <c r="A14" s="697"/>
      <c r="B14" s="202"/>
      <c r="C14" s="287">
        <v>0</v>
      </c>
      <c r="D14" s="60"/>
      <c r="E14" s="60"/>
      <c r="L14" s="1091">
        <f t="shared" si="0"/>
        <v>0</v>
      </c>
      <c r="M14" s="1091">
        <f t="shared" si="1"/>
        <v>0</v>
      </c>
      <c r="N14" s="1091"/>
    </row>
    <row r="15" spans="1:19" s="998" customFormat="1" x14ac:dyDescent="0.25">
      <c r="A15" s="63" t="s">
        <v>803</v>
      </c>
      <c r="B15" s="88" t="s">
        <v>299</v>
      </c>
      <c r="C15" s="287">
        <v>14000</v>
      </c>
      <c r="D15" s="60">
        <v>7000</v>
      </c>
      <c r="E15" s="60">
        <v>7000</v>
      </c>
      <c r="F15" s="995"/>
      <c r="G15" s="995"/>
      <c r="H15" s="995"/>
      <c r="I15" s="995"/>
      <c r="J15" s="995"/>
      <c r="K15" s="995"/>
      <c r="L15" s="1091">
        <f t="shared" si="0"/>
        <v>14000</v>
      </c>
      <c r="M15" s="1091">
        <f t="shared" si="1"/>
        <v>0</v>
      </c>
      <c r="N15" s="1091"/>
      <c r="O15" s="995"/>
    </row>
    <row r="16" spans="1:19" s="998" customFormat="1" x14ac:dyDescent="0.25">
      <c r="A16" s="63" t="s">
        <v>802</v>
      </c>
      <c r="B16" s="88" t="s">
        <v>299</v>
      </c>
      <c r="C16" s="287">
        <v>10000</v>
      </c>
      <c r="D16" s="60">
        <v>5000</v>
      </c>
      <c r="E16" s="60">
        <v>5000</v>
      </c>
      <c r="F16" s="995"/>
      <c r="G16" s="995"/>
      <c r="H16" s="995"/>
      <c r="I16" s="995"/>
      <c r="J16" s="995"/>
      <c r="K16" s="995"/>
      <c r="L16" s="1091">
        <f t="shared" si="0"/>
        <v>10000</v>
      </c>
      <c r="M16" s="1091">
        <f t="shared" si="1"/>
        <v>0</v>
      </c>
      <c r="N16" s="1091"/>
      <c r="O16" s="995"/>
    </row>
    <row r="17" spans="1:14" x14ac:dyDescent="0.25">
      <c r="A17" s="694"/>
      <c r="B17" s="64"/>
      <c r="C17" s="39"/>
      <c r="D17" s="41"/>
      <c r="E17" s="41"/>
      <c r="L17" s="1091">
        <f t="shared" si="0"/>
        <v>0</v>
      </c>
      <c r="M17" s="1091">
        <f t="shared" si="1"/>
        <v>0</v>
      </c>
      <c r="N17" s="1091"/>
    </row>
    <row r="18" spans="1:14" x14ac:dyDescent="0.25">
      <c r="A18" s="690" t="s">
        <v>707</v>
      </c>
      <c r="B18" s="64" t="s">
        <v>333</v>
      </c>
      <c r="C18" s="299">
        <v>436</v>
      </c>
      <c r="D18" s="41">
        <v>327</v>
      </c>
      <c r="E18" s="41">
        <v>109</v>
      </c>
      <c r="L18" s="1091">
        <f t="shared" si="0"/>
        <v>436</v>
      </c>
      <c r="M18" s="1091">
        <f t="shared" si="1"/>
        <v>0</v>
      </c>
      <c r="N18" s="1091"/>
    </row>
    <row r="19" spans="1:14" x14ac:dyDescent="0.25">
      <c r="A19" s="690"/>
      <c r="B19" s="64"/>
      <c r="C19" s="299"/>
      <c r="D19" s="41"/>
      <c r="E19" s="41"/>
      <c r="L19" s="1091">
        <f t="shared" si="0"/>
        <v>0</v>
      </c>
      <c r="M19" s="1091">
        <f t="shared" si="1"/>
        <v>0</v>
      </c>
      <c r="N19" s="1091"/>
    </row>
    <row r="20" spans="1:14" ht="15" customHeight="1" x14ac:dyDescent="0.25">
      <c r="A20" s="63" t="s">
        <v>737</v>
      </c>
      <c r="B20" s="88" t="s">
        <v>120</v>
      </c>
      <c r="C20" s="287">
        <v>22</v>
      </c>
      <c r="D20" s="60">
        <v>16</v>
      </c>
      <c r="E20" s="60">
        <v>6</v>
      </c>
      <c r="L20" s="1091">
        <f t="shared" si="0"/>
        <v>22</v>
      </c>
      <c r="M20" s="1091">
        <f t="shared" si="1"/>
        <v>0</v>
      </c>
      <c r="N20" s="1091"/>
    </row>
    <row r="21" spans="1:14" ht="15" customHeight="1" x14ac:dyDescent="0.25">
      <c r="A21" s="63" t="s">
        <v>738</v>
      </c>
      <c r="B21" s="88" t="s">
        <v>120</v>
      </c>
      <c r="C21" s="287">
        <v>22</v>
      </c>
      <c r="D21" s="60">
        <v>16</v>
      </c>
      <c r="E21" s="60">
        <v>6</v>
      </c>
      <c r="L21" s="1091">
        <f t="shared" si="0"/>
        <v>22</v>
      </c>
      <c r="M21" s="1091">
        <f t="shared" si="1"/>
        <v>0</v>
      </c>
      <c r="N21" s="1091"/>
    </row>
    <row r="22" spans="1:14" ht="15" customHeight="1" x14ac:dyDescent="0.25">
      <c r="A22" s="63" t="s">
        <v>739</v>
      </c>
      <c r="B22" s="88" t="s">
        <v>120</v>
      </c>
      <c r="C22" s="287">
        <v>16</v>
      </c>
      <c r="D22" s="60">
        <v>12</v>
      </c>
      <c r="E22" s="60">
        <v>4</v>
      </c>
      <c r="L22" s="1091">
        <f t="shared" si="0"/>
        <v>16</v>
      </c>
      <c r="M22" s="1091">
        <f t="shared" si="1"/>
        <v>0</v>
      </c>
      <c r="N22" s="1091"/>
    </row>
    <row r="23" spans="1:14" ht="15" customHeight="1" x14ac:dyDescent="0.25">
      <c r="A23" s="699"/>
      <c r="B23" s="88"/>
      <c r="C23" s="287">
        <v>0</v>
      </c>
      <c r="D23" s="60"/>
      <c r="E23" s="60"/>
      <c r="L23" s="1091">
        <f t="shared" si="0"/>
        <v>0</v>
      </c>
      <c r="M23" s="1091">
        <f t="shared" si="1"/>
        <v>0</v>
      </c>
      <c r="N23" s="1091"/>
    </row>
    <row r="24" spans="1:14" x14ac:dyDescent="0.25">
      <c r="A24" s="702" t="s">
        <v>342</v>
      </c>
      <c r="B24" s="189"/>
      <c r="C24" s="312">
        <v>55938</v>
      </c>
      <c r="D24" s="51">
        <v>41953</v>
      </c>
      <c r="E24" s="51">
        <v>13985</v>
      </c>
      <c r="L24" s="1091">
        <f t="shared" si="0"/>
        <v>55938</v>
      </c>
      <c r="M24" s="1091">
        <f t="shared" si="1"/>
        <v>0</v>
      </c>
      <c r="N24" s="1091"/>
    </row>
    <row r="25" spans="1:14" x14ac:dyDescent="0.25">
      <c r="A25" s="697"/>
      <c r="B25" s="202"/>
      <c r="C25" s="287"/>
      <c r="D25" s="78"/>
      <c r="E25" s="78"/>
      <c r="L25" s="1091">
        <f t="shared" si="0"/>
        <v>0</v>
      </c>
      <c r="M25" s="1091">
        <f t="shared" si="1"/>
        <v>0</v>
      </c>
      <c r="N25" s="1091"/>
    </row>
    <row r="26" spans="1:14" x14ac:dyDescent="0.25">
      <c r="A26" s="695" t="s">
        <v>344</v>
      </c>
      <c r="B26" s="88" t="s">
        <v>287</v>
      </c>
      <c r="C26" s="287">
        <v>16</v>
      </c>
      <c r="D26" s="60">
        <v>12</v>
      </c>
      <c r="E26" s="60">
        <v>4</v>
      </c>
      <c r="L26" s="1091">
        <f t="shared" si="0"/>
        <v>16</v>
      </c>
      <c r="M26" s="1091">
        <f t="shared" si="1"/>
        <v>0</v>
      </c>
      <c r="N26" s="1091"/>
    </row>
    <row r="27" spans="1:14" x14ac:dyDescent="0.25">
      <c r="A27" s="695"/>
      <c r="B27" s="88"/>
      <c r="C27" s="287">
        <v>0</v>
      </c>
      <c r="D27" s="60">
        <v>0</v>
      </c>
      <c r="E27" s="60">
        <v>0</v>
      </c>
      <c r="L27" s="1091">
        <f t="shared" si="0"/>
        <v>0</v>
      </c>
      <c r="M27" s="1091">
        <f t="shared" si="1"/>
        <v>0</v>
      </c>
      <c r="N27" s="1091"/>
    </row>
    <row r="28" spans="1:14" x14ac:dyDescent="0.25">
      <c r="A28" s="695" t="s">
        <v>346</v>
      </c>
      <c r="B28" s="88" t="s">
        <v>120</v>
      </c>
      <c r="C28" s="287">
        <v>12</v>
      </c>
      <c r="D28" s="60">
        <v>9</v>
      </c>
      <c r="E28" s="60">
        <v>3</v>
      </c>
      <c r="L28" s="1091">
        <f t="shared" si="0"/>
        <v>12</v>
      </c>
      <c r="M28" s="1091">
        <f t="shared" si="1"/>
        <v>0</v>
      </c>
      <c r="N28" s="1091"/>
    </row>
    <row r="29" spans="1:14" x14ac:dyDescent="0.25">
      <c r="A29" s="695" t="s">
        <v>348</v>
      </c>
      <c r="B29" s="88" t="s">
        <v>120</v>
      </c>
      <c r="C29" s="287">
        <v>4</v>
      </c>
      <c r="D29" s="60">
        <v>3</v>
      </c>
      <c r="E29" s="60">
        <v>1</v>
      </c>
      <c r="L29" s="1091">
        <f t="shared" si="0"/>
        <v>4</v>
      </c>
      <c r="M29" s="1091">
        <f t="shared" si="1"/>
        <v>0</v>
      </c>
      <c r="N29" s="1091"/>
    </row>
    <row r="30" spans="1:14" x14ac:dyDescent="0.25">
      <c r="A30" s="699" t="s">
        <v>350</v>
      </c>
      <c r="B30" s="88" t="s">
        <v>120</v>
      </c>
      <c r="C30" s="287">
        <v>2</v>
      </c>
      <c r="D30" s="60">
        <v>1</v>
      </c>
      <c r="E30" s="60">
        <v>1</v>
      </c>
      <c r="L30" s="1091">
        <f t="shared" si="0"/>
        <v>2</v>
      </c>
      <c r="M30" s="1091">
        <f t="shared" si="1"/>
        <v>0</v>
      </c>
      <c r="N30" s="1091"/>
    </row>
    <row r="31" spans="1:14" x14ac:dyDescent="0.25">
      <c r="A31" s="695" t="s">
        <v>352</v>
      </c>
      <c r="B31" s="88" t="s">
        <v>18</v>
      </c>
      <c r="C31" s="287">
        <v>200</v>
      </c>
      <c r="D31" s="60">
        <v>100</v>
      </c>
      <c r="E31" s="60">
        <v>100</v>
      </c>
      <c r="L31" s="1091">
        <f t="shared" si="0"/>
        <v>200</v>
      </c>
      <c r="M31" s="1091">
        <f t="shared" si="1"/>
        <v>0</v>
      </c>
      <c r="N31" s="1091"/>
    </row>
    <row r="32" spans="1:14" x14ac:dyDescent="0.25">
      <c r="A32" s="695"/>
      <c r="B32" s="88"/>
      <c r="C32" s="287">
        <v>0</v>
      </c>
      <c r="D32" s="60"/>
      <c r="E32" s="60"/>
      <c r="L32" s="1091">
        <f t="shared" si="0"/>
        <v>0</v>
      </c>
      <c r="M32" s="1091">
        <f t="shared" si="1"/>
        <v>0</v>
      </c>
      <c r="N32" s="1091"/>
    </row>
    <row r="33" spans="1:15" x14ac:dyDescent="0.25">
      <c r="A33" s="695" t="s">
        <v>354</v>
      </c>
      <c r="B33" s="88" t="s">
        <v>120</v>
      </c>
      <c r="C33" s="287">
        <v>6</v>
      </c>
      <c r="D33" s="60">
        <v>4</v>
      </c>
      <c r="E33" s="60">
        <v>2</v>
      </c>
      <c r="L33" s="1091">
        <f t="shared" si="0"/>
        <v>6</v>
      </c>
      <c r="M33" s="1091">
        <f t="shared" si="1"/>
        <v>0</v>
      </c>
      <c r="N33" s="1091"/>
    </row>
    <row r="34" spans="1:15" x14ac:dyDescent="0.25">
      <c r="A34" s="695" t="s">
        <v>356</v>
      </c>
      <c r="B34" s="88" t="s">
        <v>120</v>
      </c>
      <c r="C34" s="287">
        <v>2</v>
      </c>
      <c r="D34" s="60">
        <v>1</v>
      </c>
      <c r="E34" s="60">
        <v>1</v>
      </c>
      <c r="L34" s="1091">
        <f t="shared" si="0"/>
        <v>2</v>
      </c>
      <c r="M34" s="1091">
        <f t="shared" si="1"/>
        <v>0</v>
      </c>
      <c r="N34" s="1091"/>
    </row>
    <row r="35" spans="1:15" x14ac:dyDescent="0.25">
      <c r="A35" s="697"/>
      <c r="B35" s="202"/>
      <c r="C35" s="287">
        <v>0</v>
      </c>
      <c r="D35" s="60">
        <v>0</v>
      </c>
      <c r="E35" s="60">
        <v>0</v>
      </c>
      <c r="L35" s="1091">
        <f t="shared" si="0"/>
        <v>0</v>
      </c>
      <c r="M35" s="1091">
        <f t="shared" si="1"/>
        <v>0</v>
      </c>
      <c r="N35" s="1091"/>
    </row>
    <row r="36" spans="1:15" x14ac:dyDescent="0.25">
      <c r="A36" s="695" t="s">
        <v>358</v>
      </c>
      <c r="B36" s="88" t="s">
        <v>120</v>
      </c>
      <c r="C36" s="287">
        <v>4</v>
      </c>
      <c r="D36" s="60">
        <v>3</v>
      </c>
      <c r="E36" s="60">
        <v>1</v>
      </c>
      <c r="L36" s="1091">
        <f t="shared" si="0"/>
        <v>4</v>
      </c>
      <c r="M36" s="1091">
        <f t="shared" si="1"/>
        <v>0</v>
      </c>
      <c r="N36" s="1091"/>
    </row>
    <row r="37" spans="1:15" x14ac:dyDescent="0.25">
      <c r="A37" s="695" t="s">
        <v>360</v>
      </c>
      <c r="B37" s="88" t="s">
        <v>120</v>
      </c>
      <c r="C37" s="287">
        <v>4</v>
      </c>
      <c r="D37" s="60">
        <v>3</v>
      </c>
      <c r="E37" s="60">
        <v>1</v>
      </c>
      <c r="L37" s="1091">
        <f t="shared" si="0"/>
        <v>4</v>
      </c>
      <c r="M37" s="1091">
        <f t="shared" si="1"/>
        <v>0</v>
      </c>
      <c r="N37" s="1091"/>
    </row>
    <row r="38" spans="1:15" x14ac:dyDescent="0.25">
      <c r="A38" s="694" t="s">
        <v>361</v>
      </c>
      <c r="B38" s="64"/>
      <c r="C38" s="296">
        <v>41526</v>
      </c>
      <c r="D38" s="51">
        <v>29390</v>
      </c>
      <c r="E38" s="51">
        <v>12136</v>
      </c>
      <c r="L38" s="1091">
        <f t="shared" ref="L38:L67" si="2">SUM(D38:K38)</f>
        <v>41526</v>
      </c>
      <c r="M38" s="1091">
        <f t="shared" ref="M38:M67" si="3">L38-C38</f>
        <v>0</v>
      </c>
      <c r="N38" s="1091"/>
    </row>
    <row r="39" spans="1:15" x14ac:dyDescent="0.25">
      <c r="A39" s="694" t="s">
        <v>362</v>
      </c>
      <c r="B39" s="88"/>
      <c r="C39" s="296">
        <v>97464</v>
      </c>
      <c r="D39" s="51">
        <v>71343</v>
      </c>
      <c r="E39" s="51">
        <v>26121</v>
      </c>
      <c r="L39" s="1091">
        <f t="shared" si="2"/>
        <v>97464</v>
      </c>
      <c r="M39" s="1091">
        <f t="shared" si="3"/>
        <v>0</v>
      </c>
      <c r="N39" s="1091"/>
    </row>
    <row r="40" spans="1:15" ht="14.25" customHeight="1" x14ac:dyDescent="0.25">
      <c r="A40" s="695"/>
      <c r="B40" s="88"/>
      <c r="C40" s="287"/>
      <c r="D40" s="60"/>
      <c r="E40" s="60"/>
      <c r="L40" s="1091">
        <f t="shared" si="2"/>
        <v>0</v>
      </c>
      <c r="M40" s="1091">
        <f t="shared" si="3"/>
        <v>0</v>
      </c>
      <c r="N40" s="1091"/>
    </row>
    <row r="41" spans="1:15" s="1005" customFormat="1" ht="16.5" customHeight="1" x14ac:dyDescent="0.25">
      <c r="A41" s="698" t="s">
        <v>374</v>
      </c>
      <c r="B41" s="189" t="s">
        <v>18</v>
      </c>
      <c r="C41" s="648">
        <v>140</v>
      </c>
      <c r="D41" s="1018">
        <v>70</v>
      </c>
      <c r="E41" s="1018">
        <v>70</v>
      </c>
      <c r="G41" s="753"/>
      <c r="K41" s="1090"/>
      <c r="L41" s="1091">
        <f t="shared" si="2"/>
        <v>140</v>
      </c>
      <c r="M41" s="1091">
        <f t="shared" si="3"/>
        <v>0</v>
      </c>
      <c r="N41" s="1091"/>
      <c r="O41" s="1090"/>
    </row>
    <row r="42" spans="1:15" s="998" customFormat="1" ht="16.5" customHeight="1" x14ac:dyDescent="0.25">
      <c r="A42" s="697"/>
      <c r="B42" s="202"/>
      <c r="C42" s="287"/>
      <c r="D42" s="716"/>
      <c r="E42" s="716"/>
      <c r="G42" s="374"/>
      <c r="K42" s="995"/>
      <c r="L42" s="1091">
        <f t="shared" si="2"/>
        <v>0</v>
      </c>
      <c r="M42" s="1091">
        <f t="shared" si="3"/>
        <v>0</v>
      </c>
      <c r="N42" s="1091"/>
      <c r="O42" s="995"/>
    </row>
    <row r="43" spans="1:15" s="998" customFormat="1" x14ac:dyDescent="0.25">
      <c r="A43" s="700" t="s">
        <v>788</v>
      </c>
      <c r="B43" s="196" t="s">
        <v>18</v>
      </c>
      <c r="C43" s="287">
        <v>400</v>
      </c>
      <c r="D43" s="726">
        <v>200</v>
      </c>
      <c r="E43" s="726">
        <v>200</v>
      </c>
      <c r="G43" s="374"/>
      <c r="K43" s="995"/>
      <c r="L43" s="1091">
        <f t="shared" si="2"/>
        <v>400</v>
      </c>
      <c r="M43" s="1091">
        <f t="shared" si="3"/>
        <v>0</v>
      </c>
      <c r="N43" s="1091"/>
      <c r="O43" s="995"/>
    </row>
    <row r="44" spans="1:15" s="998" customFormat="1" x14ac:dyDescent="0.25">
      <c r="A44" s="700" t="s">
        <v>789</v>
      </c>
      <c r="B44" s="196" t="s">
        <v>18</v>
      </c>
      <c r="C44" s="287">
        <v>400</v>
      </c>
      <c r="D44" s="726">
        <v>200</v>
      </c>
      <c r="E44" s="726">
        <v>200</v>
      </c>
      <c r="G44" s="374"/>
      <c r="K44" s="995"/>
      <c r="L44" s="1091">
        <f t="shared" si="2"/>
        <v>400</v>
      </c>
      <c r="M44" s="1091">
        <f t="shared" si="3"/>
        <v>0</v>
      </c>
      <c r="N44" s="1091"/>
      <c r="O44" s="995"/>
    </row>
    <row r="45" spans="1:15" s="998" customFormat="1" x14ac:dyDescent="0.25">
      <c r="A45" s="698" t="s">
        <v>383</v>
      </c>
      <c r="B45" s="200" t="s">
        <v>18</v>
      </c>
      <c r="C45" s="299">
        <v>800</v>
      </c>
      <c r="D45" s="726">
        <v>400</v>
      </c>
      <c r="E45" s="726">
        <v>400</v>
      </c>
      <c r="G45" s="374"/>
      <c r="K45" s="995"/>
      <c r="L45" s="1091">
        <f t="shared" si="2"/>
        <v>800</v>
      </c>
      <c r="M45" s="1091">
        <f t="shared" si="3"/>
        <v>0</v>
      </c>
      <c r="N45" s="1091"/>
      <c r="O45" s="995"/>
    </row>
    <row r="46" spans="1:15" s="998" customFormat="1" x14ac:dyDescent="0.25">
      <c r="A46" s="698"/>
      <c r="B46" s="200"/>
      <c r="C46" s="299"/>
      <c r="D46" s="728"/>
      <c r="E46" s="728"/>
      <c r="G46" s="374"/>
      <c r="K46" s="995"/>
      <c r="L46" s="1091">
        <f t="shared" si="2"/>
        <v>0</v>
      </c>
      <c r="M46" s="1091">
        <f t="shared" si="3"/>
        <v>0</v>
      </c>
      <c r="N46" s="1091"/>
      <c r="O46" s="995"/>
    </row>
    <row r="47" spans="1:15" s="998" customFormat="1" x14ac:dyDescent="0.25">
      <c r="A47" s="696" t="s">
        <v>786</v>
      </c>
      <c r="B47" s="787" t="s">
        <v>287</v>
      </c>
      <c r="C47" s="287">
        <v>400</v>
      </c>
      <c r="D47" s="725">
        <v>200</v>
      </c>
      <c r="E47" s="725">
        <v>200</v>
      </c>
      <c r="G47" s="374"/>
      <c r="K47" s="995"/>
      <c r="L47" s="1091">
        <f t="shared" si="2"/>
        <v>400</v>
      </c>
      <c r="M47" s="1091">
        <f t="shared" si="3"/>
        <v>0</v>
      </c>
      <c r="N47" s="1091"/>
      <c r="O47" s="995"/>
    </row>
    <row r="48" spans="1:15" s="998" customFormat="1" x14ac:dyDescent="0.25">
      <c r="A48" s="696" t="s">
        <v>787</v>
      </c>
      <c r="B48" s="787" t="s">
        <v>287</v>
      </c>
      <c r="C48" s="287">
        <v>750</v>
      </c>
      <c r="D48" s="725">
        <v>375</v>
      </c>
      <c r="E48" s="725">
        <v>375</v>
      </c>
      <c r="G48" s="374"/>
      <c r="K48" s="995"/>
      <c r="L48" s="1091">
        <f t="shared" si="2"/>
        <v>750</v>
      </c>
      <c r="M48" s="1091">
        <f t="shared" si="3"/>
        <v>0</v>
      </c>
      <c r="N48" s="1091"/>
      <c r="O48" s="995"/>
    </row>
    <row r="49" spans="1:15" s="998" customFormat="1" x14ac:dyDescent="0.25">
      <c r="A49" s="697"/>
      <c r="B49" s="202"/>
      <c r="C49" s="287">
        <v>0</v>
      </c>
      <c r="D49" s="726"/>
      <c r="E49" s="726"/>
      <c r="G49" s="374"/>
      <c r="K49" s="995"/>
      <c r="L49" s="1091">
        <f t="shared" si="2"/>
        <v>0</v>
      </c>
      <c r="M49" s="1091">
        <f t="shared" si="3"/>
        <v>0</v>
      </c>
      <c r="N49" s="1091"/>
      <c r="O49" s="995"/>
    </row>
    <row r="50" spans="1:15" s="998" customFormat="1" x14ac:dyDescent="0.25">
      <c r="A50" s="697" t="s">
        <v>725</v>
      </c>
      <c r="B50" s="202" t="s">
        <v>388</v>
      </c>
      <c r="C50" s="287">
        <v>2000</v>
      </c>
      <c r="D50" s="725">
        <v>1000</v>
      </c>
      <c r="E50" s="725">
        <v>1000</v>
      </c>
      <c r="G50" s="374"/>
      <c r="K50" s="995"/>
      <c r="L50" s="1091">
        <f t="shared" si="2"/>
        <v>2000</v>
      </c>
      <c r="M50" s="1091">
        <f t="shared" si="3"/>
        <v>0</v>
      </c>
      <c r="N50" s="1091"/>
      <c r="O50" s="995"/>
    </row>
    <row r="51" spans="1:15" s="998" customFormat="1" x14ac:dyDescent="0.25">
      <c r="A51" s="697" t="s">
        <v>726</v>
      </c>
      <c r="B51" s="202" t="s">
        <v>388</v>
      </c>
      <c r="C51" s="287">
        <v>200</v>
      </c>
      <c r="D51" s="725">
        <v>100</v>
      </c>
      <c r="E51" s="725">
        <v>100</v>
      </c>
      <c r="G51" s="374"/>
      <c r="K51" s="995"/>
      <c r="L51" s="1091">
        <f t="shared" si="2"/>
        <v>200</v>
      </c>
      <c r="M51" s="1091">
        <f t="shared" si="3"/>
        <v>0</v>
      </c>
      <c r="N51" s="1091"/>
      <c r="O51" s="995"/>
    </row>
    <row r="52" spans="1:15" s="998" customFormat="1" x14ac:dyDescent="0.25">
      <c r="A52" s="697"/>
      <c r="B52" s="202"/>
      <c r="C52" s="287"/>
      <c r="D52" s="727"/>
      <c r="E52" s="727"/>
      <c r="G52" s="374"/>
      <c r="K52" s="995"/>
      <c r="L52" s="1091">
        <f t="shared" si="2"/>
        <v>0</v>
      </c>
      <c r="M52" s="1091">
        <f t="shared" si="3"/>
        <v>0</v>
      </c>
      <c r="N52" s="1091"/>
      <c r="O52" s="995"/>
    </row>
    <row r="53" spans="1:15" s="998" customFormat="1" x14ac:dyDescent="0.25">
      <c r="A53" s="697" t="s">
        <v>655</v>
      </c>
      <c r="B53" s="202" t="s">
        <v>648</v>
      </c>
      <c r="C53" s="287">
        <v>96</v>
      </c>
      <c r="D53" s="716">
        <v>48</v>
      </c>
      <c r="E53" s="716">
        <v>48</v>
      </c>
      <c r="G53" s="374"/>
      <c r="K53" s="995"/>
      <c r="L53" s="1091">
        <f t="shared" si="2"/>
        <v>96</v>
      </c>
      <c r="M53" s="1091">
        <f t="shared" si="3"/>
        <v>0</v>
      </c>
      <c r="N53" s="1091"/>
      <c r="O53" s="995"/>
    </row>
    <row r="54" spans="1:15" s="998" customFormat="1" x14ac:dyDescent="0.25">
      <c r="A54" s="697" t="s">
        <v>656</v>
      </c>
      <c r="B54" s="202" t="s">
        <v>648</v>
      </c>
      <c r="C54" s="287">
        <v>48</v>
      </c>
      <c r="D54" s="716">
        <v>24</v>
      </c>
      <c r="E54" s="716">
        <v>24</v>
      </c>
      <c r="G54" s="374"/>
      <c r="K54" s="995"/>
      <c r="L54" s="1091">
        <f t="shared" si="2"/>
        <v>48</v>
      </c>
      <c r="M54" s="1091">
        <f t="shared" si="3"/>
        <v>0</v>
      </c>
      <c r="N54" s="1091"/>
      <c r="O54" s="995"/>
    </row>
    <row r="55" spans="1:15" s="998" customFormat="1" x14ac:dyDescent="0.25">
      <c r="A55" s="697" t="s">
        <v>657</v>
      </c>
      <c r="B55" s="202" t="s">
        <v>648</v>
      </c>
      <c r="C55" s="287">
        <v>24</v>
      </c>
      <c r="D55" s="716">
        <v>12</v>
      </c>
      <c r="E55" s="716">
        <v>12</v>
      </c>
      <c r="G55" s="374"/>
      <c r="K55" s="995"/>
      <c r="L55" s="1091">
        <f t="shared" si="2"/>
        <v>24</v>
      </c>
      <c r="M55" s="1091">
        <f t="shared" si="3"/>
        <v>0</v>
      </c>
      <c r="N55" s="1091"/>
      <c r="O55" s="995"/>
    </row>
    <row r="56" spans="1:15" s="998" customFormat="1" x14ac:dyDescent="0.25">
      <c r="A56" s="697"/>
      <c r="B56" s="202"/>
      <c r="C56" s="287"/>
      <c r="D56" s="726"/>
      <c r="E56" s="726"/>
      <c r="G56" s="374"/>
      <c r="K56" s="995"/>
      <c r="L56" s="1091">
        <f t="shared" si="2"/>
        <v>0</v>
      </c>
      <c r="M56" s="1091">
        <f t="shared" si="3"/>
        <v>0</v>
      </c>
      <c r="N56" s="1091"/>
      <c r="O56" s="995"/>
    </row>
    <row r="57" spans="1:15" s="998" customFormat="1" x14ac:dyDescent="0.25">
      <c r="A57" s="697" t="s">
        <v>654</v>
      </c>
      <c r="B57" s="202" t="s">
        <v>388</v>
      </c>
      <c r="C57" s="287">
        <v>200</v>
      </c>
      <c r="D57" s="726">
        <v>100</v>
      </c>
      <c r="E57" s="726">
        <v>100</v>
      </c>
      <c r="G57" s="374"/>
      <c r="K57" s="995"/>
      <c r="L57" s="1091">
        <f t="shared" si="2"/>
        <v>200</v>
      </c>
      <c r="M57" s="1091">
        <f t="shared" si="3"/>
        <v>0</v>
      </c>
      <c r="N57" s="1091"/>
      <c r="O57" s="995"/>
    </row>
    <row r="58" spans="1:15" s="998" customFormat="1" x14ac:dyDescent="0.25">
      <c r="A58" s="697"/>
      <c r="B58" s="202"/>
      <c r="C58" s="287"/>
      <c r="D58" s="726"/>
      <c r="E58" s="726"/>
      <c r="K58" s="995"/>
      <c r="L58" s="1091">
        <f t="shared" si="2"/>
        <v>0</v>
      </c>
      <c r="M58" s="1091">
        <f t="shared" si="3"/>
        <v>0</v>
      </c>
      <c r="N58" s="1091"/>
      <c r="O58" s="995"/>
    </row>
    <row r="59" spans="1:15" x14ac:dyDescent="0.25">
      <c r="A59" s="695" t="s">
        <v>395</v>
      </c>
      <c r="B59" s="64" t="s">
        <v>396</v>
      </c>
      <c r="C59" s="287">
        <v>80</v>
      </c>
      <c r="D59" s="60">
        <v>40</v>
      </c>
      <c r="E59" s="60">
        <v>40</v>
      </c>
      <c r="L59" s="1091">
        <f t="shared" si="2"/>
        <v>80</v>
      </c>
      <c r="M59" s="1091">
        <f t="shared" si="3"/>
        <v>0</v>
      </c>
      <c r="N59" s="1091"/>
    </row>
    <row r="60" spans="1:15" x14ac:dyDescent="0.25">
      <c r="A60" s="695" t="s">
        <v>398</v>
      </c>
      <c r="B60" s="64" t="s">
        <v>396</v>
      </c>
      <c r="C60" s="287">
        <v>80</v>
      </c>
      <c r="D60" s="60">
        <v>40</v>
      </c>
      <c r="E60" s="60">
        <v>40</v>
      </c>
      <c r="L60" s="1091">
        <f t="shared" si="2"/>
        <v>80</v>
      </c>
      <c r="M60" s="1091">
        <f t="shared" si="3"/>
        <v>0</v>
      </c>
      <c r="N60" s="1091"/>
    </row>
    <row r="61" spans="1:15" x14ac:dyDescent="0.25">
      <c r="A61" s="695" t="s">
        <v>400</v>
      </c>
      <c r="B61" s="64" t="s">
        <v>396</v>
      </c>
      <c r="C61" s="287">
        <v>40</v>
      </c>
      <c r="D61" s="60">
        <v>20</v>
      </c>
      <c r="E61" s="60">
        <v>20</v>
      </c>
      <c r="L61" s="1091">
        <f t="shared" si="2"/>
        <v>40</v>
      </c>
      <c r="M61" s="1091">
        <f t="shared" si="3"/>
        <v>0</v>
      </c>
      <c r="N61" s="1091"/>
    </row>
    <row r="62" spans="1:15" x14ac:dyDescent="0.25">
      <c r="A62" s="694" t="s">
        <v>401</v>
      </c>
      <c r="B62" s="64" t="s">
        <v>396</v>
      </c>
      <c r="C62" s="299">
        <v>200</v>
      </c>
      <c r="D62" s="41">
        <v>100</v>
      </c>
      <c r="E62" s="41">
        <v>100</v>
      </c>
      <c r="L62" s="1091">
        <f t="shared" si="2"/>
        <v>200</v>
      </c>
      <c r="M62" s="1091">
        <f t="shared" si="3"/>
        <v>0</v>
      </c>
      <c r="N62" s="1091"/>
    </row>
    <row r="63" spans="1:15" x14ac:dyDescent="0.25">
      <c r="A63" s="697"/>
      <c r="B63" s="202"/>
      <c r="C63" s="287"/>
      <c r="D63" s="60"/>
      <c r="E63" s="60"/>
      <c r="L63" s="1091">
        <f t="shared" si="2"/>
        <v>0</v>
      </c>
      <c r="M63" s="1091">
        <f t="shared" si="3"/>
        <v>0</v>
      </c>
      <c r="N63" s="1091"/>
    </row>
    <row r="64" spans="1:15" s="194" customFormat="1" x14ac:dyDescent="0.25">
      <c r="A64" s="695" t="s">
        <v>403</v>
      </c>
      <c r="B64" s="88" t="s">
        <v>18</v>
      </c>
      <c r="C64" s="287">
        <v>52</v>
      </c>
      <c r="D64" s="60">
        <v>26</v>
      </c>
      <c r="E64" s="60">
        <v>26</v>
      </c>
      <c r="F64" s="995"/>
      <c r="G64" s="995"/>
      <c r="H64" s="995"/>
      <c r="I64" s="995"/>
      <c r="J64" s="995"/>
      <c r="K64" s="995"/>
      <c r="L64" s="1091">
        <f t="shared" si="2"/>
        <v>52</v>
      </c>
      <c r="M64" s="1091">
        <f t="shared" si="3"/>
        <v>0</v>
      </c>
      <c r="N64" s="1091"/>
      <c r="O64" s="995"/>
    </row>
    <row r="65" spans="1:15" x14ac:dyDescent="0.25">
      <c r="A65" s="697"/>
      <c r="B65" s="202"/>
      <c r="C65" s="287">
        <v>0</v>
      </c>
      <c r="D65" s="60">
        <v>0</v>
      </c>
      <c r="E65" s="60">
        <v>0</v>
      </c>
      <c r="L65" s="1091">
        <f t="shared" si="2"/>
        <v>0</v>
      </c>
      <c r="M65" s="1091">
        <f t="shared" si="3"/>
        <v>0</v>
      </c>
      <c r="N65" s="1091"/>
    </row>
    <row r="66" spans="1:15" x14ac:dyDescent="0.25">
      <c r="A66" s="695" t="s">
        <v>790</v>
      </c>
      <c r="B66" s="88" t="s">
        <v>120</v>
      </c>
      <c r="C66" s="287">
        <v>24</v>
      </c>
      <c r="D66" s="60">
        <v>18</v>
      </c>
      <c r="E66" s="60">
        <v>6</v>
      </c>
      <c r="L66" s="1091">
        <f t="shared" si="2"/>
        <v>24</v>
      </c>
      <c r="M66" s="1091">
        <f t="shared" si="3"/>
        <v>0</v>
      </c>
      <c r="N66" s="1091"/>
    </row>
    <row r="67" spans="1:15" x14ac:dyDescent="0.25">
      <c r="A67" s="694" t="s">
        <v>408</v>
      </c>
      <c r="B67" s="64" t="s">
        <v>120</v>
      </c>
      <c r="C67" s="299">
        <v>24</v>
      </c>
      <c r="D67" s="41">
        <v>18</v>
      </c>
      <c r="E67" s="41">
        <v>6</v>
      </c>
      <c r="L67" s="1091">
        <f t="shared" si="2"/>
        <v>24</v>
      </c>
      <c r="M67" s="1091">
        <f t="shared" si="3"/>
        <v>0</v>
      </c>
      <c r="N67" s="1091"/>
    </row>
    <row r="68" spans="1:15" x14ac:dyDescent="0.25">
      <c r="A68" s="695"/>
      <c r="B68" s="88"/>
      <c r="C68" s="287">
        <v>0</v>
      </c>
      <c r="D68" s="60"/>
      <c r="E68" s="60"/>
      <c r="L68" s="1091">
        <f t="shared" ref="L68:L99" si="4">SUM(D68:K68)</f>
        <v>0</v>
      </c>
      <c r="M68" s="1091">
        <f t="shared" ref="M68:M99" si="5">L68-C68</f>
        <v>0</v>
      </c>
      <c r="N68" s="1091"/>
    </row>
    <row r="69" spans="1:15" s="194" customFormat="1" x14ac:dyDescent="0.25">
      <c r="A69" s="1189" t="s">
        <v>613</v>
      </c>
      <c r="B69" s="1190" t="s">
        <v>287</v>
      </c>
      <c r="C69" s="287">
        <v>140</v>
      </c>
      <c r="D69" s="60">
        <v>70</v>
      </c>
      <c r="E69" s="60">
        <v>70</v>
      </c>
      <c r="F69" s="995"/>
      <c r="G69" s="995"/>
      <c r="H69" s="995"/>
      <c r="I69" s="995"/>
      <c r="J69" s="995"/>
      <c r="K69" s="995"/>
      <c r="L69" s="1091">
        <f t="shared" si="4"/>
        <v>140</v>
      </c>
      <c r="M69" s="1091">
        <f t="shared" si="5"/>
        <v>0</v>
      </c>
      <c r="N69" s="1091"/>
      <c r="O69" s="995"/>
    </row>
    <row r="70" spans="1:15" s="194" customFormat="1" x14ac:dyDescent="0.25">
      <c r="A70" s="1189" t="s">
        <v>615</v>
      </c>
      <c r="B70" s="1190" t="s">
        <v>287</v>
      </c>
      <c r="C70" s="287">
        <v>24</v>
      </c>
      <c r="D70" s="60">
        <v>12</v>
      </c>
      <c r="E70" s="60">
        <v>12</v>
      </c>
      <c r="F70" s="995"/>
      <c r="G70" s="995"/>
      <c r="H70" s="995"/>
      <c r="I70" s="995"/>
      <c r="J70" s="995"/>
      <c r="K70" s="995"/>
      <c r="L70" s="1091">
        <f t="shared" si="4"/>
        <v>24</v>
      </c>
      <c r="M70" s="1091">
        <f t="shared" si="5"/>
        <v>0</v>
      </c>
      <c r="N70" s="1091"/>
      <c r="O70" s="995"/>
    </row>
    <row r="71" spans="1:15" x14ac:dyDescent="0.25">
      <c r="A71" s="697"/>
      <c r="B71" s="202"/>
      <c r="C71" s="287">
        <v>0</v>
      </c>
      <c r="D71" s="60">
        <v>0</v>
      </c>
      <c r="E71" s="60">
        <v>0</v>
      </c>
      <c r="L71" s="1091">
        <f t="shared" si="4"/>
        <v>0</v>
      </c>
      <c r="M71" s="1091">
        <f t="shared" si="5"/>
        <v>0</v>
      </c>
      <c r="N71" s="1091"/>
    </row>
    <row r="72" spans="1:15" s="194" customFormat="1" x14ac:dyDescent="0.25">
      <c r="A72" s="1191" t="s">
        <v>793</v>
      </c>
      <c r="B72" s="88" t="s">
        <v>120</v>
      </c>
      <c r="C72" s="287">
        <v>6</v>
      </c>
      <c r="D72" s="60">
        <v>3</v>
      </c>
      <c r="E72" s="60">
        <v>3</v>
      </c>
      <c r="F72" s="995"/>
      <c r="G72" s="995"/>
      <c r="H72" s="995"/>
      <c r="I72" s="995"/>
      <c r="J72" s="995"/>
      <c r="K72" s="995"/>
      <c r="L72" s="1091">
        <f t="shared" si="4"/>
        <v>6</v>
      </c>
      <c r="M72" s="1091">
        <f t="shared" si="5"/>
        <v>0</v>
      </c>
      <c r="N72" s="1091"/>
      <c r="O72" s="995"/>
    </row>
    <row r="73" spans="1:15" s="194" customFormat="1" x14ac:dyDescent="0.25">
      <c r="A73" s="1191" t="s">
        <v>794</v>
      </c>
      <c r="B73" s="88" t="s">
        <v>120</v>
      </c>
      <c r="C73" s="287">
        <v>6</v>
      </c>
      <c r="D73" s="60">
        <v>3</v>
      </c>
      <c r="E73" s="60">
        <v>3</v>
      </c>
      <c r="F73" s="995"/>
      <c r="G73" s="995"/>
      <c r="H73" s="995"/>
      <c r="I73" s="995"/>
      <c r="J73" s="995"/>
      <c r="K73" s="995"/>
      <c r="L73" s="1091">
        <f t="shared" si="4"/>
        <v>6</v>
      </c>
      <c r="M73" s="1091">
        <f t="shared" si="5"/>
        <v>0</v>
      </c>
      <c r="N73" s="1091"/>
      <c r="O73" s="995"/>
    </row>
    <row r="74" spans="1:15" x14ac:dyDescent="0.25">
      <c r="A74" s="695"/>
      <c r="B74" s="88"/>
      <c r="C74" s="287">
        <v>0</v>
      </c>
      <c r="D74" s="60">
        <v>0</v>
      </c>
      <c r="E74" s="60">
        <v>0</v>
      </c>
      <c r="L74" s="1091">
        <f t="shared" si="4"/>
        <v>0</v>
      </c>
      <c r="M74" s="1091">
        <f t="shared" si="5"/>
        <v>0</v>
      </c>
      <c r="N74" s="1091"/>
    </row>
    <row r="75" spans="1:15" x14ac:dyDescent="0.25">
      <c r="A75" s="695" t="s">
        <v>791</v>
      </c>
      <c r="B75" s="88" t="s">
        <v>120</v>
      </c>
      <c r="C75" s="287">
        <v>24</v>
      </c>
      <c r="D75" s="41">
        <v>18</v>
      </c>
      <c r="E75" s="41">
        <v>6</v>
      </c>
      <c r="L75" s="1091">
        <f t="shared" si="4"/>
        <v>24</v>
      </c>
      <c r="M75" s="1091">
        <f t="shared" si="5"/>
        <v>0</v>
      </c>
      <c r="N75" s="1091"/>
    </row>
    <row r="76" spans="1:15" x14ac:dyDescent="0.25">
      <c r="A76" s="695" t="s">
        <v>792</v>
      </c>
      <c r="B76" s="88" t="s">
        <v>120</v>
      </c>
      <c r="C76" s="287">
        <v>15</v>
      </c>
      <c r="D76" s="41">
        <v>11</v>
      </c>
      <c r="E76" s="41">
        <v>4</v>
      </c>
      <c r="L76" s="1091">
        <f t="shared" si="4"/>
        <v>15</v>
      </c>
      <c r="M76" s="1091">
        <f t="shared" si="5"/>
        <v>0</v>
      </c>
      <c r="N76" s="1091"/>
    </row>
    <row r="77" spans="1:15" x14ac:dyDescent="0.25">
      <c r="A77" s="694" t="s">
        <v>422</v>
      </c>
      <c r="B77" s="64" t="s">
        <v>120</v>
      </c>
      <c r="C77" s="299">
        <v>39</v>
      </c>
      <c r="D77" s="41">
        <v>29</v>
      </c>
      <c r="E77" s="41">
        <v>10</v>
      </c>
      <c r="L77" s="1091">
        <f t="shared" si="4"/>
        <v>39</v>
      </c>
      <c r="M77" s="1091">
        <f t="shared" si="5"/>
        <v>0</v>
      </c>
      <c r="N77" s="1091"/>
    </row>
    <row r="78" spans="1:15" x14ac:dyDescent="0.25">
      <c r="A78" s="697"/>
      <c r="B78" s="202"/>
      <c r="C78" s="287">
        <v>0</v>
      </c>
      <c r="D78" s="60"/>
      <c r="E78" s="60"/>
      <c r="L78" s="1091">
        <f t="shared" si="4"/>
        <v>0</v>
      </c>
      <c r="M78" s="1091">
        <f t="shared" si="5"/>
        <v>0</v>
      </c>
      <c r="N78" s="1091"/>
    </row>
    <row r="79" spans="1:15" s="998" customFormat="1" x14ac:dyDescent="0.25">
      <c r="A79" s="696" t="s">
        <v>424</v>
      </c>
      <c r="B79" s="88" t="s">
        <v>120</v>
      </c>
      <c r="C79" s="287">
        <v>6</v>
      </c>
      <c r="D79" s="60">
        <v>4</v>
      </c>
      <c r="E79" s="60">
        <v>2</v>
      </c>
      <c r="F79" s="995"/>
      <c r="G79" s="995"/>
      <c r="H79" s="995"/>
      <c r="I79" s="995"/>
      <c r="J79" s="995"/>
      <c r="K79" s="995"/>
      <c r="L79" s="1091">
        <f t="shared" si="4"/>
        <v>6</v>
      </c>
      <c r="M79" s="1091">
        <f t="shared" si="5"/>
        <v>0</v>
      </c>
      <c r="N79" s="1091"/>
      <c r="O79" s="995"/>
    </row>
    <row r="80" spans="1:15" s="998" customFormat="1" x14ac:dyDescent="0.25">
      <c r="A80" s="696" t="s">
        <v>426</v>
      </c>
      <c r="B80" s="189" t="s">
        <v>120</v>
      </c>
      <c r="C80" s="287">
        <v>10</v>
      </c>
      <c r="D80" s="60">
        <v>8</v>
      </c>
      <c r="E80" s="60">
        <v>2</v>
      </c>
      <c r="F80" s="995"/>
      <c r="G80" s="995"/>
      <c r="H80" s="995"/>
      <c r="I80" s="995"/>
      <c r="J80" s="995"/>
      <c r="K80" s="995"/>
      <c r="L80" s="1091">
        <f t="shared" si="4"/>
        <v>10</v>
      </c>
      <c r="M80" s="1091">
        <f t="shared" si="5"/>
        <v>0</v>
      </c>
      <c r="N80" s="1091"/>
      <c r="O80" s="995"/>
    </row>
    <row r="81" spans="1:15" s="998" customFormat="1" x14ac:dyDescent="0.25">
      <c r="A81" s="703" t="s">
        <v>427</v>
      </c>
      <c r="B81" s="88"/>
      <c r="C81" s="97">
        <v>6580</v>
      </c>
      <c r="D81" s="51">
        <v>5012</v>
      </c>
      <c r="E81" s="51">
        <v>1568</v>
      </c>
      <c r="F81" s="995"/>
      <c r="G81" s="995"/>
      <c r="H81" s="995"/>
      <c r="I81" s="995"/>
      <c r="J81" s="995"/>
      <c r="K81" s="995"/>
      <c r="L81" s="1091">
        <f t="shared" si="4"/>
        <v>6580</v>
      </c>
      <c r="M81" s="1091">
        <f t="shared" si="5"/>
        <v>0</v>
      </c>
      <c r="N81" s="1091"/>
      <c r="O81" s="995"/>
    </row>
    <row r="82" spans="1:15" s="998" customFormat="1" x14ac:dyDescent="0.25">
      <c r="A82" s="697"/>
      <c r="B82" s="202"/>
      <c r="C82" s="287"/>
      <c r="D82" s="1078"/>
      <c r="E82" s="1078"/>
      <c r="F82" s="995"/>
      <c r="G82" s="995"/>
      <c r="H82" s="995"/>
      <c r="I82" s="995"/>
      <c r="J82" s="995"/>
      <c r="K82" s="995"/>
      <c r="L82" s="1091">
        <f t="shared" si="4"/>
        <v>0</v>
      </c>
      <c r="M82" s="1091">
        <f t="shared" si="5"/>
        <v>0</v>
      </c>
      <c r="N82" s="1091"/>
      <c r="O82" s="995"/>
    </row>
    <row r="83" spans="1:15" s="998" customFormat="1" x14ac:dyDescent="0.25">
      <c r="A83" s="697" t="s">
        <v>795</v>
      </c>
      <c r="B83" s="88" t="s">
        <v>396</v>
      </c>
      <c r="C83" s="287">
        <v>39</v>
      </c>
      <c r="D83" s="13">
        <v>29</v>
      </c>
      <c r="E83" s="13">
        <v>10</v>
      </c>
      <c r="F83" s="995"/>
      <c r="G83" s="995"/>
      <c r="H83" s="995"/>
      <c r="I83" s="995"/>
      <c r="J83" s="995"/>
      <c r="K83" s="995"/>
      <c r="L83" s="1091">
        <f t="shared" si="4"/>
        <v>39</v>
      </c>
      <c r="M83" s="1091">
        <f t="shared" si="5"/>
        <v>0</v>
      </c>
      <c r="N83" s="1091"/>
      <c r="O83" s="995"/>
    </row>
    <row r="84" spans="1:15" s="998" customFormat="1" x14ac:dyDescent="0.25">
      <c r="A84" s="697" t="s">
        <v>785</v>
      </c>
      <c r="B84" s="88" t="s">
        <v>396</v>
      </c>
      <c r="C84" s="287">
        <v>37</v>
      </c>
      <c r="D84" s="60">
        <v>28</v>
      </c>
      <c r="E84" s="60">
        <v>9</v>
      </c>
      <c r="F84" s="995"/>
      <c r="G84" s="995"/>
      <c r="H84" s="995"/>
      <c r="I84" s="995"/>
      <c r="J84" s="995"/>
      <c r="K84" s="995"/>
      <c r="L84" s="1091">
        <f t="shared" si="4"/>
        <v>37</v>
      </c>
      <c r="M84" s="1091">
        <f t="shared" si="5"/>
        <v>0</v>
      </c>
      <c r="N84" s="1091"/>
      <c r="O84" s="995"/>
    </row>
    <row r="85" spans="1:15" s="998" customFormat="1" ht="15" customHeight="1" x14ac:dyDescent="0.25">
      <c r="A85" s="697"/>
      <c r="B85" s="88"/>
      <c r="C85" s="287">
        <v>0</v>
      </c>
      <c r="D85" s="60"/>
      <c r="E85" s="60"/>
      <c r="F85" s="995"/>
      <c r="G85" s="995"/>
      <c r="H85" s="995"/>
      <c r="I85" s="995"/>
      <c r="J85" s="995"/>
      <c r="K85" s="995"/>
      <c r="L85" s="1091">
        <f t="shared" si="4"/>
        <v>0</v>
      </c>
      <c r="M85" s="1091">
        <f t="shared" si="5"/>
        <v>0</v>
      </c>
      <c r="N85" s="1091"/>
      <c r="O85" s="995"/>
    </row>
    <row r="86" spans="1:15" s="998" customFormat="1" x14ac:dyDescent="0.25">
      <c r="A86" s="943" t="s">
        <v>784</v>
      </c>
      <c r="B86" s="88"/>
      <c r="C86" s="287">
        <v>36515</v>
      </c>
      <c r="D86" s="180">
        <v>27425</v>
      </c>
      <c r="E86" s="180">
        <v>9090</v>
      </c>
      <c r="F86" s="995"/>
      <c r="G86" s="995"/>
      <c r="H86" s="995"/>
      <c r="I86" s="995"/>
      <c r="J86" s="995"/>
      <c r="K86" s="995"/>
      <c r="L86" s="1091">
        <f t="shared" si="4"/>
        <v>36515</v>
      </c>
      <c r="M86" s="1091">
        <f t="shared" si="5"/>
        <v>0</v>
      </c>
      <c r="N86" s="1091"/>
      <c r="O86" s="995"/>
    </row>
    <row r="87" spans="1:15" s="998" customFormat="1" x14ac:dyDescent="0.25">
      <c r="A87" s="697"/>
      <c r="B87" s="88"/>
      <c r="C87" s="287"/>
      <c r="D87" s="772"/>
      <c r="E87" s="772"/>
      <c r="F87" s="995"/>
      <c r="G87" s="995"/>
      <c r="H87" s="995"/>
      <c r="I87" s="995"/>
      <c r="J87" s="995"/>
      <c r="K87" s="995"/>
      <c r="L87" s="1091">
        <f t="shared" si="4"/>
        <v>0</v>
      </c>
      <c r="M87" s="1091">
        <f t="shared" si="5"/>
        <v>0</v>
      </c>
      <c r="N87" s="1091"/>
      <c r="O87" s="995"/>
    </row>
    <row r="88" spans="1:15" s="998" customFormat="1" x14ac:dyDescent="0.25">
      <c r="A88" s="679" t="s">
        <v>782</v>
      </c>
      <c r="B88" s="88" t="s">
        <v>396</v>
      </c>
      <c r="C88" s="287">
        <v>16</v>
      </c>
      <c r="D88" s="1079">
        <v>12</v>
      </c>
      <c r="E88" s="1079">
        <v>4</v>
      </c>
      <c r="F88" s="995"/>
      <c r="G88" s="995"/>
      <c r="H88" s="995"/>
      <c r="I88" s="995"/>
      <c r="J88" s="995"/>
      <c r="K88" s="995"/>
      <c r="L88" s="1091">
        <f t="shared" si="4"/>
        <v>16</v>
      </c>
      <c r="M88" s="1091">
        <f t="shared" si="5"/>
        <v>0</v>
      </c>
      <c r="N88" s="1091"/>
      <c r="O88" s="995"/>
    </row>
    <row r="89" spans="1:15" s="998" customFormat="1" x14ac:dyDescent="0.25">
      <c r="A89" s="703" t="s">
        <v>783</v>
      </c>
      <c r="B89" s="88"/>
      <c r="C89" s="97">
        <v>8800</v>
      </c>
      <c r="D89" s="51">
        <v>6600</v>
      </c>
      <c r="E89" s="51">
        <v>2200</v>
      </c>
      <c r="F89" s="995"/>
      <c r="G89" s="995"/>
      <c r="H89" s="995"/>
      <c r="I89" s="995"/>
      <c r="J89" s="995"/>
      <c r="K89" s="995"/>
      <c r="L89" s="1091">
        <f t="shared" si="4"/>
        <v>8800</v>
      </c>
      <c r="M89" s="1091">
        <f t="shared" si="5"/>
        <v>0</v>
      </c>
      <c r="N89" s="1091"/>
      <c r="O89" s="995"/>
    </row>
    <row r="90" spans="1:15" s="998" customFormat="1" x14ac:dyDescent="0.25">
      <c r="A90" s="697"/>
      <c r="B90" s="88"/>
      <c r="C90" s="287"/>
      <c r="D90" s="1078"/>
      <c r="E90" s="1078"/>
      <c r="F90" s="995"/>
      <c r="G90" s="995"/>
      <c r="H90" s="995"/>
      <c r="I90" s="995"/>
      <c r="J90" s="995"/>
      <c r="K90" s="995"/>
      <c r="L90" s="1091">
        <f t="shared" si="4"/>
        <v>0</v>
      </c>
      <c r="M90" s="1091">
        <f t="shared" si="5"/>
        <v>0</v>
      </c>
      <c r="N90" s="1091"/>
      <c r="O90" s="995"/>
    </row>
    <row r="91" spans="1:15" s="998" customFormat="1" x14ac:dyDescent="0.25">
      <c r="A91" s="948" t="s">
        <v>440</v>
      </c>
      <c r="B91" s="196" t="s">
        <v>120</v>
      </c>
      <c r="C91" s="287">
        <v>3</v>
      </c>
      <c r="D91" s="60">
        <v>2</v>
      </c>
      <c r="E91" s="60">
        <v>1</v>
      </c>
      <c r="F91" s="995"/>
      <c r="G91" s="995"/>
      <c r="H91" s="995"/>
      <c r="I91" s="995"/>
      <c r="J91" s="995"/>
      <c r="K91" s="995"/>
      <c r="L91" s="1091">
        <f t="shared" si="4"/>
        <v>3</v>
      </c>
      <c r="M91" s="1091">
        <f t="shared" si="5"/>
        <v>0</v>
      </c>
      <c r="N91" s="1091"/>
      <c r="O91" s="995"/>
    </row>
    <row r="92" spans="1:15" s="998" customFormat="1" x14ac:dyDescent="0.25">
      <c r="A92" s="704" t="s">
        <v>448</v>
      </c>
      <c r="B92" s="211"/>
      <c r="C92" s="97">
        <v>53071</v>
      </c>
      <c r="D92" s="51">
        <v>39821</v>
      </c>
      <c r="E92" s="51">
        <v>13250</v>
      </c>
      <c r="F92" s="995"/>
      <c r="G92" s="995"/>
      <c r="H92" s="995"/>
      <c r="I92" s="995"/>
      <c r="J92" s="995"/>
      <c r="K92" s="995"/>
      <c r="L92" s="1091">
        <f t="shared" si="4"/>
        <v>53071</v>
      </c>
      <c r="M92" s="1091">
        <f t="shared" si="5"/>
        <v>0</v>
      </c>
      <c r="N92" s="1091"/>
      <c r="O92" s="995"/>
    </row>
    <row r="93" spans="1:15" x14ac:dyDescent="0.25">
      <c r="A93" s="704"/>
      <c r="B93" s="211"/>
      <c r="C93" s="97"/>
      <c r="D93" s="51"/>
      <c r="E93" s="51"/>
      <c r="L93" s="1091">
        <f t="shared" si="4"/>
        <v>0</v>
      </c>
      <c r="M93" s="1091">
        <f t="shared" si="5"/>
        <v>0</v>
      </c>
      <c r="N93" s="1091"/>
    </row>
    <row r="94" spans="1:15" s="998" customFormat="1" ht="15" customHeight="1" x14ac:dyDescent="0.25">
      <c r="A94" s="939" t="s">
        <v>781</v>
      </c>
      <c r="B94" s="196"/>
      <c r="C94" s="287"/>
      <c r="D94" s="41"/>
      <c r="E94" s="41"/>
      <c r="F94" s="995"/>
      <c r="G94" s="995"/>
      <c r="H94" s="995"/>
      <c r="I94" s="995"/>
      <c r="J94" s="995"/>
      <c r="K94" s="995"/>
      <c r="L94" s="1091">
        <f t="shared" si="4"/>
        <v>0</v>
      </c>
      <c r="M94" s="1091">
        <f t="shared" si="5"/>
        <v>0</v>
      </c>
      <c r="N94" s="1091"/>
      <c r="O94" s="995"/>
    </row>
    <row r="95" spans="1:15" s="998" customFormat="1" ht="15" customHeight="1" x14ac:dyDescent="0.25">
      <c r="A95" s="696" t="s">
        <v>759</v>
      </c>
      <c r="B95" s="196" t="s">
        <v>18</v>
      </c>
      <c r="C95" s="287">
        <v>30</v>
      </c>
      <c r="D95" s="41">
        <v>15</v>
      </c>
      <c r="E95" s="41">
        <v>15</v>
      </c>
      <c r="F95" s="995"/>
      <c r="G95" s="995"/>
      <c r="H95" s="995"/>
      <c r="I95" s="995"/>
      <c r="J95" s="995"/>
      <c r="K95" s="995"/>
      <c r="L95" s="1091">
        <f t="shared" si="4"/>
        <v>30</v>
      </c>
      <c r="M95" s="1091">
        <f t="shared" si="5"/>
        <v>0</v>
      </c>
      <c r="N95" s="1091"/>
      <c r="O95" s="995"/>
    </row>
    <row r="96" spans="1:15" s="998" customFormat="1" ht="15" customHeight="1" x14ac:dyDescent="0.25">
      <c r="A96" s="696" t="s">
        <v>797</v>
      </c>
      <c r="B96" s="196" t="s">
        <v>18</v>
      </c>
      <c r="C96" s="287">
        <v>40</v>
      </c>
      <c r="D96" s="41">
        <v>20</v>
      </c>
      <c r="E96" s="41">
        <v>20</v>
      </c>
      <c r="F96" s="995"/>
      <c r="G96" s="995"/>
      <c r="H96" s="995"/>
      <c r="I96" s="995"/>
      <c r="J96" s="995"/>
      <c r="K96" s="995"/>
      <c r="L96" s="1091">
        <f t="shared" si="4"/>
        <v>40</v>
      </c>
      <c r="M96" s="1091">
        <f t="shared" si="5"/>
        <v>0</v>
      </c>
      <c r="N96" s="1091"/>
      <c r="O96" s="995"/>
    </row>
    <row r="97" spans="1:15" s="998" customFormat="1" ht="15" customHeight="1" x14ac:dyDescent="0.25">
      <c r="A97" s="696" t="s">
        <v>796</v>
      </c>
      <c r="B97" s="196" t="s">
        <v>18</v>
      </c>
      <c r="C97" s="287">
        <v>40</v>
      </c>
      <c r="D97" s="41">
        <v>20</v>
      </c>
      <c r="E97" s="41">
        <v>20</v>
      </c>
      <c r="F97" s="995"/>
      <c r="G97" s="995"/>
      <c r="H97" s="995"/>
      <c r="I97" s="995"/>
      <c r="J97" s="995"/>
      <c r="K97" s="995"/>
      <c r="L97" s="1091">
        <f t="shared" si="4"/>
        <v>40</v>
      </c>
      <c r="M97" s="1091">
        <f t="shared" si="5"/>
        <v>0</v>
      </c>
      <c r="N97" s="1091"/>
      <c r="O97" s="995"/>
    </row>
    <row r="98" spans="1:15" s="998" customFormat="1" ht="15" customHeight="1" x14ac:dyDescent="0.25">
      <c r="A98" s="696" t="s">
        <v>758</v>
      </c>
      <c r="B98" s="196" t="s">
        <v>18</v>
      </c>
      <c r="C98" s="287">
        <v>2000</v>
      </c>
      <c r="D98" s="41">
        <v>1000</v>
      </c>
      <c r="E98" s="41">
        <v>1000</v>
      </c>
      <c r="F98" s="995"/>
      <c r="G98" s="995"/>
      <c r="H98" s="995"/>
      <c r="I98" s="995"/>
      <c r="J98" s="995"/>
      <c r="K98" s="995"/>
      <c r="L98" s="1091">
        <f t="shared" si="4"/>
        <v>2000</v>
      </c>
      <c r="M98" s="1091">
        <f t="shared" si="5"/>
        <v>0</v>
      </c>
      <c r="N98" s="1091"/>
      <c r="O98" s="995"/>
    </row>
    <row r="99" spans="1:15" s="194" customFormat="1" ht="15" customHeight="1" x14ac:dyDescent="0.25">
      <c r="A99" s="696" t="s">
        <v>778</v>
      </c>
      <c r="B99" s="196" t="s">
        <v>18</v>
      </c>
      <c r="C99" s="287">
        <v>4000</v>
      </c>
      <c r="D99" s="41">
        <v>2000</v>
      </c>
      <c r="E99" s="41">
        <v>2000</v>
      </c>
      <c r="F99" s="995"/>
      <c r="G99" s="995"/>
      <c r="H99" s="995"/>
      <c r="I99" s="995"/>
      <c r="J99" s="995"/>
      <c r="K99" s="995"/>
      <c r="L99" s="1091">
        <f t="shared" si="4"/>
        <v>4000</v>
      </c>
      <c r="M99" s="1091">
        <f t="shared" si="5"/>
        <v>0</v>
      </c>
      <c r="N99" s="1091"/>
      <c r="O99" s="995"/>
    </row>
    <row r="100" spans="1:15" s="986" customFormat="1" ht="15" customHeight="1" x14ac:dyDescent="0.25">
      <c r="A100" s="939" t="s">
        <v>760</v>
      </c>
      <c r="B100" s="200"/>
      <c r="C100" s="296">
        <v>139930</v>
      </c>
      <c r="D100" s="119">
        <v>69965</v>
      </c>
      <c r="E100" s="119">
        <v>69965</v>
      </c>
      <c r="F100" s="233"/>
      <c r="G100" s="233"/>
      <c r="H100" s="233"/>
      <c r="I100" s="233"/>
      <c r="J100" s="233"/>
      <c r="K100" s="233"/>
      <c r="L100" s="1091">
        <f t="shared" ref="L100:L115" si="6">SUM(D100:K100)</f>
        <v>139930</v>
      </c>
      <c r="M100" s="1091">
        <f t="shared" ref="M100:M115" si="7">L100-C100</f>
        <v>0</v>
      </c>
      <c r="N100" s="233"/>
      <c r="O100" s="233"/>
    </row>
    <row r="101" spans="1:15" s="986" customFormat="1" ht="15" customHeight="1" x14ac:dyDescent="0.25">
      <c r="A101" s="939"/>
      <c r="B101" s="200"/>
      <c r="C101" s="296"/>
      <c r="D101" s="119"/>
      <c r="E101" s="119"/>
      <c r="F101" s="233"/>
      <c r="G101" s="233"/>
      <c r="H101" s="233"/>
      <c r="I101" s="233"/>
      <c r="J101" s="233"/>
      <c r="K101" s="233"/>
      <c r="L101" s="1091">
        <f t="shared" si="6"/>
        <v>0</v>
      </c>
      <c r="M101" s="1091">
        <f t="shared" si="7"/>
        <v>0</v>
      </c>
      <c r="N101" s="233"/>
      <c r="O101" s="233"/>
    </row>
    <row r="102" spans="1:15" s="986" customFormat="1" ht="15" customHeight="1" x14ac:dyDescent="0.25">
      <c r="A102" s="939" t="s">
        <v>825</v>
      </c>
      <c r="B102" s="200"/>
      <c r="C102" s="296"/>
      <c r="D102" s="119"/>
      <c r="E102" s="119"/>
      <c r="F102" s="233"/>
      <c r="G102" s="233"/>
      <c r="H102" s="233"/>
      <c r="I102" s="233"/>
      <c r="J102" s="233"/>
      <c r="K102" s="233"/>
      <c r="L102" s="1091">
        <f t="shared" si="6"/>
        <v>0</v>
      </c>
      <c r="M102" s="1091">
        <f t="shared" si="7"/>
        <v>0</v>
      </c>
      <c r="N102" s="233"/>
      <c r="O102" s="233"/>
    </row>
    <row r="103" spans="1:15" ht="15" customHeight="1" x14ac:dyDescent="0.25">
      <c r="A103" s="706" t="s">
        <v>826</v>
      </c>
      <c r="B103" s="196" t="s">
        <v>120</v>
      </c>
      <c r="C103" s="287">
        <v>24</v>
      </c>
      <c r="D103" s="41">
        <v>12</v>
      </c>
      <c r="E103" s="41">
        <v>12</v>
      </c>
      <c r="L103" s="1091">
        <f t="shared" si="6"/>
        <v>24</v>
      </c>
      <c r="M103" s="1091">
        <f t="shared" si="7"/>
        <v>0</v>
      </c>
      <c r="N103" s="1091"/>
    </row>
    <row r="104" spans="1:15" ht="15" customHeight="1" x14ac:dyDescent="0.25">
      <c r="A104" s="706" t="s">
        <v>827</v>
      </c>
      <c r="B104" s="196" t="s">
        <v>120</v>
      </c>
      <c r="C104" s="287">
        <v>24</v>
      </c>
      <c r="D104" s="41">
        <v>12</v>
      </c>
      <c r="E104" s="41">
        <v>12</v>
      </c>
      <c r="L104" s="1091">
        <f t="shared" si="6"/>
        <v>24</v>
      </c>
      <c r="M104" s="1091">
        <f t="shared" si="7"/>
        <v>0</v>
      </c>
      <c r="N104" s="1091"/>
    </row>
    <row r="105" spans="1:15" ht="15" customHeight="1" x14ac:dyDescent="0.25">
      <c r="A105" s="706" t="s">
        <v>828</v>
      </c>
      <c r="B105" s="196" t="s">
        <v>120</v>
      </c>
      <c r="C105" s="287">
        <v>24</v>
      </c>
      <c r="D105" s="41">
        <v>12</v>
      </c>
      <c r="E105" s="41">
        <v>12</v>
      </c>
      <c r="L105" s="1091">
        <f t="shared" si="6"/>
        <v>24</v>
      </c>
      <c r="M105" s="1091">
        <f t="shared" si="7"/>
        <v>0</v>
      </c>
      <c r="N105" s="1091"/>
    </row>
    <row r="106" spans="1:15" ht="15" customHeight="1" x14ac:dyDescent="0.25">
      <c r="A106" s="706" t="s">
        <v>829</v>
      </c>
      <c r="B106" s="196" t="s">
        <v>120</v>
      </c>
      <c r="C106" s="287">
        <v>24</v>
      </c>
      <c r="D106" s="41">
        <v>12</v>
      </c>
      <c r="E106" s="41">
        <v>12</v>
      </c>
      <c r="L106" s="1091">
        <f t="shared" si="6"/>
        <v>24</v>
      </c>
      <c r="M106" s="1091">
        <f t="shared" si="7"/>
        <v>0</v>
      </c>
      <c r="N106" s="1091"/>
    </row>
    <row r="107" spans="1:15" s="995" customFormat="1" ht="15" customHeight="1" x14ac:dyDescent="0.25">
      <c r="A107" s="706"/>
      <c r="B107" s="196"/>
      <c r="C107" s="287"/>
      <c r="D107" s="41"/>
      <c r="E107" s="41"/>
      <c r="L107" s="1091">
        <f t="shared" si="6"/>
        <v>0</v>
      </c>
      <c r="M107" s="1091">
        <f t="shared" si="7"/>
        <v>0</v>
      </c>
      <c r="N107" s="1091"/>
    </row>
    <row r="108" spans="1:15" ht="15" customHeight="1" x14ac:dyDescent="0.25">
      <c r="A108" s="939" t="s">
        <v>830</v>
      </c>
      <c r="B108" s="196"/>
      <c r="C108" s="287">
        <v>0</v>
      </c>
      <c r="D108" s="41"/>
      <c r="E108" s="41"/>
      <c r="L108" s="1091">
        <f t="shared" si="6"/>
        <v>0</v>
      </c>
      <c r="M108" s="1091">
        <f t="shared" si="7"/>
        <v>0</v>
      </c>
      <c r="N108" s="1091"/>
    </row>
    <row r="109" spans="1:15" ht="15" customHeight="1" x14ac:dyDescent="0.25">
      <c r="A109" s="706" t="s">
        <v>834</v>
      </c>
      <c r="B109" s="196"/>
      <c r="C109" s="287">
        <v>24</v>
      </c>
      <c r="D109" s="41">
        <v>12</v>
      </c>
      <c r="E109" s="41">
        <v>12</v>
      </c>
      <c r="L109" s="1091">
        <f t="shared" si="6"/>
        <v>24</v>
      </c>
      <c r="M109" s="1091">
        <f t="shared" si="7"/>
        <v>0</v>
      </c>
      <c r="N109" s="1091"/>
    </row>
    <row r="110" spans="1:15" ht="15" customHeight="1" x14ac:dyDescent="0.25">
      <c r="A110" s="706" t="s">
        <v>833</v>
      </c>
      <c r="B110" s="196"/>
      <c r="C110" s="287">
        <v>24</v>
      </c>
      <c r="D110" s="41">
        <v>12</v>
      </c>
      <c r="E110" s="41">
        <v>12</v>
      </c>
      <c r="L110" s="1091">
        <f t="shared" si="6"/>
        <v>24</v>
      </c>
      <c r="M110" s="1091">
        <f t="shared" si="7"/>
        <v>0</v>
      </c>
      <c r="N110" s="1091"/>
    </row>
    <row r="111" spans="1:15" ht="15" customHeight="1" x14ac:dyDescent="0.25">
      <c r="A111" s="706" t="s">
        <v>832</v>
      </c>
      <c r="B111" s="196"/>
      <c r="C111" s="287">
        <v>24</v>
      </c>
      <c r="D111" s="41">
        <v>12</v>
      </c>
      <c r="E111" s="41">
        <v>12</v>
      </c>
      <c r="L111" s="1091">
        <f t="shared" si="6"/>
        <v>24</v>
      </c>
      <c r="M111" s="1091">
        <f t="shared" si="7"/>
        <v>0</v>
      </c>
      <c r="N111" s="1091"/>
    </row>
    <row r="112" spans="1:15" ht="15" customHeight="1" x14ac:dyDescent="0.25">
      <c r="A112" s="706" t="s">
        <v>831</v>
      </c>
      <c r="B112" s="196"/>
      <c r="C112" s="287">
        <v>24</v>
      </c>
      <c r="D112" s="41">
        <v>12</v>
      </c>
      <c r="E112" s="41">
        <v>12</v>
      </c>
      <c r="L112" s="1091">
        <f t="shared" si="6"/>
        <v>24</v>
      </c>
      <c r="M112" s="1091">
        <f t="shared" si="7"/>
        <v>0</v>
      </c>
      <c r="N112" s="1091"/>
    </row>
    <row r="113" spans="1:15" ht="15" customHeight="1" thickBot="1" x14ac:dyDescent="0.3">
      <c r="A113" s="706"/>
      <c r="B113" s="196"/>
      <c r="C113" s="287"/>
      <c r="D113" s="41"/>
      <c r="E113" s="41"/>
      <c r="L113" s="1091">
        <f t="shared" si="6"/>
        <v>0</v>
      </c>
      <c r="M113" s="1091">
        <f t="shared" si="7"/>
        <v>0</v>
      </c>
      <c r="N113" s="1091"/>
    </row>
    <row r="114" spans="1:15" s="355" customFormat="1" ht="15.75" thickBot="1" x14ac:dyDescent="0.3">
      <c r="A114" s="221" t="s">
        <v>807</v>
      </c>
      <c r="B114" s="856"/>
      <c r="C114" s="323">
        <v>1200000</v>
      </c>
      <c r="D114" s="280">
        <v>700000</v>
      </c>
      <c r="E114" s="280">
        <v>500000</v>
      </c>
      <c r="F114" s="1091"/>
      <c r="G114" s="1091"/>
      <c r="H114" s="1091"/>
      <c r="I114" s="1086"/>
      <c r="J114" s="1086"/>
      <c r="K114" s="1086"/>
      <c r="L114" s="1091">
        <f t="shared" si="6"/>
        <v>1200000</v>
      </c>
      <c r="M114" s="1091">
        <f t="shared" si="7"/>
        <v>0</v>
      </c>
      <c r="N114" s="1091"/>
      <c r="O114" s="1086"/>
    </row>
    <row r="115" spans="1:15" ht="15.75" thickBot="1" x14ac:dyDescent="0.3">
      <c r="A115" s="226" t="s">
        <v>466</v>
      </c>
      <c r="B115" s="856"/>
      <c r="C115" s="652">
        <v>690</v>
      </c>
      <c r="D115" s="221">
        <v>390</v>
      </c>
      <c r="E115" s="221">
        <v>300</v>
      </c>
      <c r="L115" s="1091">
        <f t="shared" si="6"/>
        <v>690</v>
      </c>
      <c r="M115" s="1091">
        <f t="shared" si="7"/>
        <v>0</v>
      </c>
      <c r="N115" s="1091"/>
    </row>
    <row r="116" spans="1:15" x14ac:dyDescent="0.25">
      <c r="A116" s="1"/>
      <c r="B116" s="845"/>
      <c r="C116" s="7"/>
      <c r="D116" s="19"/>
      <c r="E116" s="19"/>
    </row>
    <row r="124" spans="1:15" x14ac:dyDescent="0.25">
      <c r="C124"/>
    </row>
    <row r="125" spans="1:15" x14ac:dyDescent="0.25">
      <c r="C125"/>
    </row>
    <row r="126" spans="1:15" x14ac:dyDescent="0.25">
      <c r="C126"/>
    </row>
    <row r="127" spans="1:15" x14ac:dyDescent="0.25">
      <c r="C127"/>
    </row>
    <row r="128" spans="1:15" x14ac:dyDescent="0.25">
      <c r="C128"/>
    </row>
    <row r="129" spans="3:3" x14ac:dyDescent="0.25">
      <c r="C129"/>
    </row>
    <row r="130" spans="3:3" x14ac:dyDescent="0.25">
      <c r="C130"/>
    </row>
  </sheetData>
  <mergeCells count="2">
    <mergeCell ref="A4:A5"/>
    <mergeCell ref="B4:B5"/>
  </mergeCells>
  <conditionalFormatting sqref="B1:C1">
    <cfRule type="cellIs" dxfId="82" priority="8" operator="greaterThan">
      <formula>200000</formula>
    </cfRule>
  </conditionalFormatting>
  <conditionalFormatting sqref="C1">
    <cfRule type="cellIs" dxfId="81" priority="43" operator="greaterThan">
      <formula>2000000</formula>
    </cfRule>
  </conditionalFormatting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16"/>
  <sheetViews>
    <sheetView zoomScale="85" zoomScaleNormal="85" workbookViewId="0">
      <pane xSplit="2" ySplit="5" topLeftCell="C102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20" width="16.42578125" style="995" customWidth="1"/>
    <col min="21" max="21" width="9.140625" style="995"/>
    <col min="22" max="23" width="15" style="995" customWidth="1"/>
    <col min="24" max="24" width="9.5703125" style="995" bestFit="1" customWidth="1"/>
    <col min="25" max="25" width="9.140625" style="995"/>
  </cols>
  <sheetData>
    <row r="1" spans="1:25" x14ac:dyDescent="0.25">
      <c r="A1" s="898" t="s">
        <v>0</v>
      </c>
      <c r="B1" s="84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</row>
    <row r="2" spans="1:25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6"/>
    </row>
    <row r="3" spans="1:25" ht="15.75" thickBot="1" x14ac:dyDescent="0.3">
      <c r="A3" s="894" t="s">
        <v>748</v>
      </c>
      <c r="B3" s="845"/>
      <c r="C3" s="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6"/>
    </row>
    <row r="4" spans="1:25" ht="15.75" thickBot="1" x14ac:dyDescent="0.3">
      <c r="A4" s="1210" t="s">
        <v>3</v>
      </c>
      <c r="B4" s="1212" t="s">
        <v>4</v>
      </c>
      <c r="C4" s="1140" t="s">
        <v>6</v>
      </c>
      <c r="D4" s="1143" t="s">
        <v>528</v>
      </c>
      <c r="E4" s="1143" t="s">
        <v>530</v>
      </c>
      <c r="F4" s="1143" t="s">
        <v>741</v>
      </c>
      <c r="G4" s="1143" t="s">
        <v>531</v>
      </c>
      <c r="H4" s="1143" t="s">
        <v>740</v>
      </c>
      <c r="I4" s="1143" t="s">
        <v>529</v>
      </c>
      <c r="J4" s="1143" t="s">
        <v>532</v>
      </c>
      <c r="K4" s="1143" t="s">
        <v>565</v>
      </c>
      <c r="L4" s="1143" t="s">
        <v>533</v>
      </c>
      <c r="M4" s="1143" t="s">
        <v>564</v>
      </c>
      <c r="N4" s="1143" t="s">
        <v>534</v>
      </c>
      <c r="O4" s="1143" t="s">
        <v>10</v>
      </c>
    </row>
    <row r="5" spans="1:25" x14ac:dyDescent="0.25">
      <c r="A5" s="1211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  <c r="M5" s="24" t="s">
        <v>13</v>
      </c>
      <c r="N5" s="24" t="s">
        <v>13</v>
      </c>
      <c r="O5" s="24" t="s">
        <v>13</v>
      </c>
    </row>
    <row r="6" spans="1:25" s="194" customFormat="1" ht="27" customHeight="1" x14ac:dyDescent="0.25">
      <c r="A6" s="1188" t="s">
        <v>727</v>
      </c>
      <c r="B6" s="64"/>
      <c r="C6" s="101">
        <v>994433</v>
      </c>
      <c r="D6" s="51">
        <v>76430</v>
      </c>
      <c r="E6" s="51">
        <v>76430</v>
      </c>
      <c r="F6" s="51">
        <v>93637</v>
      </c>
      <c r="G6" s="51">
        <v>76430</v>
      </c>
      <c r="H6" s="51">
        <v>76430</v>
      </c>
      <c r="I6" s="51">
        <v>76430</v>
      </c>
      <c r="J6" s="51">
        <v>67668</v>
      </c>
      <c r="K6" s="51">
        <v>76430</v>
      </c>
      <c r="L6" s="51">
        <v>93637</v>
      </c>
      <c r="M6" s="51">
        <v>93637</v>
      </c>
      <c r="N6" s="51">
        <v>93637</v>
      </c>
      <c r="O6" s="51">
        <v>93637</v>
      </c>
      <c r="P6" s="995"/>
      <c r="Q6" s="995"/>
      <c r="R6" s="995"/>
      <c r="S6" s="995"/>
      <c r="T6" s="995"/>
      <c r="U6" s="995"/>
      <c r="V6" s="1091">
        <f>SUM(D6:U6)</f>
        <v>994433</v>
      </c>
      <c r="W6" s="1091">
        <f>V6-C6</f>
        <v>0</v>
      </c>
      <c r="X6" s="1091"/>
      <c r="Y6" s="995"/>
    </row>
    <row r="7" spans="1:25" s="998" customFormat="1" x14ac:dyDescent="0.25">
      <c r="A7" s="698"/>
      <c r="B7" s="64"/>
      <c r="C7" s="10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119"/>
      <c r="P7" s="995"/>
      <c r="Q7" s="995"/>
      <c r="R7" s="995"/>
      <c r="S7" s="995"/>
      <c r="T7" s="995"/>
      <c r="U7" s="995"/>
      <c r="V7" s="1091">
        <f t="shared" ref="V7:V68" si="0">SUM(D7:U7)</f>
        <v>0</v>
      </c>
      <c r="W7" s="1091">
        <f t="shared" ref="W7:W68" si="1">V7-C7</f>
        <v>0</v>
      </c>
      <c r="X7" s="1091"/>
      <c r="Y7" s="995"/>
    </row>
    <row r="8" spans="1:25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772"/>
      <c r="Q8" s="995"/>
      <c r="R8" s="995"/>
      <c r="S8" s="56"/>
      <c r="T8" s="995"/>
      <c r="U8" s="56"/>
      <c r="V8" s="1091">
        <f t="shared" si="0"/>
        <v>0</v>
      </c>
      <c r="W8" s="1091">
        <f t="shared" si="1"/>
        <v>0</v>
      </c>
      <c r="X8" s="1091"/>
      <c r="Y8" s="995"/>
    </row>
    <row r="9" spans="1:25" s="998" customFormat="1" ht="15" customHeight="1" x14ac:dyDescent="0.25">
      <c r="A9" s="694" t="s">
        <v>728</v>
      </c>
      <c r="B9" s="88" t="s">
        <v>171</v>
      </c>
      <c r="C9" s="39">
        <v>174</v>
      </c>
      <c r="D9" s="60">
        <v>12</v>
      </c>
      <c r="E9" s="60">
        <v>12</v>
      </c>
      <c r="F9" s="60">
        <v>12</v>
      </c>
      <c r="G9" s="60">
        <v>12</v>
      </c>
      <c r="H9" s="60">
        <v>15</v>
      </c>
      <c r="I9" s="60">
        <v>15</v>
      </c>
      <c r="J9" s="60">
        <v>20</v>
      </c>
      <c r="K9" s="60">
        <v>20</v>
      </c>
      <c r="L9" s="60">
        <v>20</v>
      </c>
      <c r="M9" s="60">
        <v>12</v>
      </c>
      <c r="N9" s="60">
        <v>12</v>
      </c>
      <c r="O9" s="60">
        <v>12</v>
      </c>
      <c r="P9" s="56"/>
      <c r="Q9" s="995"/>
      <c r="R9" s="995"/>
      <c r="S9" s="56"/>
      <c r="T9" s="995"/>
      <c r="U9" s="56"/>
      <c r="V9" s="1091">
        <f t="shared" si="0"/>
        <v>174</v>
      </c>
      <c r="W9" s="1091">
        <f t="shared" si="1"/>
        <v>0</v>
      </c>
      <c r="X9" s="1091"/>
      <c r="Y9" s="995"/>
    </row>
    <row r="10" spans="1:25" s="998" customFormat="1" ht="15" customHeight="1" x14ac:dyDescent="0.25">
      <c r="A10" s="694" t="s">
        <v>823</v>
      </c>
      <c r="B10" s="88" t="s">
        <v>281</v>
      </c>
      <c r="C10" s="39">
        <v>180</v>
      </c>
      <c r="D10" s="60">
        <v>15</v>
      </c>
      <c r="E10" s="60">
        <v>15</v>
      </c>
      <c r="F10" s="60">
        <v>15</v>
      </c>
      <c r="G10" s="60">
        <v>15</v>
      </c>
      <c r="H10" s="60">
        <v>15</v>
      </c>
      <c r="I10" s="60">
        <v>15</v>
      </c>
      <c r="J10" s="60">
        <v>15</v>
      </c>
      <c r="K10" s="60">
        <v>15</v>
      </c>
      <c r="L10" s="60">
        <v>15</v>
      </c>
      <c r="M10" s="60">
        <v>15</v>
      </c>
      <c r="N10" s="60">
        <v>15</v>
      </c>
      <c r="O10" s="60">
        <v>15</v>
      </c>
      <c r="P10" s="56"/>
      <c r="Q10" s="995"/>
      <c r="R10" s="995"/>
      <c r="S10" s="56"/>
      <c r="T10" s="995"/>
      <c r="U10" s="56"/>
      <c r="V10" s="1091">
        <f t="shared" si="0"/>
        <v>180</v>
      </c>
      <c r="W10" s="1091">
        <f t="shared" si="1"/>
        <v>0</v>
      </c>
      <c r="X10" s="1091"/>
      <c r="Y10" s="995"/>
    </row>
    <row r="11" spans="1:25" s="998" customFormat="1" ht="15" customHeight="1" x14ac:dyDescent="0.25">
      <c r="A11" s="694" t="s">
        <v>824</v>
      </c>
      <c r="B11" s="88" t="s">
        <v>281</v>
      </c>
      <c r="C11" s="39">
        <v>24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60">
        <v>2</v>
      </c>
      <c r="K11" s="60">
        <v>2</v>
      </c>
      <c r="L11" s="60">
        <v>2</v>
      </c>
      <c r="M11" s="60">
        <v>2</v>
      </c>
      <c r="N11" s="60">
        <v>2</v>
      </c>
      <c r="O11" s="60">
        <v>2</v>
      </c>
      <c r="P11" s="56"/>
      <c r="Q11" s="995"/>
      <c r="R11" s="995"/>
      <c r="S11" s="56"/>
      <c r="T11" s="995"/>
      <c r="U11" s="56"/>
      <c r="V11" s="1091">
        <f t="shared" si="0"/>
        <v>24</v>
      </c>
      <c r="W11" s="1091">
        <f t="shared" si="1"/>
        <v>0</v>
      </c>
      <c r="X11" s="1091"/>
      <c r="Y11" s="995"/>
    </row>
    <row r="12" spans="1:25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56"/>
      <c r="Q12" s="995"/>
      <c r="R12" s="995"/>
      <c r="S12" s="56"/>
      <c r="T12" s="995"/>
      <c r="U12" s="56"/>
      <c r="V12" s="1091">
        <f t="shared" si="0"/>
        <v>0</v>
      </c>
      <c r="W12" s="1091">
        <f t="shared" si="1"/>
        <v>0</v>
      </c>
      <c r="X12" s="1091"/>
      <c r="Y12" s="995"/>
    </row>
    <row r="13" spans="1:25" s="998" customFormat="1" x14ac:dyDescent="0.25">
      <c r="A13" s="698" t="s">
        <v>286</v>
      </c>
      <c r="B13" s="64" t="s">
        <v>287</v>
      </c>
      <c r="C13" s="39">
        <v>3260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270</v>
      </c>
      <c r="J13" s="60">
        <v>270</v>
      </c>
      <c r="K13" s="60">
        <v>270</v>
      </c>
      <c r="L13" s="60">
        <v>290</v>
      </c>
      <c r="M13" s="60">
        <v>270</v>
      </c>
      <c r="N13" s="60">
        <v>270</v>
      </c>
      <c r="O13" s="60">
        <v>270</v>
      </c>
      <c r="P13" s="995"/>
      <c r="Q13" s="995"/>
      <c r="R13" s="995"/>
      <c r="S13" s="995"/>
      <c r="T13" s="995"/>
      <c r="U13" s="995"/>
      <c r="V13" s="1091">
        <f t="shared" si="0"/>
        <v>3260</v>
      </c>
      <c r="W13" s="1091">
        <f t="shared" si="1"/>
        <v>0</v>
      </c>
      <c r="X13" s="1091"/>
      <c r="Y13" s="995"/>
    </row>
    <row r="14" spans="1:25" x14ac:dyDescent="0.25">
      <c r="A14" s="697"/>
      <c r="B14" s="202"/>
      <c r="C14" s="39">
        <v>0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>
        <v>0</v>
      </c>
      <c r="O14" s="60"/>
      <c r="V14" s="1091">
        <f t="shared" si="0"/>
        <v>0</v>
      </c>
      <c r="W14" s="1091">
        <f t="shared" si="1"/>
        <v>0</v>
      </c>
      <c r="X14" s="1091"/>
    </row>
    <row r="15" spans="1:25" s="998" customFormat="1" x14ac:dyDescent="0.25">
      <c r="A15" s="63" t="s">
        <v>803</v>
      </c>
      <c r="B15" s="88" t="s">
        <v>299</v>
      </c>
      <c r="C15" s="39">
        <v>84000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60">
        <v>7000</v>
      </c>
      <c r="M15" s="60">
        <v>7000</v>
      </c>
      <c r="N15" s="60">
        <v>7000</v>
      </c>
      <c r="O15" s="60">
        <v>7000</v>
      </c>
      <c r="P15" s="995"/>
      <c r="Q15" s="995"/>
      <c r="R15" s="995"/>
      <c r="S15" s="995"/>
      <c r="T15" s="995"/>
      <c r="U15" s="995"/>
      <c r="V15" s="1091">
        <f t="shared" si="0"/>
        <v>84000</v>
      </c>
      <c r="W15" s="1091">
        <f t="shared" si="1"/>
        <v>0</v>
      </c>
      <c r="X15" s="1091"/>
      <c r="Y15" s="995"/>
    </row>
    <row r="16" spans="1:25" s="998" customFormat="1" x14ac:dyDescent="0.25">
      <c r="A16" s="63" t="s">
        <v>802</v>
      </c>
      <c r="B16" s="88" t="s">
        <v>299</v>
      </c>
      <c r="C16" s="39">
        <v>60000</v>
      </c>
      <c r="D16" s="60">
        <v>5000</v>
      </c>
      <c r="E16" s="60">
        <v>5000</v>
      </c>
      <c r="F16" s="60">
        <v>3000</v>
      </c>
      <c r="G16" s="60">
        <v>3000</v>
      </c>
      <c r="H16" s="60">
        <v>6000</v>
      </c>
      <c r="I16" s="60">
        <v>5000</v>
      </c>
      <c r="J16" s="60">
        <v>6000</v>
      </c>
      <c r="K16" s="60">
        <v>6000</v>
      </c>
      <c r="L16" s="60">
        <v>5000</v>
      </c>
      <c r="M16" s="60">
        <v>6000</v>
      </c>
      <c r="N16" s="60">
        <v>5000</v>
      </c>
      <c r="O16" s="60">
        <v>5000</v>
      </c>
      <c r="P16" s="995"/>
      <c r="Q16" s="995"/>
      <c r="R16" s="995"/>
      <c r="S16" s="995"/>
      <c r="T16" s="995"/>
      <c r="U16" s="995"/>
      <c r="V16" s="1091">
        <f t="shared" si="0"/>
        <v>60000</v>
      </c>
      <c r="W16" s="1091">
        <f t="shared" si="1"/>
        <v>0</v>
      </c>
      <c r="X16" s="1091"/>
      <c r="Y16" s="995"/>
    </row>
    <row r="17" spans="1:24" x14ac:dyDescent="0.25">
      <c r="A17" s="694"/>
      <c r="B17" s="64"/>
      <c r="C17" s="39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V17" s="1091">
        <f t="shared" si="0"/>
        <v>0</v>
      </c>
      <c r="W17" s="1091">
        <f t="shared" si="1"/>
        <v>0</v>
      </c>
      <c r="X17" s="1091"/>
    </row>
    <row r="18" spans="1:24" x14ac:dyDescent="0.25">
      <c r="A18" s="690" t="s">
        <v>707</v>
      </c>
      <c r="B18" s="64" t="s">
        <v>333</v>
      </c>
      <c r="C18" s="39">
        <v>5571</v>
      </c>
      <c r="D18" s="41">
        <v>472</v>
      </c>
      <c r="E18" s="41">
        <v>399</v>
      </c>
      <c r="F18" s="41">
        <v>436</v>
      </c>
      <c r="G18" s="41">
        <v>417</v>
      </c>
      <c r="H18" s="41">
        <v>399</v>
      </c>
      <c r="I18" s="41">
        <v>526</v>
      </c>
      <c r="J18" s="41">
        <v>599</v>
      </c>
      <c r="K18" s="41">
        <v>490</v>
      </c>
      <c r="L18" s="41">
        <v>526</v>
      </c>
      <c r="M18" s="41">
        <v>454</v>
      </c>
      <c r="N18" s="41">
        <v>436</v>
      </c>
      <c r="O18" s="41">
        <v>417</v>
      </c>
      <c r="V18" s="1091">
        <f t="shared" si="0"/>
        <v>5571</v>
      </c>
      <c r="W18" s="1091">
        <f t="shared" si="1"/>
        <v>0</v>
      </c>
      <c r="X18" s="1091"/>
    </row>
    <row r="19" spans="1:24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V19" s="1091">
        <f t="shared" si="0"/>
        <v>0</v>
      </c>
      <c r="W19" s="1091">
        <f t="shared" si="1"/>
        <v>0</v>
      </c>
      <c r="X19" s="1091"/>
    </row>
    <row r="20" spans="1:24" ht="15" customHeight="1" x14ac:dyDescent="0.25">
      <c r="A20" s="63" t="s">
        <v>737</v>
      </c>
      <c r="B20" s="88" t="s">
        <v>120</v>
      </c>
      <c r="C20" s="39">
        <v>268</v>
      </c>
      <c r="D20" s="1169">
        <v>23</v>
      </c>
      <c r="E20" s="1169">
        <v>19</v>
      </c>
      <c r="F20" s="1169">
        <v>21</v>
      </c>
      <c r="G20" s="1169">
        <v>20</v>
      </c>
      <c r="H20" s="1169">
        <v>19</v>
      </c>
      <c r="I20" s="1169">
        <v>25</v>
      </c>
      <c r="J20" s="1169">
        <v>29</v>
      </c>
      <c r="K20" s="1169">
        <v>24</v>
      </c>
      <c r="L20" s="1169">
        <v>25</v>
      </c>
      <c r="M20" s="1169">
        <v>22</v>
      </c>
      <c r="N20" s="1169">
        <v>21</v>
      </c>
      <c r="O20" s="1169">
        <v>20</v>
      </c>
      <c r="V20" s="1091">
        <f t="shared" si="0"/>
        <v>268</v>
      </c>
      <c r="W20" s="1091">
        <f t="shared" si="1"/>
        <v>0</v>
      </c>
      <c r="X20" s="1091"/>
    </row>
    <row r="21" spans="1:24" ht="15" customHeight="1" x14ac:dyDescent="0.25">
      <c r="A21" s="63" t="s">
        <v>738</v>
      </c>
      <c r="B21" s="88" t="s">
        <v>120</v>
      </c>
      <c r="C21" s="39">
        <v>268</v>
      </c>
      <c r="D21" s="1169">
        <v>23</v>
      </c>
      <c r="E21" s="1169">
        <v>19</v>
      </c>
      <c r="F21" s="1169">
        <v>21</v>
      </c>
      <c r="G21" s="1169">
        <v>20</v>
      </c>
      <c r="H21" s="1169">
        <v>19</v>
      </c>
      <c r="I21" s="1169">
        <v>25</v>
      </c>
      <c r="J21" s="1169">
        <v>29</v>
      </c>
      <c r="K21" s="1169">
        <v>24</v>
      </c>
      <c r="L21" s="1169">
        <v>25</v>
      </c>
      <c r="M21" s="1169">
        <v>22</v>
      </c>
      <c r="N21" s="1169">
        <v>21</v>
      </c>
      <c r="O21" s="1169">
        <v>20</v>
      </c>
      <c r="V21" s="1091">
        <f t="shared" si="0"/>
        <v>268</v>
      </c>
      <c r="W21" s="1091">
        <f t="shared" si="1"/>
        <v>0</v>
      </c>
      <c r="X21" s="1091"/>
    </row>
    <row r="22" spans="1:24" ht="15" customHeight="1" x14ac:dyDescent="0.25">
      <c r="A22" s="63" t="s">
        <v>739</v>
      </c>
      <c r="B22" s="88" t="s">
        <v>120</v>
      </c>
      <c r="C22" s="39">
        <v>209</v>
      </c>
      <c r="D22" s="1169">
        <v>18</v>
      </c>
      <c r="E22" s="1169">
        <v>15</v>
      </c>
      <c r="F22" s="1169">
        <v>16</v>
      </c>
      <c r="G22" s="1169">
        <v>16</v>
      </c>
      <c r="H22" s="1169">
        <v>15</v>
      </c>
      <c r="I22" s="1169">
        <v>20</v>
      </c>
      <c r="J22" s="1169">
        <v>22</v>
      </c>
      <c r="K22" s="1169">
        <v>18</v>
      </c>
      <c r="L22" s="1169">
        <v>20</v>
      </c>
      <c r="M22" s="1169">
        <v>17</v>
      </c>
      <c r="N22" s="1169">
        <v>16</v>
      </c>
      <c r="O22" s="1169">
        <v>16</v>
      </c>
      <c r="V22" s="1091">
        <f t="shared" si="0"/>
        <v>209</v>
      </c>
      <c r="W22" s="1091">
        <f t="shared" si="1"/>
        <v>0</v>
      </c>
      <c r="X22" s="1091"/>
    </row>
    <row r="23" spans="1:24" ht="15" customHeight="1" x14ac:dyDescent="0.25">
      <c r="A23" s="699"/>
      <c r="B23" s="88"/>
      <c r="C23" s="39">
        <v>0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V23" s="1091">
        <f t="shared" si="0"/>
        <v>0</v>
      </c>
      <c r="W23" s="1091">
        <f t="shared" si="1"/>
        <v>0</v>
      </c>
      <c r="X23" s="1091"/>
    </row>
    <row r="24" spans="1:24" x14ac:dyDescent="0.25">
      <c r="A24" s="702" t="s">
        <v>342</v>
      </c>
      <c r="B24" s="189"/>
      <c r="C24" s="972">
        <v>715523</v>
      </c>
      <c r="D24" s="51">
        <v>60598</v>
      </c>
      <c r="E24" s="51">
        <v>51275</v>
      </c>
      <c r="F24" s="51">
        <v>55937</v>
      </c>
      <c r="G24" s="51">
        <v>53606</v>
      </c>
      <c r="H24" s="51">
        <v>51275</v>
      </c>
      <c r="I24" s="51">
        <v>67590</v>
      </c>
      <c r="J24" s="51">
        <v>76913</v>
      </c>
      <c r="K24" s="51">
        <v>62929</v>
      </c>
      <c r="L24" s="51">
        <v>67590</v>
      </c>
      <c r="M24" s="51">
        <v>58267</v>
      </c>
      <c r="N24" s="51">
        <v>55937</v>
      </c>
      <c r="O24" s="62">
        <v>53606</v>
      </c>
      <c r="V24" s="1091">
        <f t="shared" si="0"/>
        <v>715523</v>
      </c>
      <c r="W24" s="1091">
        <f t="shared" si="1"/>
        <v>0</v>
      </c>
      <c r="X24" s="1091"/>
    </row>
    <row r="25" spans="1:24" x14ac:dyDescent="0.25">
      <c r="A25" s="697"/>
      <c r="B25" s="202"/>
      <c r="C25" s="101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>
        <v>0</v>
      </c>
      <c r="O25" s="60"/>
      <c r="V25" s="1091">
        <f t="shared" si="0"/>
        <v>0</v>
      </c>
      <c r="W25" s="1091">
        <f t="shared" si="1"/>
        <v>0</v>
      </c>
      <c r="X25" s="1091"/>
    </row>
    <row r="26" spans="1:24" x14ac:dyDescent="0.25">
      <c r="A26" s="695" t="s">
        <v>344</v>
      </c>
      <c r="B26" s="88" t="s">
        <v>287</v>
      </c>
      <c r="C26" s="39">
        <v>209</v>
      </c>
      <c r="D26" s="60">
        <v>18</v>
      </c>
      <c r="E26" s="60">
        <v>15</v>
      </c>
      <c r="F26" s="60">
        <v>16</v>
      </c>
      <c r="G26" s="60">
        <v>16</v>
      </c>
      <c r="H26" s="60">
        <v>15</v>
      </c>
      <c r="I26" s="60">
        <v>20</v>
      </c>
      <c r="J26" s="60">
        <v>22</v>
      </c>
      <c r="K26" s="60">
        <v>18</v>
      </c>
      <c r="L26" s="60">
        <v>20</v>
      </c>
      <c r="M26" s="60">
        <v>17</v>
      </c>
      <c r="N26" s="60">
        <v>16</v>
      </c>
      <c r="O26" s="60">
        <v>16</v>
      </c>
      <c r="V26" s="1091">
        <f t="shared" si="0"/>
        <v>209</v>
      </c>
      <c r="W26" s="1091">
        <f t="shared" si="1"/>
        <v>0</v>
      </c>
      <c r="X26" s="1091"/>
    </row>
    <row r="27" spans="1:24" x14ac:dyDescent="0.25">
      <c r="A27" s="695"/>
      <c r="B27" s="88"/>
      <c r="C27" s="39">
        <v>0</v>
      </c>
      <c r="D27" s="60">
        <v>0</v>
      </c>
      <c r="E27" s="60">
        <v>0</v>
      </c>
      <c r="F27" s="60">
        <v>0</v>
      </c>
      <c r="G27" s="60"/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/>
      <c r="N27" s="60">
        <v>0</v>
      </c>
      <c r="O27" s="60"/>
      <c r="V27" s="1091">
        <f t="shared" si="0"/>
        <v>0</v>
      </c>
      <c r="W27" s="1091">
        <f t="shared" si="1"/>
        <v>0</v>
      </c>
      <c r="X27" s="1091"/>
    </row>
    <row r="28" spans="1:24" x14ac:dyDescent="0.25">
      <c r="A28" s="695" t="s">
        <v>346</v>
      </c>
      <c r="B28" s="88" t="s">
        <v>120</v>
      </c>
      <c r="C28" s="39">
        <v>157</v>
      </c>
      <c r="D28" s="1169">
        <v>13</v>
      </c>
      <c r="E28" s="1169">
        <v>11</v>
      </c>
      <c r="F28" s="1169">
        <v>12</v>
      </c>
      <c r="G28" s="1169">
        <v>12</v>
      </c>
      <c r="H28" s="1169">
        <v>11</v>
      </c>
      <c r="I28" s="1169">
        <v>15</v>
      </c>
      <c r="J28" s="1169">
        <v>17</v>
      </c>
      <c r="K28" s="1169">
        <v>14</v>
      </c>
      <c r="L28" s="1169">
        <v>15</v>
      </c>
      <c r="M28" s="1169">
        <v>13</v>
      </c>
      <c r="N28" s="1169">
        <v>12</v>
      </c>
      <c r="O28" s="1169">
        <v>12</v>
      </c>
      <c r="V28" s="1091">
        <f t="shared" si="0"/>
        <v>157</v>
      </c>
      <c r="W28" s="1091">
        <f t="shared" si="1"/>
        <v>0</v>
      </c>
      <c r="X28" s="1091"/>
    </row>
    <row r="29" spans="1:24" x14ac:dyDescent="0.25">
      <c r="A29" s="695" t="s">
        <v>348</v>
      </c>
      <c r="B29" s="88" t="s">
        <v>120</v>
      </c>
      <c r="C29" s="39">
        <v>52</v>
      </c>
      <c r="D29" s="1169">
        <v>4</v>
      </c>
      <c r="E29" s="1169">
        <v>4</v>
      </c>
      <c r="F29" s="1169">
        <v>4</v>
      </c>
      <c r="G29" s="1169">
        <v>4</v>
      </c>
      <c r="H29" s="1169">
        <v>4</v>
      </c>
      <c r="I29" s="1169">
        <v>5</v>
      </c>
      <c r="J29" s="1169">
        <v>5</v>
      </c>
      <c r="K29" s="1169">
        <v>5</v>
      </c>
      <c r="L29" s="1169">
        <v>5</v>
      </c>
      <c r="M29" s="1169">
        <v>4</v>
      </c>
      <c r="N29" s="1169">
        <v>4</v>
      </c>
      <c r="O29" s="1169">
        <v>4</v>
      </c>
      <c r="V29" s="1091">
        <f t="shared" si="0"/>
        <v>52</v>
      </c>
      <c r="W29" s="1091">
        <f t="shared" si="1"/>
        <v>0</v>
      </c>
      <c r="X29" s="1091"/>
    </row>
    <row r="30" spans="1:24" x14ac:dyDescent="0.25">
      <c r="A30" s="699" t="s">
        <v>350</v>
      </c>
      <c r="B30" s="88" t="s">
        <v>120</v>
      </c>
      <c r="C30" s="39">
        <v>13</v>
      </c>
      <c r="D30" s="1169">
        <v>1</v>
      </c>
      <c r="E30" s="1169">
        <v>1</v>
      </c>
      <c r="F30" s="1169">
        <v>1</v>
      </c>
      <c r="G30" s="1169">
        <v>1</v>
      </c>
      <c r="H30" s="1169">
        <v>1</v>
      </c>
      <c r="I30" s="1169">
        <v>1</v>
      </c>
      <c r="J30" s="1169">
        <v>2</v>
      </c>
      <c r="K30" s="1169">
        <v>1</v>
      </c>
      <c r="L30" s="1169">
        <v>1</v>
      </c>
      <c r="M30" s="1169">
        <v>1</v>
      </c>
      <c r="N30" s="1169">
        <v>1</v>
      </c>
      <c r="O30" s="1169">
        <v>1</v>
      </c>
      <c r="V30" s="1091">
        <f t="shared" si="0"/>
        <v>13</v>
      </c>
      <c r="W30" s="1091">
        <f t="shared" si="1"/>
        <v>0</v>
      </c>
      <c r="X30" s="1091"/>
    </row>
    <row r="31" spans="1:24" x14ac:dyDescent="0.25">
      <c r="A31" s="695" t="s">
        <v>352</v>
      </c>
      <c r="B31" s="88" t="s">
        <v>18</v>
      </c>
      <c r="C31" s="39">
        <v>1090</v>
      </c>
      <c r="D31" s="60">
        <v>50</v>
      </c>
      <c r="E31" s="60">
        <v>80</v>
      </c>
      <c r="F31" s="60">
        <v>80</v>
      </c>
      <c r="G31" s="60">
        <v>100</v>
      </c>
      <c r="H31" s="60">
        <v>80</v>
      </c>
      <c r="I31" s="60">
        <v>100</v>
      </c>
      <c r="J31" s="60">
        <v>100</v>
      </c>
      <c r="K31" s="60">
        <v>100</v>
      </c>
      <c r="L31" s="60">
        <v>100</v>
      </c>
      <c r="M31" s="60">
        <v>100</v>
      </c>
      <c r="N31" s="60">
        <v>100</v>
      </c>
      <c r="O31" s="60">
        <v>100</v>
      </c>
      <c r="V31" s="1091">
        <f t="shared" si="0"/>
        <v>1090</v>
      </c>
      <c r="W31" s="1091">
        <f t="shared" si="1"/>
        <v>0</v>
      </c>
      <c r="X31" s="1091"/>
    </row>
    <row r="32" spans="1:24" x14ac:dyDescent="0.25">
      <c r="A32" s="695"/>
      <c r="B32" s="88"/>
      <c r="C32" s="101">
        <v>0</v>
      </c>
      <c r="D32" s="60">
        <v>0</v>
      </c>
      <c r="E32" s="60">
        <v>0</v>
      </c>
      <c r="F32" s="60">
        <v>0</v>
      </c>
      <c r="G32" s="60"/>
      <c r="H32" s="60">
        <v>0</v>
      </c>
      <c r="I32" s="60"/>
      <c r="J32" s="60">
        <v>0</v>
      </c>
      <c r="K32" s="60"/>
      <c r="L32" s="60"/>
      <c r="M32" s="60"/>
      <c r="N32" s="60">
        <v>0</v>
      </c>
      <c r="O32" s="60">
        <v>0</v>
      </c>
      <c r="V32" s="1091">
        <f t="shared" si="0"/>
        <v>0</v>
      </c>
      <c r="W32" s="1091">
        <f t="shared" si="1"/>
        <v>0</v>
      </c>
      <c r="X32" s="1091"/>
    </row>
    <row r="33" spans="1:25" x14ac:dyDescent="0.25">
      <c r="A33" s="695" t="s">
        <v>354</v>
      </c>
      <c r="B33" s="88" t="s">
        <v>120</v>
      </c>
      <c r="C33" s="39">
        <v>66</v>
      </c>
      <c r="D33" s="1169">
        <v>6</v>
      </c>
      <c r="E33" s="1169">
        <v>5</v>
      </c>
      <c r="F33" s="1169">
        <v>5</v>
      </c>
      <c r="G33" s="1169">
        <v>5</v>
      </c>
      <c r="H33" s="1169">
        <v>5</v>
      </c>
      <c r="I33" s="1169">
        <v>6</v>
      </c>
      <c r="J33" s="1169">
        <v>7</v>
      </c>
      <c r="K33" s="1169">
        <v>6</v>
      </c>
      <c r="L33" s="1169">
        <v>6</v>
      </c>
      <c r="M33" s="1186">
        <v>5</v>
      </c>
      <c r="N33" s="1169">
        <v>5</v>
      </c>
      <c r="O33" s="1169">
        <v>5</v>
      </c>
      <c r="V33" s="1091">
        <f t="shared" si="0"/>
        <v>66</v>
      </c>
      <c r="W33" s="1091">
        <f t="shared" si="1"/>
        <v>0</v>
      </c>
      <c r="X33" s="1091"/>
    </row>
    <row r="34" spans="1:25" x14ac:dyDescent="0.25">
      <c r="A34" s="695" t="s">
        <v>356</v>
      </c>
      <c r="B34" s="88" t="s">
        <v>120</v>
      </c>
      <c r="C34" s="39">
        <v>13</v>
      </c>
      <c r="D34" s="1169">
        <v>1</v>
      </c>
      <c r="E34" s="1169">
        <v>1</v>
      </c>
      <c r="F34" s="1169">
        <v>1</v>
      </c>
      <c r="G34" s="1169">
        <v>1</v>
      </c>
      <c r="H34" s="1169">
        <v>1</v>
      </c>
      <c r="I34" s="1169">
        <v>1</v>
      </c>
      <c r="J34" s="1169">
        <v>2</v>
      </c>
      <c r="K34" s="1169">
        <v>1</v>
      </c>
      <c r="L34" s="1169">
        <v>1</v>
      </c>
      <c r="M34" s="1186">
        <v>1</v>
      </c>
      <c r="N34" s="1169">
        <v>1</v>
      </c>
      <c r="O34" s="1169">
        <v>1</v>
      </c>
      <c r="V34" s="1091">
        <f t="shared" si="0"/>
        <v>13</v>
      </c>
      <c r="W34" s="1091">
        <f t="shared" si="1"/>
        <v>0</v>
      </c>
      <c r="X34" s="1091"/>
    </row>
    <row r="35" spans="1:25" x14ac:dyDescent="0.25">
      <c r="A35" s="697"/>
      <c r="B35" s="202"/>
      <c r="C35" s="101">
        <v>0</v>
      </c>
      <c r="D35" s="60">
        <v>0</v>
      </c>
      <c r="E35" s="60">
        <v>0</v>
      </c>
      <c r="F35" s="60">
        <v>0</v>
      </c>
      <c r="G35" s="60"/>
      <c r="H35" s="60">
        <v>0</v>
      </c>
      <c r="I35" s="60">
        <v>0</v>
      </c>
      <c r="J35" s="60">
        <v>0</v>
      </c>
      <c r="K35" s="60">
        <v>0</v>
      </c>
      <c r="L35" s="60"/>
      <c r="M35" s="60"/>
      <c r="N35" s="60">
        <v>0</v>
      </c>
      <c r="O35" s="60">
        <v>0</v>
      </c>
      <c r="V35" s="1091">
        <f t="shared" si="0"/>
        <v>0</v>
      </c>
      <c r="W35" s="1091">
        <f t="shared" si="1"/>
        <v>0</v>
      </c>
      <c r="X35" s="1091"/>
    </row>
    <row r="36" spans="1:25" x14ac:dyDescent="0.25">
      <c r="A36" s="695" t="s">
        <v>358</v>
      </c>
      <c r="B36" s="88" t="s">
        <v>120</v>
      </c>
      <c r="C36" s="39">
        <v>52</v>
      </c>
      <c r="D36" s="1169">
        <v>4</v>
      </c>
      <c r="E36" s="60">
        <v>4</v>
      </c>
      <c r="F36" s="60">
        <v>4</v>
      </c>
      <c r="G36" s="60">
        <v>4</v>
      </c>
      <c r="H36" s="60">
        <v>4</v>
      </c>
      <c r="I36" s="60">
        <v>5</v>
      </c>
      <c r="J36" s="60">
        <v>5</v>
      </c>
      <c r="K36" s="60">
        <v>5</v>
      </c>
      <c r="L36" s="60">
        <v>5</v>
      </c>
      <c r="M36" s="60">
        <v>4</v>
      </c>
      <c r="N36" s="60">
        <v>4</v>
      </c>
      <c r="O36" s="1169">
        <v>4</v>
      </c>
      <c r="V36" s="1091">
        <f t="shared" si="0"/>
        <v>52</v>
      </c>
      <c r="W36" s="1091">
        <f t="shared" si="1"/>
        <v>0</v>
      </c>
      <c r="X36" s="1091"/>
    </row>
    <row r="37" spans="1:25" x14ac:dyDescent="0.25">
      <c r="A37" s="695" t="s">
        <v>360</v>
      </c>
      <c r="B37" s="88" t="s">
        <v>120</v>
      </c>
      <c r="C37" s="39">
        <v>52</v>
      </c>
      <c r="D37" s="1169">
        <v>4</v>
      </c>
      <c r="E37" s="60">
        <v>4</v>
      </c>
      <c r="F37" s="60">
        <v>4</v>
      </c>
      <c r="G37" s="60">
        <v>4</v>
      </c>
      <c r="H37" s="60">
        <v>4</v>
      </c>
      <c r="I37" s="60">
        <v>5</v>
      </c>
      <c r="J37" s="60">
        <v>5</v>
      </c>
      <c r="K37" s="60">
        <v>5</v>
      </c>
      <c r="L37" s="60">
        <v>5</v>
      </c>
      <c r="M37" s="1187">
        <v>4</v>
      </c>
      <c r="N37" s="60">
        <v>4</v>
      </c>
      <c r="O37" s="1169">
        <v>4</v>
      </c>
      <c r="V37" s="1091">
        <f t="shared" si="0"/>
        <v>52</v>
      </c>
      <c r="W37" s="1091">
        <f t="shared" si="1"/>
        <v>0</v>
      </c>
      <c r="X37" s="1091"/>
    </row>
    <row r="38" spans="1:25" x14ac:dyDescent="0.25">
      <c r="A38" s="694" t="s">
        <v>361</v>
      </c>
      <c r="B38" s="64"/>
      <c r="C38" s="97">
        <v>489558</v>
      </c>
      <c r="D38" s="51">
        <v>40690</v>
      </c>
      <c r="E38" s="51">
        <v>35424</v>
      </c>
      <c r="F38" s="51">
        <v>37757</v>
      </c>
      <c r="G38" s="51">
        <v>37369</v>
      </c>
      <c r="H38" s="51">
        <v>35424</v>
      </c>
      <c r="I38" s="51">
        <v>45996</v>
      </c>
      <c r="J38" s="51">
        <v>52223</v>
      </c>
      <c r="K38" s="51">
        <v>43591</v>
      </c>
      <c r="L38" s="51">
        <v>45996</v>
      </c>
      <c r="M38" s="51">
        <v>39702</v>
      </c>
      <c r="N38" s="51">
        <v>38017</v>
      </c>
      <c r="O38" s="51">
        <v>37369</v>
      </c>
      <c r="V38" s="1091">
        <f t="shared" si="0"/>
        <v>489558</v>
      </c>
      <c r="W38" s="1091">
        <f t="shared" si="1"/>
        <v>0</v>
      </c>
      <c r="X38" s="1091"/>
    </row>
    <row r="39" spans="1:25" x14ac:dyDescent="0.25">
      <c r="A39" s="694" t="s">
        <v>362</v>
      </c>
      <c r="B39" s="88"/>
      <c r="C39" s="97">
        <v>1205081</v>
      </c>
      <c r="D39" s="51">
        <v>101288</v>
      </c>
      <c r="E39" s="51">
        <v>86699</v>
      </c>
      <c r="F39" s="51">
        <v>93694</v>
      </c>
      <c r="G39" s="51">
        <v>90975</v>
      </c>
      <c r="H39" s="51">
        <v>86699</v>
      </c>
      <c r="I39" s="51">
        <v>113586</v>
      </c>
      <c r="J39" s="51">
        <v>129136</v>
      </c>
      <c r="K39" s="51">
        <v>106520</v>
      </c>
      <c r="L39" s="51">
        <v>113586</v>
      </c>
      <c r="M39" s="51">
        <v>97969</v>
      </c>
      <c r="N39" s="51">
        <v>93954</v>
      </c>
      <c r="O39" s="51">
        <v>90975</v>
      </c>
      <c r="V39" s="1091">
        <f t="shared" si="0"/>
        <v>1205081</v>
      </c>
      <c r="W39" s="1091">
        <f t="shared" si="1"/>
        <v>0</v>
      </c>
      <c r="X39" s="1091"/>
    </row>
    <row r="40" spans="1:25" ht="14.25" customHeight="1" x14ac:dyDescent="0.25">
      <c r="A40" s="695"/>
      <c r="B40" s="88"/>
      <c r="C40" s="101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V40" s="1091">
        <f t="shared" si="0"/>
        <v>0</v>
      </c>
      <c r="W40" s="1091">
        <f t="shared" si="1"/>
        <v>0</v>
      </c>
      <c r="X40" s="1091"/>
    </row>
    <row r="41" spans="1:25" s="1005" customFormat="1" ht="16.5" customHeight="1" x14ac:dyDescent="0.25">
      <c r="A41" s="698" t="s">
        <v>374</v>
      </c>
      <c r="B41" s="200" t="s">
        <v>18</v>
      </c>
      <c r="C41" s="647">
        <v>2040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198">
        <v>170</v>
      </c>
      <c r="J41" s="198">
        <v>170</v>
      </c>
      <c r="K41" s="198">
        <v>170</v>
      </c>
      <c r="L41" s="198">
        <v>170</v>
      </c>
      <c r="M41" s="198">
        <v>170</v>
      </c>
      <c r="N41" s="198">
        <v>170</v>
      </c>
      <c r="O41" s="198">
        <v>170</v>
      </c>
      <c r="Q41" s="753"/>
      <c r="U41" s="1090"/>
      <c r="V41" s="1091">
        <f t="shared" si="0"/>
        <v>2040</v>
      </c>
      <c r="W41" s="1091">
        <f t="shared" si="1"/>
        <v>0</v>
      </c>
      <c r="X41" s="1091"/>
      <c r="Y41" s="1090"/>
    </row>
    <row r="42" spans="1:25" s="998" customFormat="1" ht="16.5" customHeight="1" x14ac:dyDescent="0.25">
      <c r="A42" s="697"/>
      <c r="B42" s="202"/>
      <c r="C42" s="101"/>
      <c r="D42" s="78"/>
      <c r="E42" s="87"/>
      <c r="F42" s="78"/>
      <c r="G42" s="78"/>
      <c r="H42" s="78"/>
      <c r="I42" s="78"/>
      <c r="J42" s="78"/>
      <c r="K42" s="87"/>
      <c r="L42" s="78"/>
      <c r="M42" s="87"/>
      <c r="N42" s="78"/>
      <c r="O42" s="86"/>
      <c r="Q42" s="374"/>
      <c r="U42" s="995"/>
      <c r="V42" s="1091">
        <f t="shared" si="0"/>
        <v>0</v>
      </c>
      <c r="W42" s="1091">
        <f t="shared" si="1"/>
        <v>0</v>
      </c>
      <c r="X42" s="1091"/>
      <c r="Y42" s="995"/>
    </row>
    <row r="43" spans="1:25" s="998" customFormat="1" x14ac:dyDescent="0.25">
      <c r="A43" s="700" t="s">
        <v>788</v>
      </c>
      <c r="B43" s="196" t="s">
        <v>18</v>
      </c>
      <c r="C43" s="39">
        <v>6000</v>
      </c>
      <c r="D43" s="41">
        <v>500</v>
      </c>
      <c r="E43" s="41">
        <v>500</v>
      </c>
      <c r="F43" s="41">
        <v>500</v>
      </c>
      <c r="G43" s="41">
        <v>500</v>
      </c>
      <c r="H43" s="41">
        <v>500</v>
      </c>
      <c r="I43" s="41">
        <v>500</v>
      </c>
      <c r="J43" s="41">
        <v>500</v>
      </c>
      <c r="K43" s="41">
        <v>500</v>
      </c>
      <c r="L43" s="41">
        <v>500</v>
      </c>
      <c r="M43" s="41">
        <v>500</v>
      </c>
      <c r="N43" s="41">
        <v>500</v>
      </c>
      <c r="O43" s="41">
        <v>500</v>
      </c>
      <c r="Q43" s="374"/>
      <c r="U43" s="995"/>
      <c r="V43" s="1091">
        <f t="shared" si="0"/>
        <v>6000</v>
      </c>
      <c r="W43" s="1091">
        <f t="shared" si="1"/>
        <v>0</v>
      </c>
      <c r="X43" s="1091"/>
      <c r="Y43" s="995"/>
    </row>
    <row r="44" spans="1:25" s="998" customFormat="1" x14ac:dyDescent="0.25">
      <c r="A44" s="700" t="s">
        <v>789</v>
      </c>
      <c r="B44" s="196" t="s">
        <v>18</v>
      </c>
      <c r="C44" s="39">
        <v>6000</v>
      </c>
      <c r="D44" s="41">
        <v>500</v>
      </c>
      <c r="E44" s="41">
        <v>500</v>
      </c>
      <c r="F44" s="41">
        <v>500</v>
      </c>
      <c r="G44" s="41">
        <v>500</v>
      </c>
      <c r="H44" s="41">
        <v>500</v>
      </c>
      <c r="I44" s="41">
        <v>500</v>
      </c>
      <c r="J44" s="41">
        <v>500</v>
      </c>
      <c r="K44" s="41">
        <v>500</v>
      </c>
      <c r="L44" s="41">
        <v>500</v>
      </c>
      <c r="M44" s="41">
        <v>500</v>
      </c>
      <c r="N44" s="41">
        <v>500</v>
      </c>
      <c r="O44" s="41">
        <v>500</v>
      </c>
      <c r="Q44" s="374"/>
      <c r="U44" s="995"/>
      <c r="V44" s="1091">
        <f t="shared" si="0"/>
        <v>6000</v>
      </c>
      <c r="W44" s="1091">
        <f t="shared" si="1"/>
        <v>0</v>
      </c>
      <c r="X44" s="1091"/>
      <c r="Y44" s="995"/>
    </row>
    <row r="45" spans="1:25" s="998" customFormat="1" x14ac:dyDescent="0.25">
      <c r="A45" s="698" t="s">
        <v>383</v>
      </c>
      <c r="B45" s="200" t="s">
        <v>18</v>
      </c>
      <c r="C45" s="39">
        <v>12000</v>
      </c>
      <c r="D45" s="41">
        <v>1000</v>
      </c>
      <c r="E45" s="41">
        <v>1000</v>
      </c>
      <c r="F45" s="41">
        <v>1000</v>
      </c>
      <c r="G45" s="41">
        <v>1000</v>
      </c>
      <c r="H45" s="41">
        <v>1000</v>
      </c>
      <c r="I45" s="41">
        <v>1000</v>
      </c>
      <c r="J45" s="41">
        <v>1000</v>
      </c>
      <c r="K45" s="41">
        <v>1000</v>
      </c>
      <c r="L45" s="41">
        <v>1000</v>
      </c>
      <c r="M45" s="41">
        <v>1000</v>
      </c>
      <c r="N45" s="41">
        <v>1000</v>
      </c>
      <c r="O45" s="41">
        <v>1000</v>
      </c>
      <c r="Q45" s="374"/>
      <c r="U45" s="995"/>
      <c r="V45" s="1091">
        <f t="shared" si="0"/>
        <v>12000</v>
      </c>
      <c r="W45" s="1091">
        <f t="shared" si="1"/>
        <v>0</v>
      </c>
      <c r="X45" s="1091"/>
      <c r="Y45" s="995"/>
    </row>
    <row r="46" spans="1:25" s="998" customFormat="1" x14ac:dyDescent="0.25">
      <c r="A46" s="698"/>
      <c r="B46" s="200"/>
      <c r="C46" s="39"/>
      <c r="D46" s="41"/>
      <c r="E46" s="41"/>
      <c r="F46" s="41"/>
      <c r="G46" s="41"/>
      <c r="H46" s="41"/>
      <c r="I46" s="41"/>
      <c r="J46" s="41"/>
      <c r="K46" s="41"/>
      <c r="L46" s="41"/>
      <c r="M46" s="337">
        <v>0</v>
      </c>
      <c r="N46" s="41"/>
      <c r="O46" s="198"/>
      <c r="Q46" s="374"/>
      <c r="U46" s="995"/>
      <c r="V46" s="1091">
        <f t="shared" si="0"/>
        <v>0</v>
      </c>
      <c r="W46" s="1091">
        <f t="shared" si="1"/>
        <v>0</v>
      </c>
      <c r="X46" s="1091"/>
      <c r="Y46" s="995"/>
    </row>
    <row r="47" spans="1:25" s="998" customFormat="1" x14ac:dyDescent="0.25">
      <c r="A47" s="696" t="s">
        <v>786</v>
      </c>
      <c r="B47" s="787" t="s">
        <v>287</v>
      </c>
      <c r="C47" s="39">
        <v>2400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L47" s="60">
        <v>200</v>
      </c>
      <c r="M47" s="60">
        <v>200</v>
      </c>
      <c r="N47" s="60">
        <v>200</v>
      </c>
      <c r="O47" s="60">
        <v>200</v>
      </c>
      <c r="Q47" s="374"/>
      <c r="U47" s="995"/>
      <c r="V47" s="1091">
        <f t="shared" si="0"/>
        <v>2400</v>
      </c>
      <c r="W47" s="1091">
        <f t="shared" si="1"/>
        <v>0</v>
      </c>
      <c r="X47" s="1091"/>
      <c r="Y47" s="995"/>
    </row>
    <row r="48" spans="1:25" s="998" customFormat="1" x14ac:dyDescent="0.25">
      <c r="A48" s="696" t="s">
        <v>787</v>
      </c>
      <c r="B48" s="787" t="s">
        <v>287</v>
      </c>
      <c r="C48" s="39">
        <v>4500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L48" s="60">
        <v>375</v>
      </c>
      <c r="M48" s="60">
        <v>375</v>
      </c>
      <c r="N48" s="60">
        <v>375</v>
      </c>
      <c r="O48" s="60">
        <v>375</v>
      </c>
      <c r="Q48" s="374"/>
      <c r="U48" s="995"/>
      <c r="V48" s="1091">
        <f t="shared" si="0"/>
        <v>4500</v>
      </c>
      <c r="W48" s="1091">
        <f t="shared" si="1"/>
        <v>0</v>
      </c>
      <c r="X48" s="1091"/>
      <c r="Y48" s="995"/>
    </row>
    <row r="49" spans="1:25" s="998" customFormat="1" x14ac:dyDescent="0.25">
      <c r="A49" s="697"/>
      <c r="B49" s="202"/>
      <c r="C49" s="39">
        <v>0</v>
      </c>
      <c r="D49" s="41"/>
      <c r="E49" s="337">
        <v>0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Q49" s="374"/>
      <c r="U49" s="995"/>
      <c r="V49" s="1091">
        <f t="shared" si="0"/>
        <v>0</v>
      </c>
      <c r="W49" s="1091">
        <f t="shared" si="1"/>
        <v>0</v>
      </c>
      <c r="X49" s="1091"/>
      <c r="Y49" s="995"/>
    </row>
    <row r="50" spans="1:25" s="998" customFormat="1" x14ac:dyDescent="0.25">
      <c r="A50" s="697" t="s">
        <v>725</v>
      </c>
      <c r="B50" s="202" t="s">
        <v>388</v>
      </c>
      <c r="C50" s="39">
        <v>25100</v>
      </c>
      <c r="D50" s="41">
        <v>2500</v>
      </c>
      <c r="E50" s="41">
        <v>2200</v>
      </c>
      <c r="F50" s="41">
        <v>2000</v>
      </c>
      <c r="G50" s="41">
        <v>2000</v>
      </c>
      <c r="H50" s="41">
        <v>2000</v>
      </c>
      <c r="I50" s="41">
        <v>2200</v>
      </c>
      <c r="J50" s="41">
        <v>2200</v>
      </c>
      <c r="K50" s="41">
        <v>1700</v>
      </c>
      <c r="L50" s="41">
        <v>2200</v>
      </c>
      <c r="M50" s="41">
        <v>1700</v>
      </c>
      <c r="N50" s="41">
        <v>2200</v>
      </c>
      <c r="O50" s="41">
        <v>2200</v>
      </c>
      <c r="Q50" s="374"/>
      <c r="U50" s="995"/>
      <c r="V50" s="1091">
        <f t="shared" si="0"/>
        <v>25100</v>
      </c>
      <c r="W50" s="1091">
        <f t="shared" si="1"/>
        <v>0</v>
      </c>
      <c r="X50" s="1091"/>
      <c r="Y50" s="995"/>
    </row>
    <row r="51" spans="1:25" s="998" customFormat="1" x14ac:dyDescent="0.25">
      <c r="A51" s="697" t="s">
        <v>726</v>
      </c>
      <c r="B51" s="202" t="s">
        <v>388</v>
      </c>
      <c r="C51" s="39">
        <v>3300</v>
      </c>
      <c r="D51" s="41">
        <v>400</v>
      </c>
      <c r="E51" s="41">
        <v>350</v>
      </c>
      <c r="F51" s="41">
        <v>150</v>
      </c>
      <c r="G51" s="41">
        <v>150</v>
      </c>
      <c r="H51" s="41">
        <v>150</v>
      </c>
      <c r="I51" s="41">
        <v>350</v>
      </c>
      <c r="J51" s="41">
        <v>350</v>
      </c>
      <c r="K51" s="41">
        <v>200</v>
      </c>
      <c r="L51" s="41">
        <v>350</v>
      </c>
      <c r="M51" s="41">
        <v>150</v>
      </c>
      <c r="N51" s="41">
        <v>350</v>
      </c>
      <c r="O51" s="41">
        <v>350</v>
      </c>
      <c r="Q51" s="374"/>
      <c r="U51" s="995"/>
      <c r="V51" s="1091">
        <f t="shared" si="0"/>
        <v>3300</v>
      </c>
      <c r="W51" s="1091">
        <f t="shared" si="1"/>
        <v>0</v>
      </c>
      <c r="X51" s="1091"/>
      <c r="Y51" s="995"/>
    </row>
    <row r="52" spans="1:25" s="998" customFormat="1" x14ac:dyDescent="0.25">
      <c r="A52" s="697"/>
      <c r="B52" s="202"/>
      <c r="C52" s="39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Q52" s="374"/>
      <c r="U52" s="995"/>
      <c r="V52" s="1091">
        <f t="shared" si="0"/>
        <v>0</v>
      </c>
      <c r="W52" s="1091">
        <f t="shared" si="1"/>
        <v>0</v>
      </c>
      <c r="X52" s="1091"/>
      <c r="Y52" s="995"/>
    </row>
    <row r="53" spans="1:25" s="998" customFormat="1" x14ac:dyDescent="0.25">
      <c r="A53" s="697" t="s">
        <v>655</v>
      </c>
      <c r="B53" s="202" t="s">
        <v>648</v>
      </c>
      <c r="C53" s="39">
        <v>576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L53" s="78">
        <v>48</v>
      </c>
      <c r="M53" s="78">
        <v>48</v>
      </c>
      <c r="N53" s="78">
        <v>48</v>
      </c>
      <c r="O53" s="78">
        <v>48</v>
      </c>
      <c r="Q53" s="374"/>
      <c r="U53" s="995"/>
      <c r="V53" s="1091">
        <f t="shared" si="0"/>
        <v>576</v>
      </c>
      <c r="W53" s="1091">
        <f t="shared" si="1"/>
        <v>0</v>
      </c>
      <c r="X53" s="1091"/>
      <c r="Y53" s="995"/>
    </row>
    <row r="54" spans="1:25" s="998" customFormat="1" x14ac:dyDescent="0.25">
      <c r="A54" s="697" t="s">
        <v>656</v>
      </c>
      <c r="B54" s="202" t="s">
        <v>648</v>
      </c>
      <c r="C54" s="39">
        <v>288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L54" s="78">
        <v>24</v>
      </c>
      <c r="M54" s="78">
        <v>24</v>
      </c>
      <c r="N54" s="78">
        <v>24</v>
      </c>
      <c r="O54" s="78">
        <v>24</v>
      </c>
      <c r="Q54" s="374"/>
      <c r="U54" s="995"/>
      <c r="V54" s="1091">
        <f t="shared" si="0"/>
        <v>288</v>
      </c>
      <c r="W54" s="1091">
        <f t="shared" si="1"/>
        <v>0</v>
      </c>
      <c r="X54" s="1091"/>
      <c r="Y54" s="995"/>
    </row>
    <row r="55" spans="1:25" s="998" customFormat="1" x14ac:dyDescent="0.25">
      <c r="A55" s="697" t="s">
        <v>657</v>
      </c>
      <c r="B55" s="202" t="s">
        <v>648</v>
      </c>
      <c r="C55" s="39">
        <v>144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L55" s="78">
        <v>12</v>
      </c>
      <c r="M55" s="78">
        <v>12</v>
      </c>
      <c r="N55" s="78">
        <v>12</v>
      </c>
      <c r="O55" s="78">
        <v>12</v>
      </c>
      <c r="Q55" s="374"/>
      <c r="U55" s="995"/>
      <c r="V55" s="1091">
        <f t="shared" si="0"/>
        <v>144</v>
      </c>
      <c r="W55" s="1091">
        <f t="shared" si="1"/>
        <v>0</v>
      </c>
      <c r="X55" s="1091"/>
      <c r="Y55" s="995"/>
    </row>
    <row r="56" spans="1:25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Q56" s="374"/>
      <c r="U56" s="995"/>
      <c r="V56" s="1091">
        <f t="shared" si="0"/>
        <v>0</v>
      </c>
      <c r="W56" s="1091">
        <f t="shared" si="1"/>
        <v>0</v>
      </c>
      <c r="X56" s="1091"/>
      <c r="Y56" s="995"/>
    </row>
    <row r="57" spans="1:25" s="998" customFormat="1" x14ac:dyDescent="0.25">
      <c r="A57" s="697" t="s">
        <v>654</v>
      </c>
      <c r="B57" s="202" t="s">
        <v>388</v>
      </c>
      <c r="C57" s="39">
        <v>2400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41">
        <v>200</v>
      </c>
      <c r="J57" s="41">
        <v>200</v>
      </c>
      <c r="K57" s="41">
        <v>200</v>
      </c>
      <c r="L57" s="41">
        <v>200</v>
      </c>
      <c r="M57" s="41">
        <v>200</v>
      </c>
      <c r="N57" s="41">
        <v>200</v>
      </c>
      <c r="O57" s="41">
        <v>200</v>
      </c>
      <c r="Q57" s="374"/>
      <c r="U57" s="995"/>
      <c r="V57" s="1091">
        <f t="shared" si="0"/>
        <v>2400</v>
      </c>
      <c r="W57" s="1091">
        <f t="shared" si="1"/>
        <v>0</v>
      </c>
      <c r="X57" s="1091"/>
      <c r="Y57" s="995"/>
    </row>
    <row r="58" spans="1:25" s="998" customFormat="1" x14ac:dyDescent="0.25">
      <c r="A58" s="697"/>
      <c r="B58" s="202"/>
      <c r="C58" s="39"/>
      <c r="D58" s="60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U58" s="995"/>
      <c r="V58" s="1091">
        <f t="shared" si="0"/>
        <v>0</v>
      </c>
      <c r="W58" s="1091">
        <f t="shared" si="1"/>
        <v>0</v>
      </c>
      <c r="X58" s="1091"/>
      <c r="Y58" s="995"/>
    </row>
    <row r="59" spans="1:25" x14ac:dyDescent="0.25">
      <c r="A59" s="695" t="s">
        <v>395</v>
      </c>
      <c r="B59" s="64" t="s">
        <v>396</v>
      </c>
      <c r="C59" s="39">
        <v>480</v>
      </c>
      <c r="D59" s="1169">
        <v>40</v>
      </c>
      <c r="E59" s="1169">
        <v>40</v>
      </c>
      <c r="F59" s="1169">
        <v>40</v>
      </c>
      <c r="G59" s="1169">
        <v>40</v>
      </c>
      <c r="H59" s="1169">
        <v>40</v>
      </c>
      <c r="I59" s="1169">
        <v>40</v>
      </c>
      <c r="J59" s="1169">
        <v>40</v>
      </c>
      <c r="K59" s="1169">
        <v>40</v>
      </c>
      <c r="L59" s="1169">
        <v>40</v>
      </c>
      <c r="M59" s="1169">
        <v>40</v>
      </c>
      <c r="N59" s="1169">
        <v>40</v>
      </c>
      <c r="O59" s="1169">
        <v>40</v>
      </c>
      <c r="V59" s="1091">
        <f t="shared" si="0"/>
        <v>480</v>
      </c>
      <c r="W59" s="1091">
        <f t="shared" si="1"/>
        <v>0</v>
      </c>
      <c r="X59" s="1091"/>
    </row>
    <row r="60" spans="1:25" x14ac:dyDescent="0.25">
      <c r="A60" s="695" t="s">
        <v>398</v>
      </c>
      <c r="B60" s="64" t="s">
        <v>396</v>
      </c>
      <c r="C60" s="39">
        <v>480</v>
      </c>
      <c r="D60" s="1169">
        <v>40</v>
      </c>
      <c r="E60" s="1169">
        <v>40</v>
      </c>
      <c r="F60" s="1169">
        <v>40</v>
      </c>
      <c r="G60" s="1169">
        <v>40</v>
      </c>
      <c r="H60" s="1169">
        <v>40</v>
      </c>
      <c r="I60" s="1169">
        <v>40</v>
      </c>
      <c r="J60" s="1169">
        <v>40</v>
      </c>
      <c r="K60" s="1169">
        <v>40</v>
      </c>
      <c r="L60" s="1169">
        <v>40</v>
      </c>
      <c r="M60" s="1169">
        <v>40</v>
      </c>
      <c r="N60" s="1169">
        <v>40</v>
      </c>
      <c r="O60" s="1169">
        <v>40</v>
      </c>
      <c r="V60" s="1091">
        <f t="shared" si="0"/>
        <v>480</v>
      </c>
      <c r="W60" s="1091">
        <f t="shared" si="1"/>
        <v>0</v>
      </c>
      <c r="X60" s="1091"/>
    </row>
    <row r="61" spans="1:25" x14ac:dyDescent="0.25">
      <c r="A61" s="695" t="s">
        <v>400</v>
      </c>
      <c r="B61" s="64" t="s">
        <v>396</v>
      </c>
      <c r="C61" s="39">
        <v>240</v>
      </c>
      <c r="D61" s="1169">
        <v>20</v>
      </c>
      <c r="E61" s="1169">
        <v>20</v>
      </c>
      <c r="F61" s="1169">
        <v>20</v>
      </c>
      <c r="G61" s="1169">
        <v>20</v>
      </c>
      <c r="H61" s="1169">
        <v>20</v>
      </c>
      <c r="I61" s="1169">
        <v>20</v>
      </c>
      <c r="J61" s="1169">
        <v>20</v>
      </c>
      <c r="K61" s="1169">
        <v>20</v>
      </c>
      <c r="L61" s="1169">
        <v>20</v>
      </c>
      <c r="M61" s="1169">
        <v>20</v>
      </c>
      <c r="N61" s="1169">
        <v>20</v>
      </c>
      <c r="O61" s="1169">
        <v>20</v>
      </c>
      <c r="V61" s="1091">
        <f t="shared" si="0"/>
        <v>240</v>
      </c>
      <c r="W61" s="1091">
        <f t="shared" si="1"/>
        <v>0</v>
      </c>
      <c r="X61" s="1091"/>
    </row>
    <row r="62" spans="1:25" x14ac:dyDescent="0.25">
      <c r="A62" s="694" t="s">
        <v>401</v>
      </c>
      <c r="B62" s="64" t="s">
        <v>396</v>
      </c>
      <c r="C62" s="39">
        <v>1200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M62" s="41">
        <v>100</v>
      </c>
      <c r="N62" s="41">
        <v>100</v>
      </c>
      <c r="O62" s="41">
        <v>100</v>
      </c>
      <c r="V62" s="1091">
        <f t="shared" si="0"/>
        <v>1200</v>
      </c>
      <c r="W62" s="1091">
        <f t="shared" si="1"/>
        <v>0</v>
      </c>
      <c r="X62" s="1091"/>
    </row>
    <row r="63" spans="1:25" x14ac:dyDescent="0.25">
      <c r="A63" s="697"/>
      <c r="B63" s="202"/>
      <c r="C63" s="101"/>
      <c r="D63" s="60"/>
      <c r="E63" s="60"/>
      <c r="F63" s="60"/>
      <c r="G63" s="60"/>
      <c r="H63" s="60"/>
      <c r="I63" s="60"/>
      <c r="J63" s="60"/>
      <c r="K63" s="60"/>
      <c r="L63" s="41"/>
      <c r="M63" s="60"/>
      <c r="N63" s="60"/>
      <c r="O63" s="60"/>
      <c r="V63" s="1091">
        <f t="shared" si="0"/>
        <v>0</v>
      </c>
      <c r="W63" s="1091">
        <f t="shared" si="1"/>
        <v>0</v>
      </c>
      <c r="X63" s="1091"/>
    </row>
    <row r="64" spans="1:25" s="194" customFormat="1" x14ac:dyDescent="0.25">
      <c r="A64" s="695" t="s">
        <v>403</v>
      </c>
      <c r="B64" s="88" t="s">
        <v>18</v>
      </c>
      <c r="C64" s="39">
        <v>675</v>
      </c>
      <c r="D64" s="41">
        <v>75</v>
      </c>
      <c r="E64" s="60">
        <v>50</v>
      </c>
      <c r="F64" s="60">
        <v>50</v>
      </c>
      <c r="G64" s="60">
        <v>50</v>
      </c>
      <c r="H64" s="60">
        <v>50</v>
      </c>
      <c r="I64" s="60">
        <v>50</v>
      </c>
      <c r="J64" s="60">
        <v>50</v>
      </c>
      <c r="K64" s="60">
        <v>60</v>
      </c>
      <c r="L64" s="41">
        <v>60</v>
      </c>
      <c r="M64" s="60">
        <v>50</v>
      </c>
      <c r="N64" s="60">
        <v>60</v>
      </c>
      <c r="O64" s="60">
        <v>70</v>
      </c>
      <c r="P64" s="995"/>
      <c r="Q64" s="995"/>
      <c r="R64" s="995"/>
      <c r="S64" s="995"/>
      <c r="T64" s="995"/>
      <c r="U64" s="995"/>
      <c r="V64" s="1091">
        <f t="shared" si="0"/>
        <v>675</v>
      </c>
      <c r="W64" s="1091">
        <f t="shared" si="1"/>
        <v>0</v>
      </c>
      <c r="X64" s="1091"/>
      <c r="Y64" s="995"/>
    </row>
    <row r="65" spans="1:25" x14ac:dyDescent="0.25">
      <c r="A65" s="697"/>
      <c r="B65" s="202"/>
      <c r="C65" s="39">
        <v>0</v>
      </c>
      <c r="D65" s="60"/>
      <c r="E65" s="60"/>
      <c r="F65" s="60"/>
      <c r="G65" s="60"/>
      <c r="H65" s="60"/>
      <c r="I65" s="60">
        <v>0</v>
      </c>
      <c r="J65" s="60">
        <v>0</v>
      </c>
      <c r="K65" s="60">
        <v>0</v>
      </c>
      <c r="L65" s="41"/>
      <c r="M65" s="60">
        <v>0</v>
      </c>
      <c r="N65" s="60">
        <v>0</v>
      </c>
      <c r="O65" s="60"/>
      <c r="V65" s="1091">
        <f t="shared" si="0"/>
        <v>0</v>
      </c>
      <c r="W65" s="1091">
        <f t="shared" si="1"/>
        <v>0</v>
      </c>
      <c r="X65" s="1091"/>
    </row>
    <row r="66" spans="1:25" x14ac:dyDescent="0.25">
      <c r="A66" s="695" t="s">
        <v>790</v>
      </c>
      <c r="B66" s="88" t="s">
        <v>120</v>
      </c>
      <c r="C66" s="39">
        <v>307</v>
      </c>
      <c r="D66" s="60">
        <v>26</v>
      </c>
      <c r="E66" s="60">
        <v>22</v>
      </c>
      <c r="F66" s="60">
        <v>24</v>
      </c>
      <c r="G66" s="60">
        <v>23</v>
      </c>
      <c r="H66" s="60">
        <v>22</v>
      </c>
      <c r="I66" s="60">
        <v>29</v>
      </c>
      <c r="J66" s="60">
        <v>33</v>
      </c>
      <c r="K66" s="60">
        <v>27</v>
      </c>
      <c r="L66" s="60">
        <v>29</v>
      </c>
      <c r="M66" s="60">
        <v>25</v>
      </c>
      <c r="N66" s="60">
        <v>24</v>
      </c>
      <c r="O66" s="60">
        <v>23</v>
      </c>
      <c r="V66" s="1091">
        <f t="shared" si="0"/>
        <v>307</v>
      </c>
      <c r="W66" s="1091">
        <f t="shared" si="1"/>
        <v>0</v>
      </c>
      <c r="X66" s="1091"/>
    </row>
    <row r="67" spans="1:25" x14ac:dyDescent="0.25">
      <c r="A67" s="694" t="s">
        <v>408</v>
      </c>
      <c r="B67" s="64" t="s">
        <v>120</v>
      </c>
      <c r="C67" s="39">
        <v>307</v>
      </c>
      <c r="D67" s="41">
        <v>26</v>
      </c>
      <c r="E67" s="41">
        <v>22</v>
      </c>
      <c r="F67" s="41">
        <v>24</v>
      </c>
      <c r="G67" s="41">
        <v>23</v>
      </c>
      <c r="H67" s="41">
        <v>22</v>
      </c>
      <c r="I67" s="41">
        <v>29</v>
      </c>
      <c r="J67" s="41">
        <v>33</v>
      </c>
      <c r="K67" s="41">
        <v>27</v>
      </c>
      <c r="L67" s="41">
        <v>29</v>
      </c>
      <c r="M67" s="41">
        <v>25</v>
      </c>
      <c r="N67" s="41">
        <v>24</v>
      </c>
      <c r="O67" s="41">
        <v>23</v>
      </c>
      <c r="V67" s="1091">
        <f t="shared" si="0"/>
        <v>307</v>
      </c>
      <c r="W67" s="1091">
        <f t="shared" si="1"/>
        <v>0</v>
      </c>
      <c r="X67" s="1091"/>
    </row>
    <row r="68" spans="1:25" x14ac:dyDescent="0.25">
      <c r="A68" s="695"/>
      <c r="B68" s="88"/>
      <c r="C68" s="101">
        <v>0</v>
      </c>
      <c r="D68" s="60"/>
      <c r="E68" s="60"/>
      <c r="F68" s="60"/>
      <c r="G68" s="60"/>
      <c r="H68" s="60"/>
      <c r="I68" s="60">
        <v>0</v>
      </c>
      <c r="J68" s="60"/>
      <c r="K68" s="60"/>
      <c r="L68" s="41"/>
      <c r="M68" s="60"/>
      <c r="N68" s="60"/>
      <c r="O68" s="60"/>
      <c r="V68" s="1091">
        <f t="shared" si="0"/>
        <v>0</v>
      </c>
      <c r="W68" s="1091">
        <f t="shared" si="1"/>
        <v>0</v>
      </c>
      <c r="X68" s="1091"/>
    </row>
    <row r="69" spans="1:25" s="194" customFormat="1" x14ac:dyDescent="0.25">
      <c r="A69" s="1189" t="s">
        <v>613</v>
      </c>
      <c r="B69" s="1190" t="s">
        <v>287</v>
      </c>
      <c r="C69" s="39">
        <v>845</v>
      </c>
      <c r="D69" s="60">
        <v>70</v>
      </c>
      <c r="E69" s="60">
        <v>70</v>
      </c>
      <c r="F69" s="60">
        <v>70</v>
      </c>
      <c r="G69" s="60">
        <v>70</v>
      </c>
      <c r="H69" s="60">
        <v>70</v>
      </c>
      <c r="I69" s="60">
        <v>70</v>
      </c>
      <c r="J69" s="60">
        <v>70</v>
      </c>
      <c r="K69" s="60">
        <v>70</v>
      </c>
      <c r="L69" s="60">
        <v>70</v>
      </c>
      <c r="M69" s="60">
        <v>70</v>
      </c>
      <c r="N69" s="60">
        <v>75</v>
      </c>
      <c r="O69" s="60">
        <v>70</v>
      </c>
      <c r="P69" s="995"/>
      <c r="Q69" s="995"/>
      <c r="R69" s="995"/>
      <c r="S69" s="995"/>
      <c r="T69" s="995"/>
      <c r="U69" s="995"/>
      <c r="V69" s="1091">
        <f t="shared" ref="V69:V115" si="2">SUM(D69:U69)</f>
        <v>845</v>
      </c>
      <c r="W69" s="1091">
        <f t="shared" ref="W69:W115" si="3">V69-C69</f>
        <v>0</v>
      </c>
      <c r="X69" s="1091"/>
      <c r="Y69" s="995"/>
    </row>
    <row r="70" spans="1:25" s="194" customFormat="1" x14ac:dyDescent="0.25">
      <c r="A70" s="1189" t="s">
        <v>615</v>
      </c>
      <c r="B70" s="1190" t="s">
        <v>287</v>
      </c>
      <c r="C70" s="39">
        <v>144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60">
        <v>12</v>
      </c>
      <c r="K70" s="60">
        <v>12</v>
      </c>
      <c r="L70" s="60">
        <v>12</v>
      </c>
      <c r="M70" s="60">
        <v>12</v>
      </c>
      <c r="N70" s="60">
        <v>12</v>
      </c>
      <c r="O70" s="60">
        <v>12</v>
      </c>
      <c r="P70" s="995"/>
      <c r="Q70" s="995"/>
      <c r="R70" s="995"/>
      <c r="S70" s="995"/>
      <c r="T70" s="995"/>
      <c r="U70" s="995"/>
      <c r="V70" s="1091">
        <f t="shared" si="2"/>
        <v>144</v>
      </c>
      <c r="W70" s="1091">
        <f t="shared" si="3"/>
        <v>0</v>
      </c>
      <c r="X70" s="1091"/>
      <c r="Y70" s="995"/>
    </row>
    <row r="71" spans="1:25" x14ac:dyDescent="0.25">
      <c r="A71" s="697"/>
      <c r="B71" s="202"/>
      <c r="C71" s="39">
        <v>0</v>
      </c>
      <c r="D71" s="60">
        <v>0</v>
      </c>
      <c r="E71" s="60"/>
      <c r="F71" s="60"/>
      <c r="G71" s="60"/>
      <c r="H71" s="60"/>
      <c r="I71" s="60"/>
      <c r="J71" s="60">
        <v>0</v>
      </c>
      <c r="K71" s="60">
        <v>0</v>
      </c>
      <c r="L71" s="41"/>
      <c r="M71" s="60">
        <v>0</v>
      </c>
      <c r="N71" s="60">
        <v>0</v>
      </c>
      <c r="O71" s="60"/>
      <c r="V71" s="1091">
        <f t="shared" si="2"/>
        <v>0</v>
      </c>
      <c r="W71" s="1091">
        <f t="shared" si="3"/>
        <v>0</v>
      </c>
      <c r="X71" s="1091"/>
    </row>
    <row r="72" spans="1:25" s="194" customFormat="1" x14ac:dyDescent="0.25">
      <c r="A72" s="1191" t="s">
        <v>793</v>
      </c>
      <c r="B72" s="88" t="s">
        <v>120</v>
      </c>
      <c r="C72" s="39">
        <v>53</v>
      </c>
      <c r="D72" s="60">
        <v>5</v>
      </c>
      <c r="E72" s="60">
        <v>3</v>
      </c>
      <c r="F72" s="60">
        <v>5</v>
      </c>
      <c r="G72" s="60">
        <v>5</v>
      </c>
      <c r="H72" s="60">
        <v>5</v>
      </c>
      <c r="I72" s="60">
        <v>5</v>
      </c>
      <c r="J72" s="60">
        <v>5</v>
      </c>
      <c r="K72" s="60">
        <v>3</v>
      </c>
      <c r="L72" s="60">
        <v>5</v>
      </c>
      <c r="M72" s="60">
        <v>3</v>
      </c>
      <c r="N72" s="60">
        <v>5</v>
      </c>
      <c r="O72" s="60">
        <v>4</v>
      </c>
      <c r="P72" s="995"/>
      <c r="Q72" s="995"/>
      <c r="R72" s="995"/>
      <c r="S72" s="995"/>
      <c r="T72" s="995"/>
      <c r="U72" s="995"/>
      <c r="V72" s="1091">
        <f t="shared" si="2"/>
        <v>53</v>
      </c>
      <c r="W72" s="1091">
        <f t="shared" si="3"/>
        <v>0</v>
      </c>
      <c r="X72" s="1091"/>
      <c r="Y72" s="995"/>
    </row>
    <row r="73" spans="1:25" s="194" customFormat="1" x14ac:dyDescent="0.25">
      <c r="A73" s="1191" t="s">
        <v>794</v>
      </c>
      <c r="B73" s="88" t="s">
        <v>120</v>
      </c>
      <c r="C73" s="39">
        <v>53</v>
      </c>
      <c r="D73" s="60">
        <v>5</v>
      </c>
      <c r="E73" s="60">
        <v>4</v>
      </c>
      <c r="F73" s="60">
        <v>5</v>
      </c>
      <c r="G73" s="60">
        <v>5</v>
      </c>
      <c r="H73" s="60">
        <v>5</v>
      </c>
      <c r="I73" s="60">
        <v>5</v>
      </c>
      <c r="J73" s="60">
        <v>5</v>
      </c>
      <c r="K73" s="60">
        <v>3</v>
      </c>
      <c r="L73" s="60">
        <v>5</v>
      </c>
      <c r="M73" s="60">
        <v>3</v>
      </c>
      <c r="N73" s="60">
        <v>5</v>
      </c>
      <c r="O73" s="60">
        <v>3</v>
      </c>
      <c r="P73" s="995"/>
      <c r="Q73" s="995"/>
      <c r="R73" s="995"/>
      <c r="S73" s="995"/>
      <c r="T73" s="995"/>
      <c r="U73" s="995"/>
      <c r="V73" s="1091">
        <f t="shared" si="2"/>
        <v>53</v>
      </c>
      <c r="W73" s="1091">
        <f t="shared" si="3"/>
        <v>0</v>
      </c>
      <c r="X73" s="1091"/>
      <c r="Y73" s="995"/>
    </row>
    <row r="74" spans="1:25" x14ac:dyDescent="0.25">
      <c r="A74" s="695"/>
      <c r="B74" s="88"/>
      <c r="C74" s="39">
        <v>0</v>
      </c>
      <c r="D74" s="60">
        <v>0</v>
      </c>
      <c r="E74" s="60"/>
      <c r="F74" s="60"/>
      <c r="G74" s="60"/>
      <c r="H74" s="60"/>
      <c r="I74" s="60"/>
      <c r="J74" s="60">
        <v>0</v>
      </c>
      <c r="K74" s="60">
        <v>0</v>
      </c>
      <c r="L74" s="41"/>
      <c r="M74" s="60">
        <v>0</v>
      </c>
      <c r="N74" s="60">
        <v>0</v>
      </c>
      <c r="O74" s="60"/>
      <c r="V74" s="1091">
        <f t="shared" si="2"/>
        <v>0</v>
      </c>
      <c r="W74" s="1091">
        <f t="shared" si="3"/>
        <v>0</v>
      </c>
      <c r="X74" s="1091"/>
    </row>
    <row r="75" spans="1:25" x14ac:dyDescent="0.25">
      <c r="A75" s="695" t="s">
        <v>791</v>
      </c>
      <c r="B75" s="88" t="s">
        <v>120</v>
      </c>
      <c r="C75" s="39">
        <v>307</v>
      </c>
      <c r="D75" s="1169">
        <v>26</v>
      </c>
      <c r="E75" s="1169">
        <v>22</v>
      </c>
      <c r="F75" s="1169">
        <v>24</v>
      </c>
      <c r="G75" s="1169">
        <v>23</v>
      </c>
      <c r="H75" s="1169">
        <v>22</v>
      </c>
      <c r="I75" s="1169">
        <v>29</v>
      </c>
      <c r="J75" s="1169">
        <v>33</v>
      </c>
      <c r="K75" s="1169">
        <v>27</v>
      </c>
      <c r="L75" s="1169">
        <v>29</v>
      </c>
      <c r="M75" s="1169">
        <v>25</v>
      </c>
      <c r="N75" s="1169">
        <v>24</v>
      </c>
      <c r="O75" s="1169">
        <v>23</v>
      </c>
      <c r="V75" s="1091">
        <f t="shared" si="2"/>
        <v>307</v>
      </c>
      <c r="W75" s="1091">
        <f t="shared" si="3"/>
        <v>0</v>
      </c>
      <c r="X75" s="1091"/>
    </row>
    <row r="76" spans="1:25" x14ac:dyDescent="0.25">
      <c r="A76" s="695" t="s">
        <v>792</v>
      </c>
      <c r="B76" s="88" t="s">
        <v>120</v>
      </c>
      <c r="C76" s="39">
        <v>190</v>
      </c>
      <c r="D76" s="1169">
        <v>16</v>
      </c>
      <c r="E76" s="1169">
        <v>14</v>
      </c>
      <c r="F76" s="1169">
        <v>15</v>
      </c>
      <c r="G76" s="1169">
        <v>14</v>
      </c>
      <c r="H76" s="1169">
        <v>14</v>
      </c>
      <c r="I76" s="1169">
        <v>18</v>
      </c>
      <c r="J76" s="1169">
        <v>20</v>
      </c>
      <c r="K76" s="1169">
        <v>17</v>
      </c>
      <c r="L76" s="1169">
        <v>18</v>
      </c>
      <c r="M76" s="1169">
        <v>15</v>
      </c>
      <c r="N76" s="1169">
        <v>15</v>
      </c>
      <c r="O76" s="1169">
        <v>14</v>
      </c>
      <c r="V76" s="1091">
        <f t="shared" si="2"/>
        <v>190</v>
      </c>
      <c r="W76" s="1091">
        <f t="shared" si="3"/>
        <v>0</v>
      </c>
      <c r="X76" s="1091"/>
    </row>
    <row r="77" spans="1:25" x14ac:dyDescent="0.25">
      <c r="A77" s="694" t="s">
        <v>422</v>
      </c>
      <c r="B77" s="64" t="s">
        <v>120</v>
      </c>
      <c r="C77" s="39">
        <v>497</v>
      </c>
      <c r="D77" s="41">
        <v>42</v>
      </c>
      <c r="E77" s="41">
        <v>36</v>
      </c>
      <c r="F77" s="41">
        <v>39</v>
      </c>
      <c r="G77" s="41">
        <v>37</v>
      </c>
      <c r="H77" s="41">
        <v>36</v>
      </c>
      <c r="I77" s="41">
        <v>47</v>
      </c>
      <c r="J77" s="41">
        <v>53</v>
      </c>
      <c r="K77" s="41">
        <v>44</v>
      </c>
      <c r="L77" s="41">
        <v>47</v>
      </c>
      <c r="M77" s="41">
        <v>40</v>
      </c>
      <c r="N77" s="41">
        <v>39</v>
      </c>
      <c r="O77" s="41">
        <v>37</v>
      </c>
      <c r="V77" s="1091">
        <f t="shared" si="2"/>
        <v>497</v>
      </c>
      <c r="W77" s="1091">
        <f t="shared" si="3"/>
        <v>0</v>
      </c>
      <c r="X77" s="1091"/>
    </row>
    <row r="78" spans="1:25" x14ac:dyDescent="0.25">
      <c r="A78" s="697"/>
      <c r="B78" s="202"/>
      <c r="C78" s="101">
        <v>0</v>
      </c>
      <c r="D78" s="60"/>
      <c r="E78" s="60"/>
      <c r="F78" s="60"/>
      <c r="G78" s="60"/>
      <c r="H78" s="60"/>
      <c r="I78" s="60"/>
      <c r="J78" s="60"/>
      <c r="K78" s="60"/>
      <c r="L78" s="41"/>
      <c r="M78" s="60"/>
      <c r="N78" s="60"/>
      <c r="O78" s="60"/>
      <c r="V78" s="1091">
        <f t="shared" si="2"/>
        <v>0</v>
      </c>
      <c r="W78" s="1091">
        <f t="shared" si="3"/>
        <v>0</v>
      </c>
      <c r="X78" s="1091"/>
    </row>
    <row r="79" spans="1:25" s="998" customFormat="1" x14ac:dyDescent="0.25">
      <c r="A79" s="696" t="s">
        <v>424</v>
      </c>
      <c r="B79" s="88" t="s">
        <v>120</v>
      </c>
      <c r="C79" s="39">
        <v>73</v>
      </c>
      <c r="D79" s="1169">
        <v>6</v>
      </c>
      <c r="E79" s="1169">
        <v>5</v>
      </c>
      <c r="F79" s="1169">
        <v>6</v>
      </c>
      <c r="G79" s="1169">
        <v>6</v>
      </c>
      <c r="H79" s="1169">
        <v>5</v>
      </c>
      <c r="I79" s="1169">
        <v>7</v>
      </c>
      <c r="J79" s="1169">
        <v>7</v>
      </c>
      <c r="K79" s="1169">
        <v>6</v>
      </c>
      <c r="L79" s="1169">
        <v>7</v>
      </c>
      <c r="M79" s="1169">
        <v>6</v>
      </c>
      <c r="N79" s="1169">
        <v>6</v>
      </c>
      <c r="O79" s="1169">
        <v>6</v>
      </c>
      <c r="P79" s="995"/>
      <c r="Q79" s="995"/>
      <c r="R79" s="995"/>
      <c r="S79" s="995"/>
      <c r="T79" s="995"/>
      <c r="U79" s="995"/>
      <c r="V79" s="1091">
        <f t="shared" si="2"/>
        <v>73</v>
      </c>
      <c r="W79" s="1091">
        <f t="shared" si="3"/>
        <v>0</v>
      </c>
      <c r="X79" s="1091"/>
      <c r="Y79" s="995"/>
    </row>
    <row r="80" spans="1:25" s="998" customFormat="1" x14ac:dyDescent="0.25">
      <c r="A80" s="696" t="s">
        <v>426</v>
      </c>
      <c r="B80" s="189" t="s">
        <v>120</v>
      </c>
      <c r="C80" s="39">
        <v>130</v>
      </c>
      <c r="D80" s="1169">
        <v>12</v>
      </c>
      <c r="E80" s="1169">
        <v>10</v>
      </c>
      <c r="F80" s="1169">
        <v>10</v>
      </c>
      <c r="G80" s="1169">
        <v>10</v>
      </c>
      <c r="H80" s="1169">
        <v>10</v>
      </c>
      <c r="I80" s="1169">
        <v>12</v>
      </c>
      <c r="J80" s="1169">
        <v>12</v>
      </c>
      <c r="K80" s="1169">
        <v>12</v>
      </c>
      <c r="L80" s="1169">
        <v>12</v>
      </c>
      <c r="M80" s="1169">
        <v>10</v>
      </c>
      <c r="N80" s="1169">
        <v>10</v>
      </c>
      <c r="O80" s="1169">
        <v>10</v>
      </c>
      <c r="P80" s="995"/>
      <c r="Q80" s="995"/>
      <c r="R80" s="995"/>
      <c r="S80" s="995"/>
      <c r="T80" s="995"/>
      <c r="U80" s="995"/>
      <c r="V80" s="1091">
        <f t="shared" si="2"/>
        <v>130</v>
      </c>
      <c r="W80" s="1091">
        <f t="shared" si="3"/>
        <v>0</v>
      </c>
      <c r="X80" s="1091"/>
      <c r="Y80" s="995"/>
    </row>
    <row r="81" spans="1:25" s="998" customFormat="1" x14ac:dyDescent="0.25">
      <c r="A81" s="703" t="s">
        <v>427</v>
      </c>
      <c r="B81" s="88"/>
      <c r="C81" s="97">
        <v>83965</v>
      </c>
      <c r="D81" s="51">
        <v>7518</v>
      </c>
      <c r="E81" s="51">
        <v>6265</v>
      </c>
      <c r="F81" s="51">
        <v>6580</v>
      </c>
      <c r="G81" s="51">
        <v>6580</v>
      </c>
      <c r="H81" s="51">
        <v>6265</v>
      </c>
      <c r="I81" s="51">
        <v>7833</v>
      </c>
      <c r="J81" s="51">
        <v>7833</v>
      </c>
      <c r="K81" s="51">
        <v>7518</v>
      </c>
      <c r="L81" s="51">
        <v>7833</v>
      </c>
      <c r="M81" s="51">
        <v>6580</v>
      </c>
      <c r="N81" s="51">
        <v>6580</v>
      </c>
      <c r="O81" s="51">
        <v>6580</v>
      </c>
      <c r="P81" s="995"/>
      <c r="Q81" s="995"/>
      <c r="R81" s="995"/>
      <c r="S81" s="995"/>
      <c r="T81" s="995"/>
      <c r="U81" s="995"/>
      <c r="V81" s="1091">
        <f t="shared" si="2"/>
        <v>83965</v>
      </c>
      <c r="W81" s="1091">
        <f t="shared" si="3"/>
        <v>0</v>
      </c>
      <c r="X81" s="1091"/>
      <c r="Y81" s="995"/>
    </row>
    <row r="82" spans="1:25" s="998" customFormat="1" x14ac:dyDescent="0.25">
      <c r="A82" s="697"/>
      <c r="B82" s="202"/>
      <c r="C82" s="101"/>
      <c r="D82" s="1078"/>
      <c r="E82" s="1078"/>
      <c r="F82" s="1078"/>
      <c r="G82" s="1078"/>
      <c r="H82" s="1078"/>
      <c r="I82" s="1078"/>
      <c r="J82" s="1078"/>
      <c r="K82" s="1078"/>
      <c r="L82" s="1078"/>
      <c r="M82" s="1078"/>
      <c r="N82" s="1078"/>
      <c r="O82" s="1078"/>
      <c r="P82" s="995"/>
      <c r="Q82" s="995"/>
      <c r="R82" s="995"/>
      <c r="S82" s="995"/>
      <c r="T82" s="995"/>
      <c r="U82" s="995"/>
      <c r="V82" s="1091">
        <f t="shared" si="2"/>
        <v>0</v>
      </c>
      <c r="W82" s="1091">
        <f t="shared" si="3"/>
        <v>0</v>
      </c>
      <c r="X82" s="1091"/>
      <c r="Y82" s="995"/>
    </row>
    <row r="83" spans="1:25" s="998" customFormat="1" x14ac:dyDescent="0.25">
      <c r="A83" s="697" t="s">
        <v>795</v>
      </c>
      <c r="B83" s="88" t="s">
        <v>396</v>
      </c>
      <c r="C83" s="39">
        <v>305</v>
      </c>
      <c r="D83" s="1169">
        <v>25</v>
      </c>
      <c r="E83" s="1169">
        <v>30</v>
      </c>
      <c r="F83" s="1169">
        <v>25</v>
      </c>
      <c r="G83" s="1169">
        <v>30</v>
      </c>
      <c r="H83" s="1169">
        <v>20</v>
      </c>
      <c r="I83" s="1169">
        <v>20</v>
      </c>
      <c r="J83" s="1169">
        <v>30</v>
      </c>
      <c r="K83" s="1169">
        <v>20</v>
      </c>
      <c r="L83" s="1169">
        <v>30</v>
      </c>
      <c r="M83" s="1169">
        <v>30</v>
      </c>
      <c r="N83" s="1169">
        <v>25</v>
      </c>
      <c r="O83" s="1169">
        <v>20</v>
      </c>
      <c r="P83" s="995"/>
      <c r="Q83" s="995"/>
      <c r="R83" s="995"/>
      <c r="S83" s="995"/>
      <c r="T83" s="995"/>
      <c r="U83" s="995"/>
      <c r="V83" s="1091">
        <f t="shared" si="2"/>
        <v>305</v>
      </c>
      <c r="W83" s="1091">
        <f t="shared" si="3"/>
        <v>0</v>
      </c>
      <c r="X83" s="1091"/>
      <c r="Y83" s="995"/>
    </row>
    <row r="84" spans="1:25" s="998" customFormat="1" x14ac:dyDescent="0.25">
      <c r="A84" s="697" t="s">
        <v>785</v>
      </c>
      <c r="B84" s="88" t="s">
        <v>396</v>
      </c>
      <c r="C84" s="39">
        <v>410</v>
      </c>
      <c r="D84" s="1169">
        <v>30</v>
      </c>
      <c r="E84" s="1169">
        <v>40</v>
      </c>
      <c r="F84" s="1169">
        <v>30</v>
      </c>
      <c r="G84" s="1169">
        <v>40</v>
      </c>
      <c r="H84" s="1169">
        <v>30</v>
      </c>
      <c r="I84" s="1169">
        <v>30</v>
      </c>
      <c r="J84" s="1169">
        <v>40</v>
      </c>
      <c r="K84" s="1169">
        <v>30</v>
      </c>
      <c r="L84" s="1169">
        <v>40</v>
      </c>
      <c r="M84" s="1169">
        <v>40</v>
      </c>
      <c r="N84" s="1169">
        <v>30</v>
      </c>
      <c r="O84" s="1169">
        <v>30</v>
      </c>
      <c r="P84" s="995"/>
      <c r="Q84" s="995"/>
      <c r="R84" s="995"/>
      <c r="S84" s="995"/>
      <c r="T84" s="995"/>
      <c r="U84" s="995"/>
      <c r="V84" s="1091">
        <f t="shared" si="2"/>
        <v>410</v>
      </c>
      <c r="W84" s="1091">
        <f t="shared" si="3"/>
        <v>0</v>
      </c>
      <c r="X84" s="1091"/>
      <c r="Y84" s="995"/>
    </row>
    <row r="85" spans="1:25" s="998" customForma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995"/>
      <c r="Q85" s="995"/>
      <c r="R85" s="995"/>
      <c r="S85" s="995"/>
      <c r="T85" s="995"/>
      <c r="U85" s="995"/>
      <c r="V85" s="1091">
        <f t="shared" si="2"/>
        <v>0</v>
      </c>
      <c r="W85" s="1091">
        <f t="shared" si="3"/>
        <v>0</v>
      </c>
      <c r="X85" s="1091"/>
      <c r="Y85" s="995"/>
    </row>
    <row r="86" spans="1:25" s="998" customFormat="1" x14ac:dyDescent="0.25">
      <c r="A86" s="943" t="s">
        <v>784</v>
      </c>
      <c r="B86" s="88"/>
      <c r="C86" s="39">
        <v>353125</v>
      </c>
      <c r="D86" s="51">
        <v>26925</v>
      </c>
      <c r="E86" s="51">
        <v>34550</v>
      </c>
      <c r="F86" s="51">
        <v>26925</v>
      </c>
      <c r="G86" s="51">
        <v>34550</v>
      </c>
      <c r="H86" s="51">
        <v>24900</v>
      </c>
      <c r="I86" s="51">
        <v>24900</v>
      </c>
      <c r="J86" s="51">
        <v>34550</v>
      </c>
      <c r="K86" s="51">
        <v>24900</v>
      </c>
      <c r="L86" s="51">
        <v>34550</v>
      </c>
      <c r="M86" s="51">
        <v>34550</v>
      </c>
      <c r="N86" s="51">
        <v>26925</v>
      </c>
      <c r="O86" s="51">
        <v>24900</v>
      </c>
      <c r="P86" s="995"/>
      <c r="Q86" s="995"/>
      <c r="R86" s="995"/>
      <c r="S86" s="995"/>
      <c r="T86" s="995"/>
      <c r="U86" s="995"/>
      <c r="V86" s="1091">
        <f t="shared" si="2"/>
        <v>353125</v>
      </c>
      <c r="W86" s="1091">
        <f t="shared" si="3"/>
        <v>0</v>
      </c>
      <c r="X86" s="1091"/>
      <c r="Y86" s="995"/>
    </row>
    <row r="87" spans="1:25" s="998" customFormat="1" x14ac:dyDescent="0.25">
      <c r="A87" s="697"/>
      <c r="B87" s="88"/>
      <c r="C87" s="39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995"/>
      <c r="Q87" s="995"/>
      <c r="R87" s="995"/>
      <c r="S87" s="995"/>
      <c r="T87" s="995"/>
      <c r="U87" s="995"/>
      <c r="V87" s="1091">
        <f t="shared" si="2"/>
        <v>0</v>
      </c>
      <c r="W87" s="1091">
        <f t="shared" si="3"/>
        <v>0</v>
      </c>
      <c r="X87" s="1091"/>
      <c r="Y87" s="995"/>
    </row>
    <row r="88" spans="1:25" s="998" customFormat="1" x14ac:dyDescent="0.25">
      <c r="A88" s="679" t="s">
        <v>782</v>
      </c>
      <c r="B88" s="88" t="s">
        <v>396</v>
      </c>
      <c r="C88" s="39">
        <v>189</v>
      </c>
      <c r="D88" s="1079">
        <v>15</v>
      </c>
      <c r="E88" s="1079">
        <v>15</v>
      </c>
      <c r="F88" s="1079">
        <v>15</v>
      </c>
      <c r="G88" s="1079">
        <v>15</v>
      </c>
      <c r="H88" s="1079">
        <v>15</v>
      </c>
      <c r="I88" s="1079">
        <v>15</v>
      </c>
      <c r="J88" s="1079">
        <v>18</v>
      </c>
      <c r="K88" s="1079">
        <v>18</v>
      </c>
      <c r="L88" s="1079">
        <v>18</v>
      </c>
      <c r="M88" s="1079">
        <v>15</v>
      </c>
      <c r="N88" s="1079">
        <v>15</v>
      </c>
      <c r="O88" s="1079">
        <v>15</v>
      </c>
      <c r="P88" s="995"/>
      <c r="Q88" s="995"/>
      <c r="R88" s="995"/>
      <c r="S88" s="995"/>
      <c r="T88" s="995"/>
      <c r="U88" s="995"/>
      <c r="V88" s="1091">
        <f t="shared" si="2"/>
        <v>189</v>
      </c>
      <c r="W88" s="1091">
        <f t="shared" si="3"/>
        <v>0</v>
      </c>
      <c r="X88" s="1091"/>
      <c r="Y88" s="995"/>
    </row>
    <row r="89" spans="1:25" s="998" customFormat="1" x14ac:dyDescent="0.25">
      <c r="A89" s="703" t="s">
        <v>783</v>
      </c>
      <c r="B89" s="88"/>
      <c r="C89" s="97">
        <v>103950</v>
      </c>
      <c r="D89" s="51">
        <v>8250</v>
      </c>
      <c r="E89" s="51">
        <v>8250</v>
      </c>
      <c r="F89" s="51">
        <v>8250</v>
      </c>
      <c r="G89" s="51">
        <v>8250</v>
      </c>
      <c r="H89" s="51">
        <v>8250</v>
      </c>
      <c r="I89" s="51">
        <v>8250</v>
      </c>
      <c r="J89" s="51">
        <v>9900</v>
      </c>
      <c r="K89" s="51">
        <v>9900</v>
      </c>
      <c r="L89" s="51">
        <v>9900</v>
      </c>
      <c r="M89" s="51">
        <v>8250</v>
      </c>
      <c r="N89" s="51">
        <v>8250</v>
      </c>
      <c r="O89" s="51">
        <v>8250</v>
      </c>
      <c r="P89" s="995"/>
      <c r="Q89" s="995"/>
      <c r="R89" s="995"/>
      <c r="S89" s="995"/>
      <c r="T89" s="995"/>
      <c r="U89" s="995"/>
      <c r="V89" s="1091">
        <f t="shared" si="2"/>
        <v>103950</v>
      </c>
      <c r="W89" s="1091">
        <f t="shared" si="3"/>
        <v>0</v>
      </c>
      <c r="X89" s="1091"/>
      <c r="Y89" s="995"/>
    </row>
    <row r="90" spans="1:25" s="998" customFormat="1" x14ac:dyDescent="0.25">
      <c r="A90" s="697"/>
      <c r="B90" s="88"/>
      <c r="C90" s="101"/>
      <c r="D90" s="1078"/>
      <c r="E90" s="1078"/>
      <c r="F90" s="1078"/>
      <c r="G90" s="1078"/>
      <c r="H90" s="1078"/>
      <c r="I90" s="1078"/>
      <c r="J90" s="1078"/>
      <c r="K90" s="1078"/>
      <c r="L90" s="1078"/>
      <c r="M90" s="1078"/>
      <c r="N90" s="1078"/>
      <c r="O90" s="1078"/>
      <c r="P90" s="995"/>
      <c r="Q90" s="995"/>
      <c r="R90" s="995"/>
      <c r="S90" s="995"/>
      <c r="T90" s="995"/>
      <c r="U90" s="995"/>
      <c r="V90" s="1091">
        <f t="shared" si="2"/>
        <v>0</v>
      </c>
      <c r="W90" s="1091">
        <f t="shared" si="3"/>
        <v>0</v>
      </c>
      <c r="X90" s="1091"/>
      <c r="Y90" s="995"/>
    </row>
    <row r="91" spans="1:25" s="998" customFormat="1" x14ac:dyDescent="0.25">
      <c r="A91" s="948" t="s">
        <v>440</v>
      </c>
      <c r="B91" s="196" t="s">
        <v>120</v>
      </c>
      <c r="C91" s="39">
        <v>24</v>
      </c>
      <c r="D91" s="60">
        <v>2</v>
      </c>
      <c r="E91" s="60">
        <v>2</v>
      </c>
      <c r="F91" s="60">
        <v>2</v>
      </c>
      <c r="G91" s="60">
        <v>2</v>
      </c>
      <c r="H91" s="60">
        <v>2</v>
      </c>
      <c r="I91" s="60">
        <v>2</v>
      </c>
      <c r="J91" s="60">
        <v>2</v>
      </c>
      <c r="K91" s="60">
        <v>2</v>
      </c>
      <c r="L91" s="60">
        <v>2</v>
      </c>
      <c r="M91" s="60">
        <v>2</v>
      </c>
      <c r="N91" s="60">
        <v>2</v>
      </c>
      <c r="O91" s="60">
        <v>2</v>
      </c>
      <c r="P91" s="995"/>
      <c r="Q91" s="995"/>
      <c r="R91" s="995"/>
      <c r="S91" s="995"/>
      <c r="T91" s="995"/>
      <c r="U91" s="995"/>
      <c r="V91" s="1091">
        <f t="shared" si="2"/>
        <v>24</v>
      </c>
      <c r="W91" s="1091">
        <f t="shared" si="3"/>
        <v>0</v>
      </c>
      <c r="X91" s="1091"/>
      <c r="Y91" s="995"/>
    </row>
    <row r="92" spans="1:25" s="998" customFormat="1" x14ac:dyDescent="0.25">
      <c r="A92" s="704" t="s">
        <v>448</v>
      </c>
      <c r="B92" s="211"/>
      <c r="C92" s="97">
        <v>550448</v>
      </c>
      <c r="D92" s="51">
        <v>43477</v>
      </c>
      <c r="E92" s="51">
        <v>49849</v>
      </c>
      <c r="F92" s="51">
        <v>42539</v>
      </c>
      <c r="G92" s="51">
        <v>50164</v>
      </c>
      <c r="H92" s="51">
        <v>40199</v>
      </c>
      <c r="I92" s="51">
        <v>41767</v>
      </c>
      <c r="J92" s="51">
        <v>53067</v>
      </c>
      <c r="K92" s="51">
        <v>43102</v>
      </c>
      <c r="L92" s="51">
        <v>53067</v>
      </c>
      <c r="M92" s="51">
        <v>50164</v>
      </c>
      <c r="N92" s="51">
        <v>42539</v>
      </c>
      <c r="O92" s="51">
        <v>40514</v>
      </c>
      <c r="P92" s="995"/>
      <c r="Q92" s="995"/>
      <c r="R92" s="995"/>
      <c r="S92" s="995"/>
      <c r="T92" s="995"/>
      <c r="U92" s="995"/>
      <c r="V92" s="1091">
        <f t="shared" si="2"/>
        <v>550448</v>
      </c>
      <c r="W92" s="1091">
        <f t="shared" si="3"/>
        <v>0</v>
      </c>
      <c r="X92" s="1091"/>
      <c r="Y92" s="995"/>
    </row>
    <row r="93" spans="1:25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V93" s="1091">
        <f t="shared" si="2"/>
        <v>0</v>
      </c>
      <c r="W93" s="1091">
        <f t="shared" si="3"/>
        <v>0</v>
      </c>
      <c r="X93" s="1091"/>
    </row>
    <row r="94" spans="1:25" s="998" customFormat="1" ht="15" customHeight="1" x14ac:dyDescent="0.25">
      <c r="A94" s="939" t="s">
        <v>781</v>
      </c>
      <c r="B94" s="196"/>
      <c r="C94" s="39"/>
      <c r="D94" s="41"/>
      <c r="E94" s="5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995"/>
      <c r="Q94" s="995"/>
      <c r="R94" s="995"/>
      <c r="S94" s="995"/>
      <c r="T94" s="995"/>
      <c r="U94" s="995"/>
      <c r="V94" s="1091">
        <f t="shared" si="2"/>
        <v>0</v>
      </c>
      <c r="W94" s="1091">
        <f t="shared" si="3"/>
        <v>0</v>
      </c>
      <c r="X94" s="1091"/>
      <c r="Y94" s="995"/>
    </row>
    <row r="95" spans="1:25" s="998" customFormat="1" ht="15" customHeight="1" x14ac:dyDescent="0.25">
      <c r="A95" s="697" t="s">
        <v>759</v>
      </c>
      <c r="B95" s="196" t="s">
        <v>18</v>
      </c>
      <c r="C95" s="39">
        <v>180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41">
        <v>15</v>
      </c>
      <c r="M95" s="41">
        <v>15</v>
      </c>
      <c r="N95" s="41">
        <v>15</v>
      </c>
      <c r="O95" s="41">
        <v>15</v>
      </c>
      <c r="P95" s="995"/>
      <c r="Q95" s="995"/>
      <c r="R95" s="995"/>
      <c r="S95" s="995"/>
      <c r="T95" s="995"/>
      <c r="U95" s="995"/>
      <c r="V95" s="1091">
        <f t="shared" si="2"/>
        <v>180</v>
      </c>
      <c r="W95" s="1091">
        <f t="shared" si="3"/>
        <v>0</v>
      </c>
      <c r="X95" s="1091"/>
      <c r="Y95" s="995"/>
    </row>
    <row r="96" spans="1:25" s="998" customFormat="1" ht="15" customHeight="1" x14ac:dyDescent="0.25">
      <c r="A96" s="697" t="s">
        <v>797</v>
      </c>
      <c r="B96" s="196" t="s">
        <v>18</v>
      </c>
      <c r="C96" s="39">
        <v>240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41">
        <v>20</v>
      </c>
      <c r="M96" s="41">
        <v>20</v>
      </c>
      <c r="N96" s="41">
        <v>20</v>
      </c>
      <c r="O96" s="41">
        <v>20</v>
      </c>
      <c r="P96" s="995"/>
      <c r="Q96" s="995"/>
      <c r="R96" s="995"/>
      <c r="S96" s="995"/>
      <c r="T96" s="995"/>
      <c r="U96" s="995"/>
      <c r="V96" s="1091">
        <f t="shared" si="2"/>
        <v>240</v>
      </c>
      <c r="W96" s="1091">
        <f t="shared" si="3"/>
        <v>0</v>
      </c>
      <c r="X96" s="1091"/>
      <c r="Y96" s="995"/>
    </row>
    <row r="97" spans="1:25" s="998" customFormat="1" ht="15" customHeight="1" x14ac:dyDescent="0.25">
      <c r="A97" s="697" t="s">
        <v>796</v>
      </c>
      <c r="B97" s="196" t="s">
        <v>18</v>
      </c>
      <c r="C97" s="39">
        <v>240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41">
        <v>20</v>
      </c>
      <c r="M97" s="41">
        <v>20</v>
      </c>
      <c r="N97" s="41">
        <v>20</v>
      </c>
      <c r="O97" s="41">
        <v>20</v>
      </c>
      <c r="P97" s="995"/>
      <c r="Q97" s="995"/>
      <c r="R97" s="995"/>
      <c r="S97" s="995"/>
      <c r="T97" s="995"/>
      <c r="U97" s="995"/>
      <c r="V97" s="1091">
        <f t="shared" si="2"/>
        <v>240</v>
      </c>
      <c r="W97" s="1091">
        <f t="shared" si="3"/>
        <v>0</v>
      </c>
      <c r="X97" s="1091"/>
      <c r="Y97" s="995"/>
    </row>
    <row r="98" spans="1:25" s="998" customFormat="1" ht="15" customHeight="1" x14ac:dyDescent="0.25">
      <c r="A98" s="697" t="s">
        <v>758</v>
      </c>
      <c r="B98" s="196" t="s">
        <v>18</v>
      </c>
      <c r="C98" s="39">
        <v>12000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41">
        <v>1000</v>
      </c>
      <c r="M98" s="41">
        <v>1000</v>
      </c>
      <c r="N98" s="41">
        <v>1000</v>
      </c>
      <c r="O98" s="41">
        <v>1000</v>
      </c>
      <c r="P98" s="995"/>
      <c r="Q98" s="995"/>
      <c r="R98" s="995"/>
      <c r="S98" s="995"/>
      <c r="T98" s="995"/>
      <c r="U98" s="995"/>
      <c r="V98" s="1091">
        <f t="shared" si="2"/>
        <v>12000</v>
      </c>
      <c r="W98" s="1091">
        <f t="shared" si="3"/>
        <v>0</v>
      </c>
      <c r="X98" s="1091"/>
      <c r="Y98" s="995"/>
    </row>
    <row r="99" spans="1:25" s="194" customFormat="1" ht="15" customHeight="1" x14ac:dyDescent="0.25">
      <c r="A99" s="697" t="s">
        <v>778</v>
      </c>
      <c r="B99" s="196" t="s">
        <v>18</v>
      </c>
      <c r="C99" s="39">
        <v>24000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41">
        <v>2000</v>
      </c>
      <c r="M99" s="41">
        <v>2000</v>
      </c>
      <c r="N99" s="41">
        <v>2000</v>
      </c>
      <c r="O99" s="41">
        <v>2000</v>
      </c>
      <c r="P99" s="995"/>
      <c r="Q99" s="995"/>
      <c r="R99" s="995"/>
      <c r="S99" s="995"/>
      <c r="T99" s="995"/>
      <c r="U99" s="995"/>
      <c r="V99" s="1091">
        <f t="shared" si="2"/>
        <v>24000</v>
      </c>
      <c r="W99" s="1091">
        <f t="shared" si="3"/>
        <v>0</v>
      </c>
      <c r="X99" s="1091"/>
      <c r="Y99" s="995"/>
    </row>
    <row r="100" spans="1:25" s="986" customFormat="1" ht="15" customHeight="1" x14ac:dyDescent="0.25">
      <c r="A100" s="939" t="s">
        <v>760</v>
      </c>
      <c r="B100" s="200"/>
      <c r="C100" s="97">
        <v>839580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51">
        <v>69965</v>
      </c>
      <c r="M100" s="51">
        <v>69965</v>
      </c>
      <c r="N100" s="51">
        <v>69965</v>
      </c>
      <c r="O100" s="51">
        <v>69965</v>
      </c>
      <c r="P100" s="233"/>
      <c r="Q100" s="233"/>
      <c r="R100" s="233"/>
      <c r="S100" s="233"/>
      <c r="T100" s="233"/>
      <c r="U100" s="233"/>
      <c r="V100" s="1091">
        <f t="shared" si="2"/>
        <v>839580</v>
      </c>
      <c r="W100" s="1091">
        <f t="shared" si="3"/>
        <v>0</v>
      </c>
      <c r="X100" s="233"/>
      <c r="Y100" s="233"/>
    </row>
    <row r="101" spans="1:25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233"/>
      <c r="Q101" s="233"/>
      <c r="R101" s="233"/>
      <c r="S101" s="233"/>
      <c r="T101" s="233"/>
      <c r="U101" s="233"/>
      <c r="V101" s="1091">
        <f t="shared" si="2"/>
        <v>0</v>
      </c>
      <c r="W101" s="1091">
        <f t="shared" si="3"/>
        <v>0</v>
      </c>
      <c r="X101" s="233"/>
      <c r="Y101" s="233"/>
    </row>
    <row r="102" spans="1:25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233"/>
      <c r="Q102" s="233"/>
      <c r="R102" s="233"/>
      <c r="S102" s="233"/>
      <c r="T102" s="233"/>
      <c r="U102" s="233"/>
      <c r="V102" s="1091">
        <f t="shared" si="2"/>
        <v>0</v>
      </c>
      <c r="W102" s="1091">
        <f t="shared" si="3"/>
        <v>0</v>
      </c>
      <c r="X102" s="233"/>
      <c r="Y102" s="233"/>
    </row>
    <row r="103" spans="1:25" ht="15" customHeight="1" x14ac:dyDescent="0.25">
      <c r="A103" s="705" t="s">
        <v>826</v>
      </c>
      <c r="B103" s="196" t="s">
        <v>120</v>
      </c>
      <c r="C103" s="39">
        <v>144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L103" s="41">
        <v>12</v>
      </c>
      <c r="M103" s="41">
        <v>12</v>
      </c>
      <c r="N103" s="41">
        <v>12</v>
      </c>
      <c r="O103" s="41">
        <v>12</v>
      </c>
      <c r="V103" s="1091">
        <f t="shared" si="2"/>
        <v>144</v>
      </c>
      <c r="W103" s="1091">
        <f t="shared" si="3"/>
        <v>0</v>
      </c>
      <c r="X103" s="1091"/>
    </row>
    <row r="104" spans="1:25" ht="15" customHeight="1" x14ac:dyDescent="0.25">
      <c r="A104" s="705" t="s">
        <v>827</v>
      </c>
      <c r="B104" s="196" t="s">
        <v>120</v>
      </c>
      <c r="C104" s="39">
        <v>144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L104" s="41">
        <v>12</v>
      </c>
      <c r="M104" s="41">
        <v>12</v>
      </c>
      <c r="N104" s="41">
        <v>12</v>
      </c>
      <c r="O104" s="41">
        <v>12</v>
      </c>
      <c r="V104" s="1091">
        <f t="shared" si="2"/>
        <v>144</v>
      </c>
      <c r="W104" s="1091">
        <f t="shared" si="3"/>
        <v>0</v>
      </c>
      <c r="X104" s="1091"/>
    </row>
    <row r="105" spans="1:25" ht="15" customHeight="1" x14ac:dyDescent="0.25">
      <c r="A105" s="705" t="s">
        <v>828</v>
      </c>
      <c r="B105" s="196" t="s">
        <v>120</v>
      </c>
      <c r="C105" s="39">
        <v>144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L105" s="41">
        <v>12</v>
      </c>
      <c r="M105" s="41">
        <v>12</v>
      </c>
      <c r="N105" s="41">
        <v>12</v>
      </c>
      <c r="O105" s="41">
        <v>12</v>
      </c>
      <c r="V105" s="1091">
        <f t="shared" si="2"/>
        <v>144</v>
      </c>
      <c r="W105" s="1091">
        <f t="shared" si="3"/>
        <v>0</v>
      </c>
      <c r="X105" s="1091"/>
    </row>
    <row r="106" spans="1:25" ht="15" customHeight="1" x14ac:dyDescent="0.25">
      <c r="A106" s="705" t="s">
        <v>829</v>
      </c>
      <c r="B106" s="196" t="s">
        <v>120</v>
      </c>
      <c r="C106" s="39">
        <v>144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L106" s="41">
        <v>12</v>
      </c>
      <c r="M106" s="41">
        <v>12</v>
      </c>
      <c r="N106" s="41">
        <v>12</v>
      </c>
      <c r="O106" s="41">
        <v>12</v>
      </c>
      <c r="V106" s="1091">
        <f t="shared" si="2"/>
        <v>144</v>
      </c>
      <c r="W106" s="1091">
        <f t="shared" si="3"/>
        <v>0</v>
      </c>
      <c r="X106" s="1091"/>
    </row>
    <row r="107" spans="1:25" s="995" customFormat="1" ht="15" customHeight="1" x14ac:dyDescent="0.25">
      <c r="A107" s="705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V107" s="1091">
        <f t="shared" si="2"/>
        <v>0</v>
      </c>
      <c r="W107" s="1091">
        <f t="shared" si="3"/>
        <v>0</v>
      </c>
      <c r="X107" s="1091"/>
    </row>
    <row r="108" spans="1:25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V108" s="1091">
        <f t="shared" si="2"/>
        <v>0</v>
      </c>
      <c r="W108" s="1091">
        <f t="shared" si="3"/>
        <v>0</v>
      </c>
      <c r="X108" s="1091"/>
    </row>
    <row r="109" spans="1:25" ht="15" customHeight="1" x14ac:dyDescent="0.25">
      <c r="A109" s="705" t="s">
        <v>834</v>
      </c>
      <c r="B109" s="196"/>
      <c r="C109" s="39">
        <v>144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L109" s="41">
        <v>12</v>
      </c>
      <c r="M109" s="41">
        <v>12</v>
      </c>
      <c r="N109" s="41">
        <v>12</v>
      </c>
      <c r="O109" s="41">
        <v>12</v>
      </c>
      <c r="V109" s="1091">
        <f t="shared" si="2"/>
        <v>144</v>
      </c>
      <c r="W109" s="1091">
        <f t="shared" si="3"/>
        <v>0</v>
      </c>
      <c r="X109" s="1091"/>
    </row>
    <row r="110" spans="1:25" ht="15" customHeight="1" x14ac:dyDescent="0.25">
      <c r="A110" s="705" t="s">
        <v>833</v>
      </c>
      <c r="B110" s="196"/>
      <c r="C110" s="39">
        <v>144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L110" s="41">
        <v>12</v>
      </c>
      <c r="M110" s="41">
        <v>12</v>
      </c>
      <c r="N110" s="41">
        <v>12</v>
      </c>
      <c r="O110" s="41">
        <v>12</v>
      </c>
      <c r="V110" s="1091">
        <f t="shared" si="2"/>
        <v>144</v>
      </c>
      <c r="W110" s="1091">
        <f t="shared" si="3"/>
        <v>0</v>
      </c>
      <c r="X110" s="1091"/>
    </row>
    <row r="111" spans="1:25" ht="15" customHeight="1" x14ac:dyDescent="0.25">
      <c r="A111" s="705" t="s">
        <v>832</v>
      </c>
      <c r="B111" s="196"/>
      <c r="C111" s="39">
        <v>144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L111" s="41">
        <v>12</v>
      </c>
      <c r="M111" s="41">
        <v>12</v>
      </c>
      <c r="N111" s="41">
        <v>12</v>
      </c>
      <c r="O111" s="41">
        <v>12</v>
      </c>
      <c r="V111" s="1091">
        <f t="shared" si="2"/>
        <v>144</v>
      </c>
      <c r="W111" s="1091">
        <f t="shared" si="3"/>
        <v>0</v>
      </c>
      <c r="X111" s="1091"/>
    </row>
    <row r="112" spans="1:25" ht="15" customHeight="1" x14ac:dyDescent="0.25">
      <c r="A112" s="705" t="s">
        <v>831</v>
      </c>
      <c r="B112" s="196"/>
      <c r="C112" s="39">
        <v>144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L112" s="41">
        <v>12</v>
      </c>
      <c r="M112" s="41">
        <v>12</v>
      </c>
      <c r="N112" s="41">
        <v>12</v>
      </c>
      <c r="O112" s="41">
        <v>12</v>
      </c>
      <c r="V112" s="1091">
        <f t="shared" si="2"/>
        <v>144</v>
      </c>
      <c r="W112" s="1091">
        <f t="shared" si="3"/>
        <v>0</v>
      </c>
      <c r="X112" s="1091"/>
    </row>
    <row r="113" spans="1:25" ht="15" customHeight="1" thickBot="1" x14ac:dyDescent="0.3">
      <c r="A113" s="705"/>
      <c r="B113" s="196"/>
      <c r="C113" s="39"/>
      <c r="D113" s="41"/>
      <c r="E113" s="5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V113" s="1091">
        <f t="shared" si="2"/>
        <v>0</v>
      </c>
      <c r="W113" s="1091">
        <f t="shared" si="3"/>
        <v>0</v>
      </c>
      <c r="X113" s="1091"/>
    </row>
    <row r="114" spans="1:25" s="355" customFormat="1" ht="15.75" thickBot="1" x14ac:dyDescent="0.3">
      <c r="A114" s="221" t="s">
        <v>807</v>
      </c>
      <c r="B114" s="856"/>
      <c r="C114" s="251">
        <v>14050000</v>
      </c>
      <c r="D114" s="221">
        <v>1100000</v>
      </c>
      <c r="E114" s="221">
        <v>1000000</v>
      </c>
      <c r="F114" s="221">
        <v>1100000</v>
      </c>
      <c r="G114" s="221">
        <v>1000000</v>
      </c>
      <c r="H114" s="221">
        <v>1000000</v>
      </c>
      <c r="I114" s="221">
        <v>1400000</v>
      </c>
      <c r="J114" s="221">
        <v>1500000</v>
      </c>
      <c r="K114" s="221">
        <v>1200000</v>
      </c>
      <c r="L114" s="221">
        <v>1400000</v>
      </c>
      <c r="M114" s="221">
        <v>1200000</v>
      </c>
      <c r="N114" s="221">
        <v>1100000</v>
      </c>
      <c r="O114" s="221">
        <v>1050000</v>
      </c>
      <c r="P114" s="1091"/>
      <c r="Q114" s="1091"/>
      <c r="R114" s="1086"/>
      <c r="S114" s="1086"/>
      <c r="T114" s="1086"/>
      <c r="U114" s="1086"/>
      <c r="V114" s="1091">
        <f t="shared" si="2"/>
        <v>14050000</v>
      </c>
      <c r="W114" s="1091">
        <f t="shared" si="3"/>
        <v>0</v>
      </c>
      <c r="X114" s="1091"/>
      <c r="Y114" s="1086"/>
    </row>
    <row r="115" spans="1:25" ht="15.75" thickBot="1" x14ac:dyDescent="0.3">
      <c r="A115" s="226" t="s">
        <v>466</v>
      </c>
      <c r="B115" s="856"/>
      <c r="C115" s="651">
        <v>6500</v>
      </c>
      <c r="D115" s="228">
        <v>494</v>
      </c>
      <c r="E115" s="228">
        <v>494</v>
      </c>
      <c r="F115" s="228">
        <v>624</v>
      </c>
      <c r="G115" s="228">
        <v>546</v>
      </c>
      <c r="H115" s="228">
        <v>650</v>
      </c>
      <c r="I115" s="228">
        <v>572</v>
      </c>
      <c r="J115" s="228">
        <v>520</v>
      </c>
      <c r="K115" s="228">
        <v>416</v>
      </c>
      <c r="L115" s="228">
        <v>546</v>
      </c>
      <c r="M115" s="228">
        <v>572</v>
      </c>
      <c r="N115" s="228">
        <v>520</v>
      </c>
      <c r="O115" s="228">
        <v>546</v>
      </c>
      <c r="V115" s="1091">
        <f t="shared" si="2"/>
        <v>6500</v>
      </c>
      <c r="W115" s="1091">
        <f t="shared" si="3"/>
        <v>0</v>
      </c>
      <c r="X115" s="1091"/>
    </row>
    <row r="116" spans="1:25" x14ac:dyDescent="0.25">
      <c r="D116" s="227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6"/>
    </row>
  </sheetData>
  <mergeCells count="2">
    <mergeCell ref="A4:A5"/>
    <mergeCell ref="B4:B5"/>
  </mergeCells>
  <conditionalFormatting sqref="B1:O1">
    <cfRule type="cellIs" dxfId="80" priority="68" operator="greaterThan">
      <formula>200000</formula>
    </cfRule>
  </conditionalFormatting>
  <conditionalFormatting sqref="E50">
    <cfRule type="top10" dxfId="79" priority="6" percent="1" rank="10"/>
  </conditionalFormatting>
  <conditionalFormatting sqref="F50">
    <cfRule type="top10" dxfId="78" priority="5" percent="1" rank="10"/>
  </conditionalFormatting>
  <conditionalFormatting sqref="G50:H50">
    <cfRule type="top10" dxfId="77" priority="4" percent="1" rank="10"/>
  </conditionalFormatting>
  <conditionalFormatting sqref="I50">
    <cfRule type="top10" dxfId="76" priority="3" percent="1" rank="10"/>
  </conditionalFormatting>
  <conditionalFormatting sqref="J50">
    <cfRule type="top10" dxfId="75" priority="2" percent="1" rank="10"/>
  </conditionalFormatting>
  <conditionalFormatting sqref="K50">
    <cfRule type="top10" dxfId="74" priority="1" percent="1" rank="10"/>
  </conditionalFormatting>
  <conditionalFormatting sqref="L50">
    <cfRule type="top10" dxfId="73" priority="8" percent="1" rank="10"/>
  </conditionalFormatting>
  <conditionalFormatting sqref="M50">
    <cfRule type="top10" dxfId="72" priority="9" percent="1" rank="10"/>
  </conditionalFormatting>
  <conditionalFormatting sqref="N50">
    <cfRule type="top10" dxfId="71" priority="10" percent="1" rank="10"/>
  </conditionalFormatting>
  <conditionalFormatting sqref="O50">
    <cfRule type="top10" dxfId="70" priority="11" percent="1" rank="10"/>
  </conditionalFormatting>
  <conditionalFormatting sqref="D50:D51">
    <cfRule type="top10" dxfId="69" priority="110" percent="1" rank="10"/>
  </conditionalFormatting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F116"/>
  <sheetViews>
    <sheetView zoomScale="85" zoomScaleNormal="85" workbookViewId="0">
      <pane xSplit="1" ySplit="5" topLeftCell="B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0" width="16.42578125" style="1092" customWidth="1"/>
    <col min="11" max="16" width="16.42578125" style="1111" customWidth="1"/>
    <col min="17" max="18" width="13.140625" style="995" customWidth="1"/>
  </cols>
  <sheetData>
    <row r="1" spans="1:22" x14ac:dyDescent="0.25">
      <c r="A1" s="898" t="s">
        <v>0</v>
      </c>
      <c r="B1" s="849"/>
      <c r="C1" s="2"/>
      <c r="D1" s="13"/>
      <c r="E1" s="13"/>
      <c r="F1" s="13"/>
      <c r="G1" s="13"/>
      <c r="H1" s="13"/>
      <c r="I1" s="13"/>
      <c r="J1" s="13"/>
    </row>
    <row r="2" spans="1:22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</row>
    <row r="3" spans="1:22" ht="15.75" thickBot="1" x14ac:dyDescent="0.3">
      <c r="A3" s="894" t="s">
        <v>749</v>
      </c>
      <c r="B3" s="845"/>
      <c r="C3" s="2"/>
      <c r="D3" s="13"/>
      <c r="E3" s="13"/>
      <c r="F3" s="13"/>
      <c r="G3" s="13"/>
      <c r="H3" s="13"/>
      <c r="I3" s="13"/>
      <c r="J3" s="13"/>
    </row>
    <row r="4" spans="1:22" ht="15.75" thickBot="1" x14ac:dyDescent="0.3">
      <c r="A4" s="1212" t="s">
        <v>3</v>
      </c>
      <c r="B4" s="1212" t="s">
        <v>4</v>
      </c>
      <c r="C4" s="1141" t="s">
        <v>6</v>
      </c>
      <c r="D4" s="1143" t="s">
        <v>536</v>
      </c>
      <c r="E4" s="1143" t="s">
        <v>537</v>
      </c>
      <c r="F4" s="1143" t="s">
        <v>617</v>
      </c>
      <c r="G4" s="1143" t="s">
        <v>540</v>
      </c>
      <c r="H4" s="1143" t="s">
        <v>541</v>
      </c>
      <c r="I4" s="1142" t="s">
        <v>754</v>
      </c>
      <c r="J4" s="1143" t="s">
        <v>761</v>
      </c>
    </row>
    <row r="5" spans="1:22" x14ac:dyDescent="0.25">
      <c r="A5" s="1213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1160" t="s">
        <v>13</v>
      </c>
      <c r="J5" s="24" t="s">
        <v>13</v>
      </c>
    </row>
    <row r="6" spans="1:22" s="194" customFormat="1" ht="27" customHeight="1" x14ac:dyDescent="0.25">
      <c r="A6" s="767" t="s">
        <v>727</v>
      </c>
      <c r="B6" s="64"/>
      <c r="C6" s="97">
        <v>535010</v>
      </c>
      <c r="D6" s="51">
        <v>76430</v>
      </c>
      <c r="E6" s="51">
        <v>76430</v>
      </c>
      <c r="F6" s="51">
        <v>76430</v>
      </c>
      <c r="G6" s="51">
        <v>76430</v>
      </c>
      <c r="H6" s="51">
        <v>76430</v>
      </c>
      <c r="I6" s="692">
        <v>76430</v>
      </c>
      <c r="J6" s="51">
        <v>76430</v>
      </c>
      <c r="K6" s="1111"/>
      <c r="L6" s="1111"/>
      <c r="M6" s="1111"/>
      <c r="N6" s="1111"/>
      <c r="O6" s="1111"/>
      <c r="P6" s="1111"/>
      <c r="Q6" s="1091">
        <f t="shared" ref="Q6:Q37" si="0">SUM(D6:P6)</f>
        <v>535010</v>
      </c>
      <c r="R6" s="1091">
        <f t="shared" ref="R6:R37" si="1">Q6-C6</f>
        <v>0</v>
      </c>
    </row>
    <row r="7" spans="1:22" s="998" customFormat="1" x14ac:dyDescent="0.25">
      <c r="A7" s="103"/>
      <c r="B7" s="64"/>
      <c r="C7" s="97"/>
      <c r="D7" s="51"/>
      <c r="E7" s="51"/>
      <c r="F7" s="51"/>
      <c r="G7" s="51"/>
      <c r="H7" s="51"/>
      <c r="I7" s="692"/>
      <c r="J7" s="51"/>
      <c r="K7" s="1111"/>
      <c r="L7" s="1111"/>
      <c r="M7" s="1111"/>
      <c r="N7" s="1111"/>
      <c r="O7" s="1111"/>
      <c r="P7" s="1111"/>
      <c r="Q7" s="1091">
        <f t="shared" si="0"/>
        <v>0</v>
      </c>
      <c r="R7" s="1091">
        <f t="shared" si="1"/>
        <v>0</v>
      </c>
    </row>
    <row r="8" spans="1:22" s="194" customFormat="1" ht="15" hidden="1" customHeight="1" x14ac:dyDescent="0.25">
      <c r="A8" s="63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87"/>
      <c r="J8" s="60"/>
      <c r="K8" s="56"/>
      <c r="L8" s="220"/>
      <c r="M8" s="56"/>
      <c r="N8" s="220"/>
      <c r="O8" s="56"/>
      <c r="P8" s="220"/>
      <c r="Q8" s="1091">
        <f t="shared" si="0"/>
        <v>0</v>
      </c>
      <c r="R8" s="1091">
        <f t="shared" si="1"/>
        <v>0</v>
      </c>
      <c r="T8" s="876"/>
      <c r="V8" s="876"/>
    </row>
    <row r="9" spans="1:22" s="998" customFormat="1" ht="15" customHeight="1" x14ac:dyDescent="0.25">
      <c r="A9" s="63" t="s">
        <v>728</v>
      </c>
      <c r="B9" s="88" t="s">
        <v>171</v>
      </c>
      <c r="C9" s="39">
        <v>130</v>
      </c>
      <c r="D9" s="60">
        <v>15</v>
      </c>
      <c r="E9" s="60">
        <v>15</v>
      </c>
      <c r="F9" s="60">
        <v>20</v>
      </c>
      <c r="G9" s="60">
        <v>20</v>
      </c>
      <c r="H9" s="41">
        <v>20</v>
      </c>
      <c r="I9" s="687">
        <v>20</v>
      </c>
      <c r="J9" s="60">
        <v>20</v>
      </c>
      <c r="K9" s="56"/>
      <c r="L9" s="220"/>
      <c r="M9" s="56"/>
      <c r="N9" s="220"/>
      <c r="O9" s="56"/>
      <c r="P9" s="220"/>
      <c r="Q9" s="1091">
        <f t="shared" si="0"/>
        <v>130</v>
      </c>
      <c r="R9" s="1091">
        <f t="shared" si="1"/>
        <v>0</v>
      </c>
      <c r="T9" s="220"/>
      <c r="V9" s="220"/>
    </row>
    <row r="10" spans="1:22" s="998" customFormat="1" ht="15" customHeight="1" x14ac:dyDescent="0.25">
      <c r="A10" s="694" t="s">
        <v>823</v>
      </c>
      <c r="B10" s="88" t="s">
        <v>281</v>
      </c>
      <c r="C10" s="39">
        <v>105</v>
      </c>
      <c r="D10" s="60">
        <v>15</v>
      </c>
      <c r="E10" s="60">
        <v>15</v>
      </c>
      <c r="F10" s="60">
        <v>15</v>
      </c>
      <c r="G10" s="60">
        <v>15</v>
      </c>
      <c r="H10" s="41">
        <v>15</v>
      </c>
      <c r="I10" s="687">
        <v>15</v>
      </c>
      <c r="J10" s="60">
        <v>15</v>
      </c>
      <c r="K10" s="56"/>
      <c r="L10" s="220"/>
      <c r="M10" s="56"/>
      <c r="N10" s="220"/>
      <c r="O10" s="56"/>
      <c r="P10" s="220"/>
      <c r="Q10" s="1091">
        <f t="shared" si="0"/>
        <v>105</v>
      </c>
      <c r="R10" s="1091">
        <f t="shared" si="1"/>
        <v>0</v>
      </c>
      <c r="T10" s="220"/>
      <c r="V10" s="220"/>
    </row>
    <row r="11" spans="1:22" s="998" customFormat="1" ht="15" customHeight="1" x14ac:dyDescent="0.25">
      <c r="A11" s="694" t="s">
        <v>824</v>
      </c>
      <c r="B11" s="88" t="s">
        <v>281</v>
      </c>
      <c r="C11" s="39">
        <v>14</v>
      </c>
      <c r="D11" s="60">
        <v>2</v>
      </c>
      <c r="E11" s="60">
        <v>2</v>
      </c>
      <c r="F11" s="60">
        <v>2</v>
      </c>
      <c r="G11" s="60">
        <v>2</v>
      </c>
      <c r="H11" s="41">
        <v>2</v>
      </c>
      <c r="I11" s="687">
        <v>2</v>
      </c>
      <c r="J11" s="60">
        <v>2</v>
      </c>
      <c r="K11" s="56"/>
      <c r="L11" s="220"/>
      <c r="M11" s="56"/>
      <c r="N11" s="220"/>
      <c r="O11" s="56"/>
      <c r="P11" s="220"/>
      <c r="Q11" s="1091">
        <f t="shared" si="0"/>
        <v>14</v>
      </c>
      <c r="R11" s="1091">
        <f t="shared" si="1"/>
        <v>0</v>
      </c>
      <c r="T11" s="220"/>
      <c r="V11" s="220"/>
    </row>
    <row r="12" spans="1:22" s="998" customFormat="1" ht="15" customHeight="1" x14ac:dyDescent="0.25">
      <c r="A12" s="63"/>
      <c r="B12" s="88"/>
      <c r="C12" s="39"/>
      <c r="D12" s="60"/>
      <c r="E12" s="60"/>
      <c r="F12" s="60"/>
      <c r="G12" s="60"/>
      <c r="H12" s="60"/>
      <c r="I12" s="687"/>
      <c r="J12" s="60"/>
      <c r="K12" s="56"/>
      <c r="L12" s="220"/>
      <c r="M12" s="56"/>
      <c r="N12" s="220"/>
      <c r="O12" s="56"/>
      <c r="P12" s="220"/>
      <c r="Q12" s="1091">
        <f t="shared" si="0"/>
        <v>0</v>
      </c>
      <c r="R12" s="1091">
        <f t="shared" si="1"/>
        <v>0</v>
      </c>
      <c r="T12" s="220"/>
      <c r="V12" s="220"/>
    </row>
    <row r="13" spans="1:22" s="998" customFormat="1" x14ac:dyDescent="0.25">
      <c r="A13" s="103" t="s">
        <v>286</v>
      </c>
      <c r="B13" s="64" t="s">
        <v>287</v>
      </c>
      <c r="C13" s="39">
        <v>1947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87">
        <v>270</v>
      </c>
      <c r="J13" s="60">
        <v>327</v>
      </c>
      <c r="K13" s="1111"/>
      <c r="L13" s="1111"/>
      <c r="M13" s="1111"/>
      <c r="N13" s="1111"/>
      <c r="O13" s="1111"/>
      <c r="P13" s="1111"/>
      <c r="Q13" s="1091">
        <f t="shared" si="0"/>
        <v>1947</v>
      </c>
      <c r="R13" s="1091">
        <f t="shared" si="1"/>
        <v>0</v>
      </c>
    </row>
    <row r="14" spans="1:22" x14ac:dyDescent="0.25">
      <c r="A14" s="99"/>
      <c r="B14" s="202"/>
      <c r="C14" s="39">
        <v>0</v>
      </c>
      <c r="D14" s="60"/>
      <c r="E14" s="60"/>
      <c r="F14" s="60"/>
      <c r="G14" s="60"/>
      <c r="H14" s="60"/>
      <c r="I14" s="687"/>
      <c r="J14" s="60"/>
      <c r="Q14" s="1091">
        <f t="shared" si="0"/>
        <v>0</v>
      </c>
      <c r="R14" s="1091">
        <f t="shared" si="1"/>
        <v>0</v>
      </c>
    </row>
    <row r="15" spans="1:22" s="998" customFormat="1" x14ac:dyDescent="0.25">
      <c r="A15" s="63" t="s">
        <v>803</v>
      </c>
      <c r="B15" s="88" t="s">
        <v>299</v>
      </c>
      <c r="C15" s="39">
        <v>49000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87">
        <v>7000</v>
      </c>
      <c r="J15" s="60">
        <v>7000</v>
      </c>
      <c r="K15" s="1111"/>
      <c r="L15" s="1111"/>
      <c r="M15" s="1111"/>
      <c r="N15" s="1111"/>
      <c r="O15" s="1111"/>
      <c r="P15" s="1111"/>
      <c r="Q15" s="1091">
        <f t="shared" si="0"/>
        <v>49000</v>
      </c>
      <c r="R15" s="1091">
        <f t="shared" si="1"/>
        <v>0</v>
      </c>
    </row>
    <row r="16" spans="1:22" s="998" customFormat="1" x14ac:dyDescent="0.25">
      <c r="A16" s="63" t="s">
        <v>802</v>
      </c>
      <c r="B16" s="88" t="s">
        <v>299</v>
      </c>
      <c r="C16" s="39">
        <v>39375</v>
      </c>
      <c r="D16" s="60">
        <v>5625</v>
      </c>
      <c r="E16" s="60">
        <v>5625</v>
      </c>
      <c r="F16" s="60">
        <v>5625</v>
      </c>
      <c r="G16" s="60">
        <v>5625</v>
      </c>
      <c r="H16" s="60">
        <v>5625</v>
      </c>
      <c r="I16" s="687">
        <v>5625</v>
      </c>
      <c r="J16" s="60">
        <v>5625</v>
      </c>
      <c r="K16" s="1111"/>
      <c r="L16" s="1111"/>
      <c r="M16" s="1111"/>
      <c r="N16" s="1111"/>
      <c r="O16" s="1111"/>
      <c r="P16" s="1111"/>
      <c r="Q16" s="1091">
        <f t="shared" si="0"/>
        <v>39375</v>
      </c>
      <c r="R16" s="1091">
        <f t="shared" si="1"/>
        <v>0</v>
      </c>
    </row>
    <row r="17" spans="1:18" x14ac:dyDescent="0.25">
      <c r="A17" s="63"/>
      <c r="B17" s="64"/>
      <c r="C17" s="39"/>
      <c r="D17" s="41"/>
      <c r="E17" s="41"/>
      <c r="F17" s="41"/>
      <c r="G17" s="41"/>
      <c r="H17" s="41"/>
      <c r="I17" s="392"/>
      <c r="J17" s="41"/>
      <c r="Q17" s="1091">
        <f t="shared" si="0"/>
        <v>0</v>
      </c>
      <c r="R17" s="1091">
        <f t="shared" si="1"/>
        <v>0</v>
      </c>
    </row>
    <row r="18" spans="1:18" x14ac:dyDescent="0.25">
      <c r="A18" s="824" t="s">
        <v>707</v>
      </c>
      <c r="B18" s="64" t="s">
        <v>333</v>
      </c>
      <c r="C18" s="39">
        <v>3411</v>
      </c>
      <c r="D18" s="41">
        <v>363</v>
      </c>
      <c r="E18" s="41">
        <v>544</v>
      </c>
      <c r="F18" s="41">
        <v>490</v>
      </c>
      <c r="G18" s="41">
        <v>544</v>
      </c>
      <c r="H18" s="41">
        <v>599</v>
      </c>
      <c r="I18" s="392">
        <v>472</v>
      </c>
      <c r="J18" s="41">
        <v>399</v>
      </c>
      <c r="Q18" s="1091">
        <f t="shared" si="0"/>
        <v>3411</v>
      </c>
      <c r="R18" s="1091">
        <f t="shared" si="1"/>
        <v>0</v>
      </c>
    </row>
    <row r="19" spans="1:18" x14ac:dyDescent="0.25">
      <c r="A19" s="824"/>
      <c r="B19" s="64"/>
      <c r="C19" s="39"/>
      <c r="D19" s="41"/>
      <c r="E19" s="41"/>
      <c r="F19" s="41"/>
      <c r="G19" s="41"/>
      <c r="H19" s="41"/>
      <c r="I19" s="392"/>
      <c r="J19" s="41"/>
      <c r="Q19" s="1091">
        <f t="shared" si="0"/>
        <v>0</v>
      </c>
      <c r="R19" s="1091">
        <f t="shared" si="1"/>
        <v>0</v>
      </c>
    </row>
    <row r="20" spans="1:18" ht="15" customHeight="1" x14ac:dyDescent="0.25">
      <c r="A20" s="63" t="s">
        <v>737</v>
      </c>
      <c r="B20" s="88" t="s">
        <v>120</v>
      </c>
      <c r="C20" s="39">
        <v>165</v>
      </c>
      <c r="D20" s="60">
        <v>18</v>
      </c>
      <c r="E20" s="60">
        <v>26</v>
      </c>
      <c r="F20" s="60">
        <v>24</v>
      </c>
      <c r="G20" s="60">
        <v>26</v>
      </c>
      <c r="H20" s="41">
        <v>29</v>
      </c>
      <c r="I20" s="687">
        <v>23</v>
      </c>
      <c r="J20" s="60">
        <v>19</v>
      </c>
      <c r="Q20" s="1091">
        <f t="shared" si="0"/>
        <v>165</v>
      </c>
      <c r="R20" s="1091">
        <f t="shared" si="1"/>
        <v>0</v>
      </c>
    </row>
    <row r="21" spans="1:18" ht="15" customHeight="1" x14ac:dyDescent="0.25">
      <c r="A21" s="63" t="s">
        <v>738</v>
      </c>
      <c r="B21" s="88" t="s">
        <v>120</v>
      </c>
      <c r="C21" s="39">
        <v>165</v>
      </c>
      <c r="D21" s="60">
        <v>18</v>
      </c>
      <c r="E21" s="60">
        <v>26</v>
      </c>
      <c r="F21" s="60">
        <v>24</v>
      </c>
      <c r="G21" s="60">
        <v>26</v>
      </c>
      <c r="H21" s="41">
        <v>29</v>
      </c>
      <c r="I21" s="687">
        <v>23</v>
      </c>
      <c r="J21" s="60">
        <v>19</v>
      </c>
      <c r="Q21" s="1091">
        <f t="shared" si="0"/>
        <v>165</v>
      </c>
      <c r="R21" s="1091">
        <f t="shared" si="1"/>
        <v>0</v>
      </c>
    </row>
    <row r="22" spans="1:18" ht="15" customHeight="1" x14ac:dyDescent="0.25">
      <c r="A22" s="63" t="s">
        <v>739</v>
      </c>
      <c r="B22" s="88" t="s">
        <v>120</v>
      </c>
      <c r="C22" s="39">
        <v>127</v>
      </c>
      <c r="D22" s="60">
        <v>14</v>
      </c>
      <c r="E22" s="60">
        <v>20</v>
      </c>
      <c r="F22" s="60">
        <v>18</v>
      </c>
      <c r="G22" s="60">
        <v>20</v>
      </c>
      <c r="H22" s="41">
        <v>22</v>
      </c>
      <c r="I22" s="687">
        <v>18</v>
      </c>
      <c r="J22" s="60">
        <v>15</v>
      </c>
      <c r="Q22" s="1091">
        <f t="shared" si="0"/>
        <v>127</v>
      </c>
      <c r="R22" s="1091">
        <f t="shared" si="1"/>
        <v>0</v>
      </c>
    </row>
    <row r="23" spans="1:18" ht="15" customHeight="1" x14ac:dyDescent="0.25">
      <c r="A23" s="186"/>
      <c r="B23" s="88"/>
      <c r="C23" s="39">
        <v>0</v>
      </c>
      <c r="D23" s="60"/>
      <c r="E23" s="60"/>
      <c r="F23" s="60"/>
      <c r="G23" s="60"/>
      <c r="H23" s="60"/>
      <c r="I23" s="687"/>
      <c r="J23" s="60"/>
      <c r="Q23" s="1091">
        <f t="shared" si="0"/>
        <v>0</v>
      </c>
      <c r="R23" s="1091">
        <f t="shared" si="1"/>
        <v>0</v>
      </c>
    </row>
    <row r="24" spans="1:18" x14ac:dyDescent="0.25">
      <c r="A24" s="188" t="s">
        <v>342</v>
      </c>
      <c r="B24" s="189"/>
      <c r="C24" s="972">
        <v>438171</v>
      </c>
      <c r="D24" s="60">
        <v>46614</v>
      </c>
      <c r="E24" s="60">
        <v>69921</v>
      </c>
      <c r="F24" s="60">
        <v>62929</v>
      </c>
      <c r="G24" s="60">
        <v>69921</v>
      </c>
      <c r="H24" s="60">
        <v>76913</v>
      </c>
      <c r="I24" s="687">
        <v>60598</v>
      </c>
      <c r="J24" s="60">
        <v>51275</v>
      </c>
      <c r="Q24" s="1091">
        <f t="shared" si="0"/>
        <v>438171</v>
      </c>
      <c r="R24" s="1091">
        <f t="shared" si="1"/>
        <v>0</v>
      </c>
    </row>
    <row r="25" spans="1:18" x14ac:dyDescent="0.25">
      <c r="A25" s="99"/>
      <c r="B25" s="202"/>
      <c r="C25" s="101"/>
      <c r="D25" s="60"/>
      <c r="E25" s="60"/>
      <c r="F25" s="60"/>
      <c r="G25" s="60"/>
      <c r="H25" s="60"/>
      <c r="I25" s="687"/>
      <c r="J25" s="60"/>
      <c r="Q25" s="1091">
        <f t="shared" si="0"/>
        <v>0</v>
      </c>
      <c r="R25" s="1091">
        <f t="shared" si="1"/>
        <v>0</v>
      </c>
    </row>
    <row r="26" spans="1:18" x14ac:dyDescent="0.25">
      <c r="A26" s="84" t="s">
        <v>344</v>
      </c>
      <c r="B26" s="88" t="s">
        <v>287</v>
      </c>
      <c r="C26" s="39">
        <v>127</v>
      </c>
      <c r="D26" s="60">
        <v>14</v>
      </c>
      <c r="E26" s="60">
        <v>20</v>
      </c>
      <c r="F26" s="60">
        <v>18</v>
      </c>
      <c r="G26" s="60">
        <v>20</v>
      </c>
      <c r="H26" s="41">
        <v>22</v>
      </c>
      <c r="I26" s="687">
        <v>18</v>
      </c>
      <c r="J26" s="60">
        <v>15</v>
      </c>
      <c r="Q26" s="1091">
        <f t="shared" si="0"/>
        <v>127</v>
      </c>
      <c r="R26" s="1091">
        <f t="shared" si="1"/>
        <v>0</v>
      </c>
    </row>
    <row r="27" spans="1:18" x14ac:dyDescent="0.25">
      <c r="A27" s="84"/>
      <c r="B27" s="88"/>
      <c r="C27" s="39">
        <v>0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87">
        <v>0</v>
      </c>
      <c r="J27" s="60">
        <v>0</v>
      </c>
      <c r="Q27" s="1091">
        <f t="shared" si="0"/>
        <v>0</v>
      </c>
      <c r="R27" s="1091">
        <f t="shared" si="1"/>
        <v>0</v>
      </c>
    </row>
    <row r="28" spans="1:18" x14ac:dyDescent="0.25">
      <c r="A28" s="84" t="s">
        <v>346</v>
      </c>
      <c r="B28" s="88" t="s">
        <v>120</v>
      </c>
      <c r="C28" s="39">
        <v>95</v>
      </c>
      <c r="D28" s="60">
        <v>10</v>
      </c>
      <c r="E28" s="60">
        <v>15</v>
      </c>
      <c r="F28" s="60">
        <v>14</v>
      </c>
      <c r="G28" s="60">
        <v>15</v>
      </c>
      <c r="H28" s="41">
        <v>17</v>
      </c>
      <c r="I28" s="687">
        <v>13</v>
      </c>
      <c r="J28" s="60">
        <v>11</v>
      </c>
      <c r="Q28" s="1091">
        <f t="shared" si="0"/>
        <v>95</v>
      </c>
      <c r="R28" s="1091">
        <f t="shared" si="1"/>
        <v>0</v>
      </c>
    </row>
    <row r="29" spans="1:18" x14ac:dyDescent="0.25">
      <c r="A29" s="84" t="s">
        <v>348</v>
      </c>
      <c r="B29" s="88" t="s">
        <v>120</v>
      </c>
      <c r="C29" s="39">
        <v>31</v>
      </c>
      <c r="D29" s="60">
        <v>3</v>
      </c>
      <c r="E29" s="60">
        <v>5</v>
      </c>
      <c r="F29" s="60">
        <v>5</v>
      </c>
      <c r="G29" s="60">
        <v>5</v>
      </c>
      <c r="H29" s="41">
        <v>5</v>
      </c>
      <c r="I29" s="687">
        <v>4</v>
      </c>
      <c r="J29" s="60">
        <v>4</v>
      </c>
      <c r="Q29" s="1091">
        <f t="shared" si="0"/>
        <v>31</v>
      </c>
      <c r="R29" s="1091">
        <f t="shared" si="1"/>
        <v>0</v>
      </c>
    </row>
    <row r="30" spans="1:18" x14ac:dyDescent="0.25">
      <c r="A30" s="186" t="s">
        <v>350</v>
      </c>
      <c r="B30" s="88" t="s">
        <v>120</v>
      </c>
      <c r="C30" s="39">
        <v>8</v>
      </c>
      <c r="D30" s="60">
        <v>1</v>
      </c>
      <c r="E30" s="60">
        <v>1</v>
      </c>
      <c r="F30" s="60">
        <v>1</v>
      </c>
      <c r="G30" s="60">
        <v>1</v>
      </c>
      <c r="H30" s="41">
        <v>2</v>
      </c>
      <c r="I30" s="687">
        <v>1</v>
      </c>
      <c r="J30" s="60">
        <v>1</v>
      </c>
      <c r="Q30" s="1091">
        <f t="shared" si="0"/>
        <v>8</v>
      </c>
      <c r="R30" s="1091">
        <f t="shared" si="1"/>
        <v>0</v>
      </c>
    </row>
    <row r="31" spans="1:18" s="194" customFormat="1" x14ac:dyDescent="0.25">
      <c r="A31" s="84" t="s">
        <v>352</v>
      </c>
      <c r="B31" s="88" t="s">
        <v>18</v>
      </c>
      <c r="C31" s="39">
        <v>700</v>
      </c>
      <c r="D31" s="60">
        <v>50</v>
      </c>
      <c r="E31" s="60">
        <v>100</v>
      </c>
      <c r="F31" s="60">
        <v>100</v>
      </c>
      <c r="G31" s="60">
        <v>50</v>
      </c>
      <c r="H31" s="60">
        <v>100</v>
      </c>
      <c r="I31" s="687">
        <v>150</v>
      </c>
      <c r="J31" s="60">
        <v>150</v>
      </c>
      <c r="K31" s="1111"/>
      <c r="L31" s="1111"/>
      <c r="M31" s="1111"/>
      <c r="N31" s="1111"/>
      <c r="O31" s="1111"/>
      <c r="P31" s="1111"/>
      <c r="Q31" s="1091">
        <f t="shared" si="0"/>
        <v>700</v>
      </c>
      <c r="R31" s="1091">
        <f t="shared" si="1"/>
        <v>0</v>
      </c>
    </row>
    <row r="32" spans="1:18" x14ac:dyDescent="0.25">
      <c r="A32" s="84"/>
      <c r="B32" s="88"/>
      <c r="C32" s="101">
        <v>0</v>
      </c>
      <c r="D32" s="60">
        <v>0</v>
      </c>
      <c r="E32" s="60"/>
      <c r="F32" s="60">
        <v>0</v>
      </c>
      <c r="G32" s="60">
        <v>0</v>
      </c>
      <c r="H32" s="60"/>
      <c r="I32" s="687">
        <v>0</v>
      </c>
      <c r="J32" s="60">
        <v>0</v>
      </c>
      <c r="Q32" s="1091">
        <f t="shared" si="0"/>
        <v>0</v>
      </c>
      <c r="R32" s="1091">
        <f t="shared" si="1"/>
        <v>0</v>
      </c>
    </row>
    <row r="33" spans="1:18" x14ac:dyDescent="0.25">
      <c r="A33" s="84" t="s">
        <v>354</v>
      </c>
      <c r="B33" s="88" t="s">
        <v>120</v>
      </c>
      <c r="C33" s="39">
        <v>40</v>
      </c>
      <c r="D33" s="60">
        <v>4</v>
      </c>
      <c r="E33" s="60">
        <v>6</v>
      </c>
      <c r="F33" s="60">
        <v>6</v>
      </c>
      <c r="G33" s="60">
        <v>6</v>
      </c>
      <c r="H33" s="41">
        <v>7</v>
      </c>
      <c r="I33" s="687">
        <v>6</v>
      </c>
      <c r="J33" s="60">
        <v>5</v>
      </c>
      <c r="Q33" s="1091">
        <f t="shared" si="0"/>
        <v>40</v>
      </c>
      <c r="R33" s="1091">
        <f t="shared" si="1"/>
        <v>0</v>
      </c>
    </row>
    <row r="34" spans="1:18" x14ac:dyDescent="0.25">
      <c r="A34" s="84" t="s">
        <v>356</v>
      </c>
      <c r="B34" s="88" t="s">
        <v>120</v>
      </c>
      <c r="C34" s="39">
        <v>8</v>
      </c>
      <c r="D34" s="60">
        <v>1</v>
      </c>
      <c r="E34" s="60">
        <v>1</v>
      </c>
      <c r="F34" s="60">
        <v>1</v>
      </c>
      <c r="G34" s="60">
        <v>1</v>
      </c>
      <c r="H34" s="41">
        <v>2</v>
      </c>
      <c r="I34" s="687">
        <v>1</v>
      </c>
      <c r="J34" s="60">
        <v>1</v>
      </c>
      <c r="Q34" s="1091">
        <f t="shared" si="0"/>
        <v>8</v>
      </c>
      <c r="R34" s="1091">
        <f t="shared" si="1"/>
        <v>0</v>
      </c>
    </row>
    <row r="35" spans="1:18" x14ac:dyDescent="0.25">
      <c r="A35" s="99"/>
      <c r="B35" s="202"/>
      <c r="C35" s="101">
        <v>0</v>
      </c>
      <c r="D35" s="60">
        <v>0</v>
      </c>
      <c r="E35" s="60">
        <v>0</v>
      </c>
      <c r="F35" s="60">
        <v>0</v>
      </c>
      <c r="G35" s="60">
        <v>0</v>
      </c>
      <c r="H35" s="60"/>
      <c r="I35" s="687">
        <v>0</v>
      </c>
      <c r="J35" s="60">
        <v>0</v>
      </c>
      <c r="Q35" s="1091">
        <f t="shared" si="0"/>
        <v>0</v>
      </c>
      <c r="R35" s="1091">
        <f t="shared" si="1"/>
        <v>0</v>
      </c>
    </row>
    <row r="36" spans="1:18" x14ac:dyDescent="0.25">
      <c r="A36" s="84" t="s">
        <v>358</v>
      </c>
      <c r="B36" s="88" t="s">
        <v>120</v>
      </c>
      <c r="C36" s="39">
        <v>31</v>
      </c>
      <c r="D36" s="60">
        <v>3</v>
      </c>
      <c r="E36" s="60">
        <v>5</v>
      </c>
      <c r="F36" s="60">
        <v>5</v>
      </c>
      <c r="G36" s="60">
        <v>5</v>
      </c>
      <c r="H36" s="41">
        <v>5</v>
      </c>
      <c r="I36" s="687">
        <v>4</v>
      </c>
      <c r="J36" s="60">
        <v>4</v>
      </c>
      <c r="Q36" s="1091">
        <f t="shared" si="0"/>
        <v>31</v>
      </c>
      <c r="R36" s="1091">
        <f t="shared" si="1"/>
        <v>0</v>
      </c>
    </row>
    <row r="37" spans="1:18" x14ac:dyDescent="0.25">
      <c r="A37" s="84" t="s">
        <v>360</v>
      </c>
      <c r="B37" s="88" t="s">
        <v>120</v>
      </c>
      <c r="C37" s="39">
        <v>31</v>
      </c>
      <c r="D37" s="60">
        <v>3</v>
      </c>
      <c r="E37" s="60">
        <v>5</v>
      </c>
      <c r="F37" s="60">
        <v>5</v>
      </c>
      <c r="G37" s="60">
        <v>5</v>
      </c>
      <c r="H37" s="41">
        <v>5</v>
      </c>
      <c r="I37" s="687">
        <v>4</v>
      </c>
      <c r="J37" s="60">
        <v>4</v>
      </c>
      <c r="Q37" s="1091">
        <f t="shared" si="0"/>
        <v>31</v>
      </c>
      <c r="R37" s="1091">
        <f t="shared" si="1"/>
        <v>0</v>
      </c>
    </row>
    <row r="38" spans="1:18" x14ac:dyDescent="0.25">
      <c r="A38" s="63" t="s">
        <v>361</v>
      </c>
      <c r="B38" s="64"/>
      <c r="C38" s="97">
        <v>298569</v>
      </c>
      <c r="D38" s="51">
        <v>31793</v>
      </c>
      <c r="E38" s="51">
        <v>46644</v>
      </c>
      <c r="F38" s="51">
        <v>43591</v>
      </c>
      <c r="G38" s="51">
        <v>45994</v>
      </c>
      <c r="H38" s="51">
        <v>52223</v>
      </c>
      <c r="I38" s="692">
        <v>41990</v>
      </c>
      <c r="J38" s="51">
        <v>36334</v>
      </c>
      <c r="Q38" s="1091">
        <f t="shared" ref="Q38:Q67" si="2">SUM(D38:P38)</f>
        <v>298569</v>
      </c>
      <c r="R38" s="1091">
        <f t="shared" ref="R38:R67" si="3">Q38-C38</f>
        <v>0</v>
      </c>
    </row>
    <row r="39" spans="1:18" x14ac:dyDescent="0.25">
      <c r="A39" s="63" t="s">
        <v>362</v>
      </c>
      <c r="B39" s="88"/>
      <c r="C39" s="97">
        <v>736740</v>
      </c>
      <c r="D39" s="51">
        <v>78407</v>
      </c>
      <c r="E39" s="51">
        <v>116565</v>
      </c>
      <c r="F39" s="51">
        <v>106520</v>
      </c>
      <c r="G39" s="51">
        <v>115915</v>
      </c>
      <c r="H39" s="51">
        <v>129136</v>
      </c>
      <c r="I39" s="692">
        <v>102588</v>
      </c>
      <c r="J39" s="51">
        <v>87609</v>
      </c>
      <c r="Q39" s="1091">
        <f t="shared" si="2"/>
        <v>736740</v>
      </c>
      <c r="R39" s="1091">
        <f t="shared" si="3"/>
        <v>0</v>
      </c>
    </row>
    <row r="40" spans="1:18" x14ac:dyDescent="0.25">
      <c r="A40" s="84"/>
      <c r="B40" s="88"/>
      <c r="C40" s="101"/>
      <c r="D40" s="60"/>
      <c r="E40" s="60"/>
      <c r="F40" s="60"/>
      <c r="G40" s="60"/>
      <c r="H40" s="60"/>
      <c r="I40" s="687"/>
      <c r="J40" s="60"/>
      <c r="Q40" s="1091">
        <f t="shared" si="2"/>
        <v>0</v>
      </c>
      <c r="R40" s="1091">
        <f t="shared" si="3"/>
        <v>0</v>
      </c>
    </row>
    <row r="41" spans="1:18" s="1005" customFormat="1" x14ac:dyDescent="0.25">
      <c r="A41" s="103" t="s">
        <v>374</v>
      </c>
      <c r="B41" s="200" t="s">
        <v>18</v>
      </c>
      <c r="C41" s="647">
        <v>1190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771">
        <v>170</v>
      </c>
      <c r="J41" s="198">
        <v>170</v>
      </c>
      <c r="K41" s="1115"/>
      <c r="L41" s="753"/>
      <c r="M41" s="1115"/>
      <c r="N41" s="1115"/>
      <c r="O41" s="1115"/>
      <c r="P41" s="1114"/>
      <c r="Q41" s="1091">
        <f t="shared" si="2"/>
        <v>1190</v>
      </c>
      <c r="R41" s="1091">
        <f t="shared" si="3"/>
        <v>0</v>
      </c>
    </row>
    <row r="42" spans="1:18" s="998" customFormat="1" x14ac:dyDescent="0.25">
      <c r="A42" s="99"/>
      <c r="B42" s="202"/>
      <c r="C42" s="101"/>
      <c r="D42" s="78"/>
      <c r="E42" s="78"/>
      <c r="F42" s="78"/>
      <c r="G42" s="78"/>
      <c r="H42" s="78"/>
      <c r="I42" s="1126"/>
      <c r="J42" s="78"/>
      <c r="K42" s="1112"/>
      <c r="L42" s="374"/>
      <c r="M42" s="1112"/>
      <c r="N42" s="1112"/>
      <c r="O42" s="1112"/>
      <c r="P42" s="1111"/>
      <c r="Q42" s="1091">
        <f t="shared" si="2"/>
        <v>0</v>
      </c>
      <c r="R42" s="1091">
        <f t="shared" si="3"/>
        <v>0</v>
      </c>
    </row>
    <row r="43" spans="1:18" s="998" customFormat="1" x14ac:dyDescent="0.25">
      <c r="A43" s="201" t="s">
        <v>788</v>
      </c>
      <c r="B43" s="196" t="s">
        <v>18</v>
      </c>
      <c r="C43" s="39">
        <v>3500</v>
      </c>
      <c r="D43" s="726">
        <v>500</v>
      </c>
      <c r="E43" s="726">
        <v>500</v>
      </c>
      <c r="F43" s="726">
        <v>500</v>
      </c>
      <c r="G43" s="726">
        <v>500</v>
      </c>
      <c r="H43" s="726">
        <v>500</v>
      </c>
      <c r="I43" s="978">
        <v>500</v>
      </c>
      <c r="J43" s="41">
        <v>500</v>
      </c>
      <c r="K43" s="1112"/>
      <c r="L43" s="374"/>
      <c r="M43" s="1112"/>
      <c r="N43" s="1112"/>
      <c r="O43" s="1112"/>
      <c r="P43" s="1111"/>
      <c r="Q43" s="1091">
        <f t="shared" si="2"/>
        <v>3500</v>
      </c>
      <c r="R43" s="1091">
        <f t="shared" si="3"/>
        <v>0</v>
      </c>
    </row>
    <row r="44" spans="1:18" s="998" customFormat="1" x14ac:dyDescent="0.25">
      <c r="A44" s="201" t="s">
        <v>789</v>
      </c>
      <c r="B44" s="196" t="s">
        <v>18</v>
      </c>
      <c r="C44" s="39">
        <v>3500</v>
      </c>
      <c r="D44" s="726">
        <v>500</v>
      </c>
      <c r="E44" s="726">
        <v>500</v>
      </c>
      <c r="F44" s="726">
        <v>500</v>
      </c>
      <c r="G44" s="726">
        <v>500</v>
      </c>
      <c r="H44" s="726">
        <v>500</v>
      </c>
      <c r="I44" s="978">
        <v>500</v>
      </c>
      <c r="J44" s="41">
        <v>500</v>
      </c>
      <c r="K44" s="1112"/>
      <c r="L44" s="374"/>
      <c r="M44" s="1112"/>
      <c r="N44" s="1112"/>
      <c r="O44" s="1112"/>
      <c r="P44" s="1111"/>
      <c r="Q44" s="1091">
        <f t="shared" si="2"/>
        <v>3500</v>
      </c>
      <c r="R44" s="1091">
        <f t="shared" si="3"/>
        <v>0</v>
      </c>
    </row>
    <row r="45" spans="1:18" s="998" customFormat="1" x14ac:dyDescent="0.25">
      <c r="A45" s="103" t="s">
        <v>383</v>
      </c>
      <c r="B45" s="200" t="s">
        <v>18</v>
      </c>
      <c r="C45" s="39">
        <v>7000</v>
      </c>
      <c r="D45" s="41">
        <v>1000</v>
      </c>
      <c r="E45" s="41">
        <v>1000</v>
      </c>
      <c r="F45" s="41">
        <v>1000</v>
      </c>
      <c r="G45" s="41">
        <v>1000</v>
      </c>
      <c r="H45" s="41">
        <v>1000</v>
      </c>
      <c r="I45" s="392">
        <v>1000</v>
      </c>
      <c r="J45" s="41">
        <v>1000</v>
      </c>
      <c r="K45" s="1112"/>
      <c r="L45" s="374"/>
      <c r="M45" s="1112"/>
      <c r="N45" s="1112"/>
      <c r="O45" s="1112"/>
      <c r="P45" s="1111"/>
      <c r="Q45" s="1091">
        <f t="shared" si="2"/>
        <v>7000</v>
      </c>
      <c r="R45" s="1091">
        <f t="shared" si="3"/>
        <v>0</v>
      </c>
    </row>
    <row r="46" spans="1:18" s="998" customFormat="1" x14ac:dyDescent="0.25">
      <c r="A46" s="103"/>
      <c r="B46" s="200"/>
      <c r="C46" s="39"/>
      <c r="D46" s="41"/>
      <c r="E46" s="41"/>
      <c r="F46" s="41"/>
      <c r="G46" s="41"/>
      <c r="H46" s="41"/>
      <c r="I46" s="392"/>
      <c r="J46" s="41"/>
      <c r="K46" s="1112"/>
      <c r="L46" s="374"/>
      <c r="M46" s="1112"/>
      <c r="N46" s="1112"/>
      <c r="O46" s="1112"/>
      <c r="P46" s="1111"/>
      <c r="Q46" s="1091">
        <f t="shared" si="2"/>
        <v>0</v>
      </c>
      <c r="R46" s="1091">
        <f t="shared" si="3"/>
        <v>0</v>
      </c>
    </row>
    <row r="47" spans="1:18" s="998" customFormat="1" x14ac:dyDescent="0.25">
      <c r="A47" s="94" t="s">
        <v>786</v>
      </c>
      <c r="B47" s="787" t="s">
        <v>287</v>
      </c>
      <c r="C47" s="39">
        <v>1400</v>
      </c>
      <c r="D47" s="725">
        <v>200</v>
      </c>
      <c r="E47" s="725">
        <v>200</v>
      </c>
      <c r="F47" s="725">
        <v>200</v>
      </c>
      <c r="G47" s="725">
        <v>200</v>
      </c>
      <c r="H47" s="725">
        <v>200</v>
      </c>
      <c r="I47" s="1162">
        <v>200</v>
      </c>
      <c r="J47" s="60">
        <v>200</v>
      </c>
      <c r="K47" s="1112"/>
      <c r="L47" s="374"/>
      <c r="M47" s="1112"/>
      <c r="N47" s="1112"/>
      <c r="O47" s="1112"/>
      <c r="P47" s="1111"/>
      <c r="Q47" s="1091">
        <f t="shared" si="2"/>
        <v>1400</v>
      </c>
      <c r="R47" s="1091">
        <f t="shared" si="3"/>
        <v>0</v>
      </c>
    </row>
    <row r="48" spans="1:18" s="998" customFormat="1" x14ac:dyDescent="0.25">
      <c r="A48" s="94" t="s">
        <v>787</v>
      </c>
      <c r="B48" s="787" t="s">
        <v>287</v>
      </c>
      <c r="C48" s="39">
        <v>2625</v>
      </c>
      <c r="D48" s="725">
        <v>375</v>
      </c>
      <c r="E48" s="725">
        <v>375</v>
      </c>
      <c r="F48" s="725">
        <v>375</v>
      </c>
      <c r="G48" s="725">
        <v>375</v>
      </c>
      <c r="H48" s="725">
        <v>375</v>
      </c>
      <c r="I48" s="1162">
        <v>375</v>
      </c>
      <c r="J48" s="60">
        <v>375</v>
      </c>
      <c r="K48" s="1112"/>
      <c r="L48" s="374"/>
      <c r="M48" s="1112"/>
      <c r="N48" s="1112"/>
      <c r="O48" s="1112"/>
      <c r="P48" s="1111"/>
      <c r="Q48" s="1091">
        <f t="shared" si="2"/>
        <v>2625</v>
      </c>
      <c r="R48" s="1091">
        <f t="shared" si="3"/>
        <v>0</v>
      </c>
    </row>
    <row r="49" spans="1:18" s="998" customFormat="1" x14ac:dyDescent="0.25">
      <c r="A49" s="99"/>
      <c r="B49" s="202"/>
      <c r="C49" s="39">
        <v>0</v>
      </c>
      <c r="D49" s="41"/>
      <c r="E49" s="41"/>
      <c r="F49" s="41"/>
      <c r="G49" s="41"/>
      <c r="H49" s="41"/>
      <c r="I49" s="392"/>
      <c r="J49" s="41"/>
      <c r="K49" s="1112"/>
      <c r="L49" s="374"/>
      <c r="M49" s="1112"/>
      <c r="N49" s="1112"/>
      <c r="O49" s="1112"/>
      <c r="P49" s="1111"/>
      <c r="Q49" s="1091">
        <f t="shared" si="2"/>
        <v>0</v>
      </c>
      <c r="R49" s="1091">
        <f t="shared" si="3"/>
        <v>0</v>
      </c>
    </row>
    <row r="50" spans="1:18" s="998" customFormat="1" x14ac:dyDescent="0.25">
      <c r="A50" s="99" t="s">
        <v>725</v>
      </c>
      <c r="B50" s="202" t="s">
        <v>388</v>
      </c>
      <c r="C50" s="39">
        <v>15100</v>
      </c>
      <c r="D50" s="41">
        <v>1800</v>
      </c>
      <c r="E50" s="41">
        <v>2400</v>
      </c>
      <c r="F50" s="41">
        <v>2300</v>
      </c>
      <c r="G50" s="41">
        <v>2100</v>
      </c>
      <c r="H50" s="41">
        <v>2700</v>
      </c>
      <c r="I50" s="392">
        <v>1900</v>
      </c>
      <c r="J50" s="41">
        <v>1900</v>
      </c>
      <c r="K50" s="1112"/>
      <c r="L50" s="374"/>
      <c r="M50" s="1112"/>
      <c r="N50" s="1112"/>
      <c r="O50" s="1112"/>
      <c r="P50" s="1111"/>
      <c r="Q50" s="1091">
        <f t="shared" si="2"/>
        <v>15100</v>
      </c>
      <c r="R50" s="1091">
        <f t="shared" si="3"/>
        <v>0</v>
      </c>
    </row>
    <row r="51" spans="1:18" s="998" customFormat="1" x14ac:dyDescent="0.25">
      <c r="A51" s="99" t="s">
        <v>726</v>
      </c>
      <c r="B51" s="202" t="s">
        <v>388</v>
      </c>
      <c r="C51" s="39">
        <v>2650</v>
      </c>
      <c r="D51" s="41">
        <v>150</v>
      </c>
      <c r="E51" s="41">
        <v>800</v>
      </c>
      <c r="F51" s="41">
        <v>300</v>
      </c>
      <c r="G51" s="41">
        <v>300</v>
      </c>
      <c r="H51" s="41">
        <v>800</v>
      </c>
      <c r="I51" s="392">
        <v>150</v>
      </c>
      <c r="J51" s="41">
        <v>150</v>
      </c>
      <c r="K51" s="1112"/>
      <c r="L51" s="374"/>
      <c r="M51" s="1112"/>
      <c r="N51" s="1112"/>
      <c r="O51" s="1112"/>
      <c r="P51" s="1111"/>
      <c r="Q51" s="1091">
        <f t="shared" si="2"/>
        <v>2650</v>
      </c>
      <c r="R51" s="1091">
        <f t="shared" si="3"/>
        <v>0</v>
      </c>
    </row>
    <row r="52" spans="1:18" s="998" customFormat="1" x14ac:dyDescent="0.25">
      <c r="A52" s="99"/>
      <c r="B52" s="202"/>
      <c r="C52" s="39"/>
      <c r="D52" s="41"/>
      <c r="E52" s="41"/>
      <c r="F52" s="41"/>
      <c r="G52" s="41"/>
      <c r="H52" s="41"/>
      <c r="I52" s="392"/>
      <c r="J52" s="41"/>
      <c r="K52" s="1112"/>
      <c r="L52" s="374"/>
      <c r="M52" s="1112"/>
      <c r="N52" s="1112"/>
      <c r="O52" s="1112"/>
      <c r="P52" s="1111"/>
      <c r="Q52" s="1091">
        <f t="shared" si="2"/>
        <v>0</v>
      </c>
      <c r="R52" s="1091">
        <f t="shared" si="3"/>
        <v>0</v>
      </c>
    </row>
    <row r="53" spans="1:18" s="998" customFormat="1" x14ac:dyDescent="0.25">
      <c r="A53" s="99" t="s">
        <v>655</v>
      </c>
      <c r="B53" s="202" t="s">
        <v>648</v>
      </c>
      <c r="C53" s="39">
        <v>336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1126">
        <v>48</v>
      </c>
      <c r="J53" s="78">
        <v>48</v>
      </c>
      <c r="K53" s="1112"/>
      <c r="L53" s="374"/>
      <c r="M53" s="1112"/>
      <c r="N53" s="1112"/>
      <c r="O53" s="1112"/>
      <c r="P53" s="1111"/>
      <c r="Q53" s="1091">
        <f t="shared" si="2"/>
        <v>336</v>
      </c>
      <c r="R53" s="1091">
        <f t="shared" si="3"/>
        <v>0</v>
      </c>
    </row>
    <row r="54" spans="1:18" s="998" customFormat="1" x14ac:dyDescent="0.25">
      <c r="A54" s="99" t="s">
        <v>656</v>
      </c>
      <c r="B54" s="202" t="s">
        <v>648</v>
      </c>
      <c r="C54" s="39">
        <v>168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1126">
        <v>24</v>
      </c>
      <c r="J54" s="78">
        <v>24</v>
      </c>
      <c r="K54" s="1112"/>
      <c r="L54" s="374"/>
      <c r="M54" s="1112"/>
      <c r="N54" s="1112"/>
      <c r="O54" s="1112"/>
      <c r="P54" s="1111"/>
      <c r="Q54" s="1091">
        <f t="shared" si="2"/>
        <v>168</v>
      </c>
      <c r="R54" s="1091">
        <f t="shared" si="3"/>
        <v>0</v>
      </c>
    </row>
    <row r="55" spans="1:18" s="998" customFormat="1" x14ac:dyDescent="0.25">
      <c r="A55" s="99" t="s">
        <v>657</v>
      </c>
      <c r="B55" s="202" t="s">
        <v>648</v>
      </c>
      <c r="C55" s="39">
        <v>84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1126">
        <v>12</v>
      </c>
      <c r="J55" s="78">
        <v>12</v>
      </c>
      <c r="K55" s="1112"/>
      <c r="L55" s="374"/>
      <c r="M55" s="1112"/>
      <c r="N55" s="1112"/>
      <c r="O55" s="1112"/>
      <c r="P55" s="1111"/>
      <c r="Q55" s="1091">
        <f t="shared" si="2"/>
        <v>84</v>
      </c>
      <c r="R55" s="1091">
        <f t="shared" si="3"/>
        <v>0</v>
      </c>
    </row>
    <row r="56" spans="1:18" s="998" customFormat="1" x14ac:dyDescent="0.25">
      <c r="A56" s="99"/>
      <c r="B56" s="202"/>
      <c r="C56" s="39"/>
      <c r="D56" s="41"/>
      <c r="E56" s="41"/>
      <c r="F56" s="41"/>
      <c r="G56" s="41"/>
      <c r="H56" s="41"/>
      <c r="I56" s="392"/>
      <c r="J56" s="41"/>
      <c r="K56" s="1112"/>
      <c r="L56" s="374"/>
      <c r="M56" s="1112"/>
      <c r="N56" s="1112"/>
      <c r="O56" s="1112"/>
      <c r="P56" s="1111"/>
      <c r="Q56" s="1091">
        <f t="shared" si="2"/>
        <v>0</v>
      </c>
      <c r="R56" s="1091">
        <f t="shared" si="3"/>
        <v>0</v>
      </c>
    </row>
    <row r="57" spans="1:18" s="998" customFormat="1" x14ac:dyDescent="0.25">
      <c r="A57" s="99" t="s">
        <v>654</v>
      </c>
      <c r="B57" s="202" t="s">
        <v>388</v>
      </c>
      <c r="C57" s="39">
        <v>1400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392">
        <v>200</v>
      </c>
      <c r="J57" s="41">
        <v>200</v>
      </c>
      <c r="K57" s="1112"/>
      <c r="L57" s="374"/>
      <c r="M57" s="1112"/>
      <c r="N57" s="1112"/>
      <c r="O57" s="1112"/>
      <c r="P57" s="1111"/>
      <c r="Q57" s="1091">
        <f t="shared" si="2"/>
        <v>1400</v>
      </c>
      <c r="R57" s="1091">
        <f t="shared" si="3"/>
        <v>0</v>
      </c>
    </row>
    <row r="58" spans="1:18" s="998" customFormat="1" x14ac:dyDescent="0.25">
      <c r="A58" s="99"/>
      <c r="B58" s="202"/>
      <c r="C58" s="39"/>
      <c r="D58" s="41"/>
      <c r="E58" s="41"/>
      <c r="F58" s="41"/>
      <c r="G58" s="41"/>
      <c r="H58" s="60"/>
      <c r="I58" s="392"/>
      <c r="J58" s="41"/>
      <c r="K58" s="1112"/>
      <c r="L58" s="1112"/>
      <c r="M58" s="1112"/>
      <c r="N58" s="1112"/>
      <c r="O58" s="1112"/>
      <c r="P58" s="1111"/>
      <c r="Q58" s="1091">
        <f t="shared" si="2"/>
        <v>0</v>
      </c>
      <c r="R58" s="1091">
        <f t="shared" si="3"/>
        <v>0</v>
      </c>
    </row>
    <row r="59" spans="1:18" x14ac:dyDescent="0.25">
      <c r="A59" s="84" t="s">
        <v>395</v>
      </c>
      <c r="B59" s="64" t="s">
        <v>396</v>
      </c>
      <c r="C59" s="39">
        <v>280</v>
      </c>
      <c r="D59" s="60">
        <v>40</v>
      </c>
      <c r="E59" s="60">
        <v>40</v>
      </c>
      <c r="F59" s="60">
        <v>40</v>
      </c>
      <c r="G59" s="60">
        <v>40</v>
      </c>
      <c r="H59" s="41">
        <v>40</v>
      </c>
      <c r="I59" s="687">
        <v>40</v>
      </c>
      <c r="J59" s="60">
        <v>40</v>
      </c>
      <c r="Q59" s="1091">
        <f t="shared" si="2"/>
        <v>280</v>
      </c>
      <c r="R59" s="1091">
        <f t="shared" si="3"/>
        <v>0</v>
      </c>
    </row>
    <row r="60" spans="1:18" x14ac:dyDescent="0.25">
      <c r="A60" s="84" t="s">
        <v>398</v>
      </c>
      <c r="B60" s="64" t="s">
        <v>396</v>
      </c>
      <c r="C60" s="39">
        <v>280</v>
      </c>
      <c r="D60" s="60">
        <v>40</v>
      </c>
      <c r="E60" s="60">
        <v>40</v>
      </c>
      <c r="F60" s="60">
        <v>40</v>
      </c>
      <c r="G60" s="60">
        <v>40</v>
      </c>
      <c r="H60" s="41">
        <v>40</v>
      </c>
      <c r="I60" s="687">
        <v>40</v>
      </c>
      <c r="J60" s="60">
        <v>40</v>
      </c>
      <c r="Q60" s="1091">
        <f t="shared" si="2"/>
        <v>280</v>
      </c>
      <c r="R60" s="1091">
        <f t="shared" si="3"/>
        <v>0</v>
      </c>
    </row>
    <row r="61" spans="1:18" x14ac:dyDescent="0.25">
      <c r="A61" s="84" t="s">
        <v>400</v>
      </c>
      <c r="B61" s="64" t="s">
        <v>396</v>
      </c>
      <c r="C61" s="39">
        <v>140</v>
      </c>
      <c r="D61" s="60">
        <v>20</v>
      </c>
      <c r="E61" s="60">
        <v>20</v>
      </c>
      <c r="F61" s="60">
        <v>20</v>
      </c>
      <c r="G61" s="60">
        <v>20</v>
      </c>
      <c r="H61" s="41">
        <v>20</v>
      </c>
      <c r="I61" s="687">
        <v>20</v>
      </c>
      <c r="J61" s="60">
        <v>20</v>
      </c>
      <c r="Q61" s="1091">
        <f t="shared" si="2"/>
        <v>140</v>
      </c>
      <c r="R61" s="1091">
        <f t="shared" si="3"/>
        <v>0</v>
      </c>
    </row>
    <row r="62" spans="1:18" x14ac:dyDescent="0.25">
      <c r="A62" s="63" t="s">
        <v>401</v>
      </c>
      <c r="B62" s="64" t="s">
        <v>396</v>
      </c>
      <c r="C62" s="39">
        <v>700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392">
        <v>100</v>
      </c>
      <c r="J62" s="41">
        <v>100</v>
      </c>
      <c r="Q62" s="1091">
        <f t="shared" si="2"/>
        <v>700</v>
      </c>
      <c r="R62" s="1091">
        <f t="shared" si="3"/>
        <v>0</v>
      </c>
    </row>
    <row r="63" spans="1:18" x14ac:dyDescent="0.25">
      <c r="A63" s="99"/>
      <c r="B63" s="202"/>
      <c r="C63" s="101"/>
      <c r="D63" s="60"/>
      <c r="E63" s="60"/>
      <c r="F63" s="60"/>
      <c r="G63" s="60"/>
      <c r="H63" s="41"/>
      <c r="I63" s="687"/>
      <c r="J63" s="60"/>
      <c r="Q63" s="1091">
        <f t="shared" si="2"/>
        <v>0</v>
      </c>
      <c r="R63" s="1091">
        <f t="shared" si="3"/>
        <v>0</v>
      </c>
    </row>
    <row r="64" spans="1:18" s="194" customFormat="1" x14ac:dyDescent="0.25">
      <c r="A64" s="84" t="s">
        <v>403</v>
      </c>
      <c r="B64" s="88" t="s">
        <v>18</v>
      </c>
      <c r="C64" s="39">
        <v>402</v>
      </c>
      <c r="D64" s="41">
        <v>60</v>
      </c>
      <c r="E64" s="60">
        <v>60</v>
      </c>
      <c r="F64" s="60">
        <v>60</v>
      </c>
      <c r="G64" s="41">
        <v>60</v>
      </c>
      <c r="H64" s="60">
        <v>42</v>
      </c>
      <c r="I64" s="392">
        <v>60</v>
      </c>
      <c r="J64" s="41">
        <v>60</v>
      </c>
      <c r="K64" s="1111"/>
      <c r="L64" s="1111"/>
      <c r="M64" s="1111"/>
      <c r="N64" s="1111"/>
      <c r="O64" s="1111"/>
      <c r="P64" s="1111"/>
      <c r="Q64" s="1091">
        <f t="shared" si="2"/>
        <v>402</v>
      </c>
      <c r="R64" s="1091">
        <f t="shared" si="3"/>
        <v>0</v>
      </c>
    </row>
    <row r="65" spans="1:422" x14ac:dyDescent="0.25">
      <c r="A65" s="99"/>
      <c r="B65" s="202"/>
      <c r="C65" s="39">
        <v>0</v>
      </c>
      <c r="D65" s="60"/>
      <c r="E65" s="60">
        <v>0</v>
      </c>
      <c r="F65" s="60"/>
      <c r="G65" s="60">
        <v>0</v>
      </c>
      <c r="H65" s="41"/>
      <c r="I65" s="687"/>
      <c r="J65" s="60"/>
      <c r="Q65" s="1091">
        <f t="shared" si="2"/>
        <v>0</v>
      </c>
      <c r="R65" s="1091">
        <f t="shared" si="3"/>
        <v>0</v>
      </c>
    </row>
    <row r="66" spans="1:422" x14ac:dyDescent="0.25">
      <c r="A66" s="84" t="s">
        <v>790</v>
      </c>
      <c r="B66" s="88" t="s">
        <v>120</v>
      </c>
      <c r="C66" s="39">
        <v>188</v>
      </c>
      <c r="D66" s="60">
        <v>20</v>
      </c>
      <c r="E66" s="60">
        <v>30</v>
      </c>
      <c r="F66" s="60">
        <v>27</v>
      </c>
      <c r="G66" s="60">
        <v>30</v>
      </c>
      <c r="H66" s="41">
        <v>33</v>
      </c>
      <c r="I66" s="687">
        <v>26</v>
      </c>
      <c r="J66" s="60">
        <v>22</v>
      </c>
      <c r="Q66" s="1091">
        <f t="shared" si="2"/>
        <v>188</v>
      </c>
      <c r="R66" s="1091">
        <f t="shared" si="3"/>
        <v>0</v>
      </c>
    </row>
    <row r="67" spans="1:422" x14ac:dyDescent="0.25">
      <c r="A67" s="63" t="s">
        <v>408</v>
      </c>
      <c r="B67" s="64" t="s">
        <v>120</v>
      </c>
      <c r="C67" s="39">
        <v>188</v>
      </c>
      <c r="D67" s="41">
        <v>20</v>
      </c>
      <c r="E67" s="41">
        <v>30</v>
      </c>
      <c r="F67" s="41">
        <v>27</v>
      </c>
      <c r="G67" s="41">
        <v>30</v>
      </c>
      <c r="H67" s="41">
        <v>33</v>
      </c>
      <c r="I67" s="392">
        <v>26</v>
      </c>
      <c r="J67" s="41">
        <v>22</v>
      </c>
      <c r="Q67" s="1091">
        <f t="shared" si="2"/>
        <v>188</v>
      </c>
      <c r="R67" s="1091">
        <f t="shared" si="3"/>
        <v>0</v>
      </c>
    </row>
    <row r="68" spans="1:422" x14ac:dyDescent="0.25">
      <c r="A68" s="84"/>
      <c r="B68" s="88"/>
      <c r="C68" s="101">
        <v>0</v>
      </c>
      <c r="D68" s="60"/>
      <c r="E68" s="60">
        <v>0</v>
      </c>
      <c r="F68" s="60"/>
      <c r="G68" s="60"/>
      <c r="H68" s="41"/>
      <c r="I68" s="687"/>
      <c r="J68" s="60"/>
      <c r="Q68" s="1091">
        <f t="shared" ref="Q68:Q99" si="4">SUM(D68:P68)</f>
        <v>0</v>
      </c>
      <c r="R68" s="1091">
        <f t="shared" ref="R68:R99" si="5">Q68-C68</f>
        <v>0</v>
      </c>
    </row>
    <row r="69" spans="1:422" s="194" customFormat="1" x14ac:dyDescent="0.25">
      <c r="A69" s="1193" t="s">
        <v>613</v>
      </c>
      <c r="B69" s="1190" t="s">
        <v>287</v>
      </c>
      <c r="C69" s="39">
        <v>495</v>
      </c>
      <c r="D69" s="60">
        <v>70</v>
      </c>
      <c r="E69" s="60">
        <v>70</v>
      </c>
      <c r="F69" s="60">
        <v>70</v>
      </c>
      <c r="G69" s="60">
        <v>70</v>
      </c>
      <c r="H69" s="60">
        <v>75</v>
      </c>
      <c r="I69" s="687">
        <v>70</v>
      </c>
      <c r="J69" s="60">
        <v>70</v>
      </c>
      <c r="K69" s="1111"/>
      <c r="L69" s="1111"/>
      <c r="M69" s="1111"/>
      <c r="N69" s="1111"/>
      <c r="O69" s="1111"/>
      <c r="P69" s="1111"/>
      <c r="Q69" s="1091">
        <f t="shared" si="4"/>
        <v>495</v>
      </c>
      <c r="R69" s="1091">
        <f t="shared" si="5"/>
        <v>0</v>
      </c>
    </row>
    <row r="70" spans="1:422" s="194" customFormat="1" x14ac:dyDescent="0.25">
      <c r="A70" s="1193" t="s">
        <v>615</v>
      </c>
      <c r="B70" s="1190" t="s">
        <v>287</v>
      </c>
      <c r="C70" s="39">
        <v>96</v>
      </c>
      <c r="D70" s="60">
        <v>12</v>
      </c>
      <c r="E70" s="60">
        <v>12</v>
      </c>
      <c r="F70" s="60">
        <v>12</v>
      </c>
      <c r="G70" s="60">
        <v>12</v>
      </c>
      <c r="H70" s="60">
        <v>24</v>
      </c>
      <c r="I70" s="687">
        <v>12</v>
      </c>
      <c r="J70" s="60">
        <v>12</v>
      </c>
      <c r="K70" s="1111"/>
      <c r="L70" s="1111"/>
      <c r="M70" s="1111"/>
      <c r="N70" s="1111"/>
      <c r="O70" s="1111"/>
      <c r="P70" s="1111"/>
      <c r="Q70" s="1091">
        <f t="shared" si="4"/>
        <v>96</v>
      </c>
      <c r="R70" s="1091">
        <f t="shared" si="5"/>
        <v>0</v>
      </c>
    </row>
    <row r="71" spans="1:422" x14ac:dyDescent="0.25">
      <c r="A71" s="99"/>
      <c r="B71" s="202"/>
      <c r="C71" s="39">
        <v>0</v>
      </c>
      <c r="D71" s="60">
        <v>0</v>
      </c>
      <c r="E71" s="60"/>
      <c r="F71" s="60">
        <v>0</v>
      </c>
      <c r="G71" s="60">
        <v>0</v>
      </c>
      <c r="H71" s="41"/>
      <c r="I71" s="687">
        <v>0</v>
      </c>
      <c r="J71" s="60">
        <v>0</v>
      </c>
      <c r="Q71" s="1091">
        <f t="shared" si="4"/>
        <v>0</v>
      </c>
      <c r="R71" s="1091">
        <f t="shared" si="5"/>
        <v>0</v>
      </c>
    </row>
    <row r="72" spans="1:422" s="194" customFormat="1" x14ac:dyDescent="0.25">
      <c r="A72" s="1197" t="s">
        <v>793</v>
      </c>
      <c r="B72" s="88" t="s">
        <v>120</v>
      </c>
      <c r="C72" s="39">
        <v>35</v>
      </c>
      <c r="D72" s="60">
        <v>5</v>
      </c>
      <c r="E72" s="60">
        <v>5</v>
      </c>
      <c r="F72" s="60">
        <v>5</v>
      </c>
      <c r="G72" s="60">
        <v>5</v>
      </c>
      <c r="H72" s="60">
        <v>5</v>
      </c>
      <c r="I72" s="687">
        <v>5</v>
      </c>
      <c r="J72" s="60">
        <v>5</v>
      </c>
      <c r="K72" s="1111"/>
      <c r="L72" s="1111"/>
      <c r="M72" s="1111"/>
      <c r="N72" s="1111"/>
      <c r="O72" s="1111"/>
      <c r="P72" s="1111"/>
      <c r="Q72" s="1091">
        <f t="shared" si="4"/>
        <v>35</v>
      </c>
      <c r="R72" s="1091">
        <f t="shared" si="5"/>
        <v>0</v>
      </c>
    </row>
    <row r="73" spans="1:422" s="194" customFormat="1" x14ac:dyDescent="0.25">
      <c r="A73" s="1197" t="s">
        <v>794</v>
      </c>
      <c r="B73" s="88" t="s">
        <v>120</v>
      </c>
      <c r="C73" s="39">
        <v>35</v>
      </c>
      <c r="D73" s="60">
        <v>5</v>
      </c>
      <c r="E73" s="60">
        <v>5</v>
      </c>
      <c r="F73" s="60">
        <v>5</v>
      </c>
      <c r="G73" s="60">
        <v>5</v>
      </c>
      <c r="H73" s="60">
        <v>5</v>
      </c>
      <c r="I73" s="687">
        <v>5</v>
      </c>
      <c r="J73" s="60">
        <v>5</v>
      </c>
      <c r="K73" s="1111"/>
      <c r="L73" s="1111"/>
      <c r="M73" s="1111"/>
      <c r="N73" s="1111"/>
      <c r="O73" s="1111"/>
      <c r="P73" s="1111"/>
      <c r="Q73" s="1091">
        <f t="shared" si="4"/>
        <v>35</v>
      </c>
      <c r="R73" s="1091">
        <f t="shared" si="5"/>
        <v>0</v>
      </c>
    </row>
    <row r="74" spans="1:422" x14ac:dyDescent="0.25">
      <c r="A74" s="825"/>
      <c r="B74" s="819"/>
      <c r="C74" s="710">
        <v>0</v>
      </c>
      <c r="D74" s="816">
        <v>0</v>
      </c>
      <c r="E74" s="816"/>
      <c r="F74" s="816">
        <v>0</v>
      </c>
      <c r="G74" s="816">
        <v>0</v>
      </c>
      <c r="H74" s="416"/>
      <c r="I74" s="1163">
        <v>0</v>
      </c>
      <c r="J74" s="816">
        <v>0</v>
      </c>
      <c r="Q74" s="1091">
        <f t="shared" si="4"/>
        <v>0</v>
      </c>
      <c r="R74" s="1091">
        <f t="shared" si="5"/>
        <v>0</v>
      </c>
    </row>
    <row r="75" spans="1:422" x14ac:dyDescent="0.25">
      <c r="A75" s="84" t="s">
        <v>791</v>
      </c>
      <c r="B75" s="88" t="s">
        <v>120</v>
      </c>
      <c r="C75" s="39">
        <v>188</v>
      </c>
      <c r="D75" s="60">
        <v>20</v>
      </c>
      <c r="E75" s="60">
        <v>30</v>
      </c>
      <c r="F75" s="60">
        <v>27</v>
      </c>
      <c r="G75" s="60">
        <v>30</v>
      </c>
      <c r="H75" s="41">
        <v>33</v>
      </c>
      <c r="I75" s="687">
        <v>26</v>
      </c>
      <c r="J75" s="60">
        <v>22</v>
      </c>
      <c r="Q75" s="1091">
        <f t="shared" si="4"/>
        <v>188</v>
      </c>
      <c r="R75" s="1091">
        <f t="shared" si="5"/>
        <v>0</v>
      </c>
    </row>
    <row r="76" spans="1:422" x14ac:dyDescent="0.25">
      <c r="A76" s="84" t="s">
        <v>792</v>
      </c>
      <c r="B76" s="88" t="s">
        <v>120</v>
      </c>
      <c r="C76" s="39">
        <v>115</v>
      </c>
      <c r="D76" s="60">
        <v>12</v>
      </c>
      <c r="E76" s="60">
        <v>18</v>
      </c>
      <c r="F76" s="60">
        <v>17</v>
      </c>
      <c r="G76" s="60">
        <v>18</v>
      </c>
      <c r="H76" s="41">
        <v>20</v>
      </c>
      <c r="I76" s="687">
        <v>16</v>
      </c>
      <c r="J76" s="60">
        <v>14</v>
      </c>
      <c r="Q76" s="1091">
        <f t="shared" si="4"/>
        <v>115</v>
      </c>
      <c r="R76" s="1091">
        <f t="shared" si="5"/>
        <v>0</v>
      </c>
    </row>
    <row r="77" spans="1:422" x14ac:dyDescent="0.25">
      <c r="A77" s="63" t="s">
        <v>422</v>
      </c>
      <c r="B77" s="64" t="s">
        <v>120</v>
      </c>
      <c r="C77" s="39">
        <v>303</v>
      </c>
      <c r="D77" s="41">
        <v>32</v>
      </c>
      <c r="E77" s="41">
        <v>48</v>
      </c>
      <c r="F77" s="41">
        <v>44</v>
      </c>
      <c r="G77" s="41">
        <v>48</v>
      </c>
      <c r="H77" s="41">
        <v>53</v>
      </c>
      <c r="I77" s="392">
        <v>42</v>
      </c>
      <c r="J77" s="41">
        <v>36</v>
      </c>
      <c r="Q77" s="1091">
        <f t="shared" si="4"/>
        <v>303</v>
      </c>
      <c r="R77" s="1091">
        <f t="shared" si="5"/>
        <v>0</v>
      </c>
    </row>
    <row r="78" spans="1:422" x14ac:dyDescent="0.25">
      <c r="A78" s="99"/>
      <c r="B78" s="202"/>
      <c r="C78" s="101">
        <v>0</v>
      </c>
      <c r="D78" s="60"/>
      <c r="E78" s="60"/>
      <c r="F78" s="60"/>
      <c r="G78" s="60"/>
      <c r="H78" s="41"/>
      <c r="I78" s="687"/>
      <c r="J78" s="60"/>
      <c r="Q78" s="1091">
        <f t="shared" si="4"/>
        <v>0</v>
      </c>
      <c r="R78" s="1091">
        <f t="shared" si="5"/>
        <v>0</v>
      </c>
    </row>
    <row r="79" spans="1:422" s="1005" customFormat="1" x14ac:dyDescent="0.25">
      <c r="A79" s="1198" t="s">
        <v>424</v>
      </c>
      <c r="B79" s="1199" t="s">
        <v>120</v>
      </c>
      <c r="C79" s="827">
        <v>40</v>
      </c>
      <c r="D79" s="60">
        <v>5</v>
      </c>
      <c r="E79" s="60">
        <v>7</v>
      </c>
      <c r="F79" s="60">
        <v>6</v>
      </c>
      <c r="G79" s="60">
        <v>5</v>
      </c>
      <c r="H79" s="41">
        <v>6</v>
      </c>
      <c r="I79" s="687">
        <v>6</v>
      </c>
      <c r="J79" s="60">
        <v>5</v>
      </c>
      <c r="K79" s="21"/>
      <c r="L79" s="832"/>
      <c r="M79" s="21"/>
      <c r="N79" s="1114"/>
      <c r="O79" s="1157"/>
      <c r="P79" s="999"/>
      <c r="Q79" s="1091">
        <f t="shared" si="4"/>
        <v>40</v>
      </c>
      <c r="R79" s="1091">
        <f t="shared" si="5"/>
        <v>0</v>
      </c>
    </row>
    <row r="80" spans="1:422" s="733" customFormat="1" x14ac:dyDescent="0.25">
      <c r="A80" s="1200" t="s">
        <v>426</v>
      </c>
      <c r="B80" s="1201" t="s">
        <v>120</v>
      </c>
      <c r="C80" s="1202">
        <v>76</v>
      </c>
      <c r="D80" s="60">
        <v>10</v>
      </c>
      <c r="E80" s="60">
        <v>12</v>
      </c>
      <c r="F80" s="60">
        <v>10</v>
      </c>
      <c r="G80" s="60">
        <v>10</v>
      </c>
      <c r="H80" s="41">
        <v>12</v>
      </c>
      <c r="I80" s="687">
        <v>12</v>
      </c>
      <c r="J80" s="60">
        <v>10</v>
      </c>
      <c r="K80" s="1158"/>
      <c r="L80" s="831"/>
      <c r="M80" s="1158"/>
      <c r="N80" s="1114"/>
      <c r="O80" s="1157"/>
      <c r="P80" s="999"/>
      <c r="Q80" s="1091">
        <f t="shared" si="4"/>
        <v>76</v>
      </c>
      <c r="R80" s="1091">
        <f t="shared" si="5"/>
        <v>0</v>
      </c>
      <c r="S80" s="831"/>
      <c r="T80" s="831"/>
      <c r="U80" s="831"/>
      <c r="V80" s="831"/>
      <c r="W80" s="831"/>
      <c r="X80" s="831"/>
      <c r="Y80" s="831"/>
      <c r="Z80" s="831"/>
      <c r="AA80" s="831"/>
      <c r="AB80" s="831"/>
      <c r="AC80" s="831"/>
      <c r="AD80" s="831"/>
      <c r="AE80" s="831"/>
      <c r="AF80" s="831"/>
      <c r="AG80" s="831"/>
      <c r="AH80" s="831"/>
      <c r="AI80" s="831"/>
      <c r="AJ80" s="831"/>
      <c r="AK80" s="831"/>
      <c r="AL80" s="831"/>
      <c r="AM80" s="831"/>
      <c r="AN80" s="831"/>
      <c r="AO80" s="831"/>
      <c r="AP80" s="831"/>
      <c r="AQ80" s="831"/>
      <c r="AR80" s="831"/>
      <c r="AS80" s="831"/>
      <c r="AT80" s="831"/>
      <c r="AU80" s="831"/>
      <c r="AV80" s="831"/>
      <c r="AW80" s="831"/>
      <c r="AX80" s="831"/>
      <c r="AY80" s="831"/>
      <c r="AZ80" s="831"/>
      <c r="BA80" s="831"/>
      <c r="BB80" s="831"/>
      <c r="BC80" s="831"/>
      <c r="BD80" s="831"/>
      <c r="BE80" s="831"/>
      <c r="BF80" s="831"/>
      <c r="BG80" s="831"/>
      <c r="BH80" s="831"/>
      <c r="BI80" s="831"/>
      <c r="BJ80" s="831"/>
      <c r="BK80" s="831"/>
      <c r="BL80" s="831"/>
      <c r="BM80" s="831"/>
      <c r="BN80" s="831"/>
      <c r="BO80" s="831"/>
      <c r="BP80" s="831"/>
      <c r="BQ80" s="831"/>
      <c r="BR80" s="831"/>
      <c r="BS80" s="831"/>
      <c r="BT80" s="831"/>
      <c r="BU80" s="831"/>
      <c r="BV80" s="831"/>
      <c r="BW80" s="831"/>
      <c r="BX80" s="831"/>
      <c r="BY80" s="831"/>
      <c r="BZ80" s="831"/>
      <c r="CA80" s="831"/>
      <c r="CB80" s="831"/>
      <c r="CC80" s="831"/>
      <c r="CD80" s="831"/>
      <c r="CE80" s="831"/>
      <c r="CF80" s="831"/>
      <c r="CG80" s="831"/>
      <c r="CH80" s="831"/>
      <c r="CI80" s="831"/>
      <c r="CJ80" s="831"/>
      <c r="CK80" s="831"/>
      <c r="CL80" s="831"/>
      <c r="CM80" s="831"/>
      <c r="CN80" s="831"/>
      <c r="CO80" s="831"/>
      <c r="CP80" s="831"/>
      <c r="CQ80" s="831"/>
      <c r="CR80" s="831"/>
      <c r="CS80" s="831"/>
      <c r="CT80" s="831"/>
      <c r="CU80" s="831"/>
      <c r="CV80" s="831"/>
      <c r="CW80" s="831"/>
      <c r="CX80" s="831"/>
      <c r="CY80" s="831"/>
      <c r="CZ80" s="831"/>
      <c r="DA80" s="831"/>
      <c r="DB80" s="831"/>
      <c r="DC80" s="831"/>
      <c r="DD80" s="831"/>
      <c r="DE80" s="831"/>
      <c r="DF80" s="831"/>
      <c r="DG80" s="831"/>
      <c r="DH80" s="831"/>
      <c r="DI80" s="831"/>
      <c r="DJ80" s="831"/>
      <c r="DK80" s="831"/>
      <c r="DL80" s="831"/>
      <c r="DM80" s="831"/>
      <c r="DN80" s="831"/>
      <c r="DO80" s="831"/>
      <c r="DP80" s="831"/>
      <c r="DQ80" s="831"/>
      <c r="DR80" s="831"/>
      <c r="DS80" s="831"/>
      <c r="DT80" s="831"/>
      <c r="DU80" s="831"/>
      <c r="DV80" s="831"/>
      <c r="DW80" s="831"/>
      <c r="DX80" s="831"/>
      <c r="DY80" s="831"/>
      <c r="DZ80" s="831"/>
      <c r="EA80" s="831"/>
      <c r="EB80" s="831"/>
      <c r="EC80" s="831"/>
      <c r="ED80" s="831"/>
      <c r="EE80" s="831"/>
      <c r="EF80" s="831"/>
      <c r="EG80" s="831"/>
      <c r="EH80" s="831"/>
      <c r="EI80" s="831"/>
      <c r="EJ80" s="831"/>
      <c r="EK80" s="831"/>
      <c r="EL80" s="831"/>
      <c r="EM80" s="831"/>
      <c r="EN80" s="831"/>
      <c r="EO80" s="831"/>
      <c r="EP80" s="831"/>
      <c r="EQ80" s="831"/>
      <c r="ER80" s="831"/>
      <c r="ES80" s="831"/>
      <c r="ET80" s="831"/>
      <c r="EU80" s="831"/>
      <c r="EV80" s="831"/>
      <c r="EW80" s="831"/>
      <c r="EX80" s="831"/>
      <c r="EY80" s="831"/>
      <c r="EZ80" s="831"/>
      <c r="FA80" s="831"/>
      <c r="FB80" s="831"/>
      <c r="FC80" s="831"/>
      <c r="FD80" s="831"/>
      <c r="FE80" s="831"/>
      <c r="FF80" s="831"/>
      <c r="FG80" s="831"/>
      <c r="FH80" s="831"/>
      <c r="FI80" s="831"/>
      <c r="FJ80" s="831"/>
      <c r="FK80" s="831"/>
      <c r="FL80" s="831"/>
      <c r="FM80" s="831"/>
      <c r="FN80" s="831"/>
      <c r="FO80" s="831"/>
      <c r="FP80" s="831"/>
      <c r="FQ80" s="831"/>
      <c r="FR80" s="831"/>
      <c r="FS80" s="831"/>
      <c r="FT80" s="831"/>
      <c r="FU80" s="831"/>
      <c r="FV80" s="831"/>
      <c r="FW80" s="831"/>
      <c r="FX80" s="831"/>
      <c r="FY80" s="831"/>
      <c r="FZ80" s="831"/>
      <c r="GA80" s="831"/>
      <c r="GB80" s="831"/>
      <c r="GC80" s="831"/>
      <c r="GD80" s="831"/>
      <c r="GE80" s="831"/>
      <c r="GF80" s="831"/>
      <c r="GG80" s="831"/>
      <c r="GH80" s="831"/>
      <c r="GI80" s="831"/>
      <c r="GJ80" s="831"/>
      <c r="GK80" s="831"/>
      <c r="GL80" s="831"/>
      <c r="GM80" s="831"/>
      <c r="GN80" s="831"/>
      <c r="GO80" s="831"/>
      <c r="GP80" s="831"/>
      <c r="GQ80" s="831"/>
      <c r="GR80" s="831"/>
      <c r="GS80" s="831"/>
      <c r="GT80" s="831"/>
      <c r="GU80" s="831"/>
      <c r="GV80" s="831"/>
      <c r="GW80" s="831"/>
      <c r="GX80" s="831"/>
      <c r="GY80" s="831"/>
      <c r="GZ80" s="831"/>
      <c r="HA80" s="831"/>
      <c r="HB80" s="831"/>
      <c r="HC80" s="831"/>
      <c r="HD80" s="831"/>
      <c r="HE80" s="831"/>
      <c r="HF80" s="831"/>
      <c r="HG80" s="831"/>
      <c r="HH80" s="831"/>
      <c r="HI80" s="831"/>
      <c r="HJ80" s="831"/>
      <c r="HK80" s="831"/>
      <c r="HL80" s="831"/>
      <c r="HM80" s="831"/>
      <c r="HN80" s="831"/>
      <c r="HO80" s="831"/>
      <c r="HP80" s="831"/>
      <c r="HQ80" s="831"/>
      <c r="HR80" s="831"/>
      <c r="HS80" s="831"/>
      <c r="HT80" s="831"/>
      <c r="HU80" s="831"/>
      <c r="HV80" s="831"/>
      <c r="HW80" s="831"/>
      <c r="HX80" s="831"/>
      <c r="HY80" s="831"/>
      <c r="HZ80" s="831"/>
      <c r="IA80" s="831"/>
      <c r="IB80" s="831"/>
      <c r="IC80" s="831"/>
      <c r="ID80" s="831"/>
      <c r="IE80" s="831"/>
      <c r="IF80" s="831"/>
      <c r="IG80" s="831"/>
      <c r="IH80" s="831"/>
      <c r="II80" s="831"/>
      <c r="IJ80" s="831"/>
      <c r="IK80" s="831"/>
      <c r="IL80" s="831"/>
      <c r="IM80" s="831"/>
      <c r="IN80" s="831"/>
      <c r="IO80" s="831"/>
      <c r="IP80" s="831"/>
      <c r="IQ80" s="831"/>
      <c r="IR80" s="831"/>
      <c r="IS80" s="831"/>
      <c r="IT80" s="831"/>
      <c r="IU80" s="831"/>
      <c r="IV80" s="831"/>
      <c r="IW80" s="831"/>
      <c r="IX80" s="831"/>
      <c r="IY80" s="831"/>
      <c r="IZ80" s="831"/>
      <c r="JA80" s="831"/>
      <c r="JB80" s="831"/>
      <c r="JC80" s="831"/>
      <c r="JD80" s="831"/>
      <c r="JE80" s="831"/>
      <c r="JF80" s="831"/>
      <c r="JG80" s="831"/>
      <c r="JH80" s="831"/>
      <c r="JI80" s="831"/>
      <c r="JJ80" s="831"/>
      <c r="JK80" s="831"/>
      <c r="JL80" s="831"/>
      <c r="JM80" s="831"/>
      <c r="JN80" s="831"/>
      <c r="JO80" s="831"/>
      <c r="JP80" s="831"/>
      <c r="JQ80" s="831"/>
      <c r="JR80" s="831"/>
      <c r="JS80" s="831"/>
      <c r="JT80" s="831"/>
      <c r="JU80" s="831"/>
      <c r="JV80" s="831"/>
      <c r="JW80" s="831"/>
      <c r="JX80" s="831"/>
      <c r="JY80" s="831"/>
      <c r="JZ80" s="831"/>
      <c r="KA80" s="831"/>
      <c r="KB80" s="831"/>
      <c r="KC80" s="831"/>
      <c r="KD80" s="831"/>
      <c r="KE80" s="831"/>
      <c r="KF80" s="831"/>
      <c r="KG80" s="831"/>
      <c r="KH80" s="831"/>
      <c r="KI80" s="831"/>
      <c r="KJ80" s="831"/>
      <c r="KK80" s="831"/>
      <c r="KL80" s="831"/>
      <c r="KM80" s="831"/>
      <c r="KN80" s="831"/>
      <c r="KO80" s="831"/>
      <c r="KP80" s="831"/>
      <c r="KQ80" s="831"/>
      <c r="KR80" s="831"/>
      <c r="KS80" s="831"/>
      <c r="KT80" s="831"/>
      <c r="KU80" s="831"/>
      <c r="KV80" s="831"/>
      <c r="KW80" s="831"/>
      <c r="KX80" s="831"/>
      <c r="KY80" s="831"/>
      <c r="KZ80" s="831"/>
      <c r="LA80" s="831"/>
      <c r="LB80" s="831"/>
      <c r="LC80" s="831"/>
      <c r="LD80" s="831"/>
      <c r="LE80" s="831"/>
      <c r="LF80" s="831"/>
      <c r="LG80" s="831"/>
      <c r="LH80" s="831"/>
      <c r="LI80" s="831"/>
      <c r="LJ80" s="831"/>
      <c r="LK80" s="831"/>
      <c r="LL80" s="831"/>
      <c r="LM80" s="831"/>
      <c r="LN80" s="831"/>
      <c r="LO80" s="831"/>
      <c r="LP80" s="831"/>
      <c r="LQ80" s="831"/>
      <c r="LR80" s="831"/>
      <c r="LS80" s="831"/>
      <c r="LT80" s="831"/>
      <c r="LU80" s="831"/>
      <c r="LV80" s="831"/>
      <c r="LW80" s="831"/>
      <c r="LX80" s="831"/>
      <c r="LY80" s="831"/>
      <c r="LZ80" s="831"/>
      <c r="MA80" s="831"/>
      <c r="MB80" s="831"/>
      <c r="MC80" s="831"/>
      <c r="MD80" s="831"/>
      <c r="ME80" s="831"/>
      <c r="MF80" s="831"/>
      <c r="MG80" s="831"/>
      <c r="MH80" s="831"/>
      <c r="MI80" s="831"/>
      <c r="MJ80" s="831"/>
      <c r="MK80" s="831"/>
      <c r="ML80" s="831"/>
      <c r="MM80" s="831"/>
      <c r="MN80" s="831"/>
      <c r="MO80" s="831"/>
      <c r="MP80" s="831"/>
      <c r="MQ80" s="831"/>
      <c r="MR80" s="831"/>
      <c r="MS80" s="831"/>
      <c r="MT80" s="831"/>
      <c r="MU80" s="831"/>
      <c r="MV80" s="831"/>
      <c r="MW80" s="831"/>
      <c r="MX80" s="831"/>
      <c r="MY80" s="831"/>
      <c r="MZ80" s="831"/>
      <c r="NA80" s="831"/>
      <c r="NB80" s="831"/>
      <c r="NC80" s="831"/>
      <c r="ND80" s="831"/>
      <c r="NE80" s="831"/>
      <c r="NF80" s="831"/>
      <c r="NG80" s="831"/>
      <c r="NH80" s="831"/>
      <c r="NI80" s="831"/>
      <c r="NJ80" s="831"/>
      <c r="NK80" s="831"/>
      <c r="NL80" s="831"/>
      <c r="NM80" s="831"/>
      <c r="NN80" s="831"/>
      <c r="NO80" s="831"/>
      <c r="NP80" s="831"/>
      <c r="NQ80" s="831"/>
      <c r="NR80" s="831"/>
      <c r="NS80" s="831"/>
      <c r="NT80" s="831"/>
      <c r="NU80" s="831"/>
      <c r="NV80" s="831"/>
      <c r="NW80" s="831"/>
      <c r="NX80" s="831"/>
      <c r="NY80" s="831"/>
      <c r="NZ80" s="831"/>
      <c r="OA80" s="831"/>
      <c r="OB80" s="831"/>
      <c r="OC80" s="831"/>
      <c r="OD80" s="831"/>
      <c r="OE80" s="831"/>
      <c r="OF80" s="831"/>
      <c r="OG80" s="831"/>
      <c r="OH80" s="831"/>
      <c r="OI80" s="831"/>
      <c r="OJ80" s="831"/>
      <c r="OK80" s="831"/>
      <c r="OL80" s="831"/>
      <c r="OM80" s="831"/>
      <c r="ON80" s="831"/>
      <c r="OO80" s="831"/>
      <c r="OP80" s="831"/>
      <c r="OQ80" s="831"/>
      <c r="OR80" s="831"/>
      <c r="OS80" s="831"/>
      <c r="OT80" s="831"/>
      <c r="OU80" s="831"/>
      <c r="OV80" s="831"/>
      <c r="OW80" s="831"/>
      <c r="OX80" s="831"/>
      <c r="OY80" s="831"/>
      <c r="OZ80" s="831"/>
      <c r="PA80" s="831"/>
      <c r="PB80" s="831"/>
      <c r="PC80" s="831"/>
      <c r="PD80" s="831"/>
      <c r="PE80" s="831"/>
      <c r="PF80" s="831"/>
    </row>
    <row r="81" spans="1:422" s="733" customFormat="1" x14ac:dyDescent="0.25">
      <c r="A81" s="1083" t="s">
        <v>427</v>
      </c>
      <c r="B81" s="857"/>
      <c r="C81" s="647">
        <v>48244</v>
      </c>
      <c r="D81" s="1082">
        <v>6265</v>
      </c>
      <c r="E81" s="1082">
        <v>7833</v>
      </c>
      <c r="F81" s="1082">
        <v>6580</v>
      </c>
      <c r="G81" s="1082">
        <v>6265</v>
      </c>
      <c r="H81" s="1082">
        <v>7518</v>
      </c>
      <c r="I81" s="1164">
        <v>7518</v>
      </c>
      <c r="J81" s="1082">
        <v>6265</v>
      </c>
      <c r="K81" s="56"/>
      <c r="L81" s="831"/>
      <c r="M81" s="56"/>
      <c r="N81" s="1114"/>
      <c r="O81" s="1157"/>
      <c r="P81" s="999"/>
      <c r="Q81" s="1091">
        <f t="shared" si="4"/>
        <v>48244</v>
      </c>
      <c r="R81" s="1091">
        <f t="shared" si="5"/>
        <v>0</v>
      </c>
      <c r="S81" s="831"/>
      <c r="T81" s="831"/>
      <c r="U81" s="831"/>
      <c r="V81" s="831"/>
      <c r="W81" s="831"/>
      <c r="X81" s="831"/>
      <c r="Y81" s="831"/>
      <c r="Z81" s="831"/>
      <c r="AA81" s="831"/>
      <c r="AB81" s="831"/>
      <c r="AC81" s="831"/>
      <c r="AD81" s="831"/>
      <c r="AE81" s="831"/>
      <c r="AF81" s="831"/>
      <c r="AG81" s="831"/>
      <c r="AH81" s="831"/>
      <c r="AI81" s="831"/>
      <c r="AJ81" s="831"/>
      <c r="AK81" s="831"/>
      <c r="AL81" s="831"/>
      <c r="AM81" s="831"/>
      <c r="AN81" s="831"/>
      <c r="AO81" s="831"/>
      <c r="AP81" s="831"/>
      <c r="AQ81" s="831"/>
      <c r="AR81" s="831"/>
      <c r="AS81" s="831"/>
      <c r="AT81" s="831"/>
      <c r="AU81" s="831"/>
      <c r="AV81" s="831"/>
      <c r="AW81" s="831"/>
      <c r="AX81" s="831"/>
      <c r="AY81" s="831"/>
      <c r="AZ81" s="831"/>
      <c r="BA81" s="831"/>
      <c r="BB81" s="831"/>
      <c r="BC81" s="831"/>
      <c r="BD81" s="831"/>
      <c r="BE81" s="831"/>
      <c r="BF81" s="831"/>
      <c r="BG81" s="831"/>
      <c r="BH81" s="831"/>
      <c r="BI81" s="831"/>
      <c r="BJ81" s="831"/>
      <c r="BK81" s="831"/>
      <c r="BL81" s="831"/>
      <c r="BM81" s="831"/>
      <c r="BN81" s="831"/>
      <c r="BO81" s="831"/>
      <c r="BP81" s="831"/>
      <c r="BQ81" s="831"/>
      <c r="BR81" s="831"/>
      <c r="BS81" s="831"/>
      <c r="BT81" s="831"/>
      <c r="BU81" s="831"/>
      <c r="BV81" s="831"/>
      <c r="BW81" s="831"/>
      <c r="BX81" s="831"/>
      <c r="BY81" s="831"/>
      <c r="BZ81" s="831"/>
      <c r="CA81" s="831"/>
      <c r="CB81" s="831"/>
      <c r="CC81" s="831"/>
      <c r="CD81" s="831"/>
      <c r="CE81" s="831"/>
      <c r="CF81" s="831"/>
      <c r="CG81" s="831"/>
      <c r="CH81" s="831"/>
      <c r="CI81" s="831"/>
      <c r="CJ81" s="831"/>
      <c r="CK81" s="831"/>
      <c r="CL81" s="831"/>
      <c r="CM81" s="831"/>
      <c r="CN81" s="831"/>
      <c r="CO81" s="831"/>
      <c r="CP81" s="831"/>
      <c r="CQ81" s="831"/>
      <c r="CR81" s="831"/>
      <c r="CS81" s="831"/>
      <c r="CT81" s="831"/>
      <c r="CU81" s="831"/>
      <c r="CV81" s="831"/>
      <c r="CW81" s="831"/>
      <c r="CX81" s="831"/>
      <c r="CY81" s="831"/>
      <c r="CZ81" s="831"/>
      <c r="DA81" s="831"/>
      <c r="DB81" s="831"/>
      <c r="DC81" s="831"/>
      <c r="DD81" s="831"/>
      <c r="DE81" s="831"/>
      <c r="DF81" s="831"/>
      <c r="DG81" s="831"/>
      <c r="DH81" s="831"/>
      <c r="DI81" s="831"/>
      <c r="DJ81" s="831"/>
      <c r="DK81" s="831"/>
      <c r="DL81" s="831"/>
      <c r="DM81" s="831"/>
      <c r="DN81" s="831"/>
      <c r="DO81" s="831"/>
      <c r="DP81" s="831"/>
      <c r="DQ81" s="831"/>
      <c r="DR81" s="831"/>
      <c r="DS81" s="831"/>
      <c r="DT81" s="831"/>
      <c r="DU81" s="831"/>
      <c r="DV81" s="831"/>
      <c r="DW81" s="831"/>
      <c r="DX81" s="831"/>
      <c r="DY81" s="831"/>
      <c r="DZ81" s="831"/>
      <c r="EA81" s="831"/>
      <c r="EB81" s="831"/>
      <c r="EC81" s="831"/>
      <c r="ED81" s="831"/>
      <c r="EE81" s="831"/>
      <c r="EF81" s="831"/>
      <c r="EG81" s="831"/>
      <c r="EH81" s="831"/>
      <c r="EI81" s="831"/>
      <c r="EJ81" s="831"/>
      <c r="EK81" s="831"/>
      <c r="EL81" s="831"/>
      <c r="EM81" s="831"/>
      <c r="EN81" s="831"/>
      <c r="EO81" s="831"/>
      <c r="EP81" s="831"/>
      <c r="EQ81" s="831"/>
      <c r="ER81" s="831"/>
      <c r="ES81" s="831"/>
      <c r="ET81" s="831"/>
      <c r="EU81" s="831"/>
      <c r="EV81" s="831"/>
      <c r="EW81" s="831"/>
      <c r="EX81" s="831"/>
      <c r="EY81" s="831"/>
      <c r="EZ81" s="831"/>
      <c r="FA81" s="831"/>
      <c r="FB81" s="831"/>
      <c r="FC81" s="831"/>
      <c r="FD81" s="831"/>
      <c r="FE81" s="831"/>
      <c r="FF81" s="831"/>
      <c r="FG81" s="831"/>
      <c r="FH81" s="831"/>
      <c r="FI81" s="831"/>
      <c r="FJ81" s="831"/>
      <c r="FK81" s="831"/>
      <c r="FL81" s="831"/>
      <c r="FM81" s="831"/>
      <c r="FN81" s="831"/>
      <c r="FO81" s="831"/>
      <c r="FP81" s="831"/>
      <c r="FQ81" s="831"/>
      <c r="FR81" s="831"/>
      <c r="FS81" s="831"/>
      <c r="FT81" s="831"/>
      <c r="FU81" s="831"/>
      <c r="FV81" s="831"/>
      <c r="FW81" s="831"/>
      <c r="FX81" s="831"/>
      <c r="FY81" s="831"/>
      <c r="FZ81" s="831"/>
      <c r="GA81" s="831"/>
      <c r="GB81" s="831"/>
      <c r="GC81" s="831"/>
      <c r="GD81" s="831"/>
      <c r="GE81" s="831"/>
      <c r="GF81" s="831"/>
      <c r="GG81" s="831"/>
      <c r="GH81" s="831"/>
      <c r="GI81" s="831"/>
      <c r="GJ81" s="831"/>
      <c r="GK81" s="831"/>
      <c r="GL81" s="831"/>
      <c r="GM81" s="831"/>
      <c r="GN81" s="831"/>
      <c r="GO81" s="831"/>
      <c r="GP81" s="831"/>
      <c r="GQ81" s="831"/>
      <c r="GR81" s="831"/>
      <c r="GS81" s="831"/>
      <c r="GT81" s="831"/>
      <c r="GU81" s="831"/>
      <c r="GV81" s="831"/>
      <c r="GW81" s="831"/>
      <c r="GX81" s="831"/>
      <c r="GY81" s="831"/>
      <c r="GZ81" s="831"/>
      <c r="HA81" s="831"/>
      <c r="HB81" s="831"/>
      <c r="HC81" s="831"/>
      <c r="HD81" s="831"/>
      <c r="HE81" s="831"/>
      <c r="HF81" s="831"/>
      <c r="HG81" s="831"/>
      <c r="HH81" s="831"/>
      <c r="HI81" s="831"/>
      <c r="HJ81" s="831"/>
      <c r="HK81" s="831"/>
      <c r="HL81" s="831"/>
      <c r="HM81" s="831"/>
      <c r="HN81" s="831"/>
      <c r="HO81" s="831"/>
      <c r="HP81" s="831"/>
      <c r="HQ81" s="831"/>
      <c r="HR81" s="831"/>
      <c r="HS81" s="831"/>
      <c r="HT81" s="831"/>
      <c r="HU81" s="831"/>
      <c r="HV81" s="831"/>
      <c r="HW81" s="831"/>
      <c r="HX81" s="831"/>
      <c r="HY81" s="831"/>
      <c r="HZ81" s="831"/>
      <c r="IA81" s="831"/>
      <c r="IB81" s="831"/>
      <c r="IC81" s="831"/>
      <c r="ID81" s="831"/>
      <c r="IE81" s="831"/>
      <c r="IF81" s="831"/>
      <c r="IG81" s="831"/>
      <c r="IH81" s="831"/>
      <c r="II81" s="831"/>
      <c r="IJ81" s="831"/>
      <c r="IK81" s="831"/>
      <c r="IL81" s="831"/>
      <c r="IM81" s="831"/>
      <c r="IN81" s="831"/>
      <c r="IO81" s="831"/>
      <c r="IP81" s="831"/>
      <c r="IQ81" s="831"/>
      <c r="IR81" s="831"/>
      <c r="IS81" s="831"/>
      <c r="IT81" s="831"/>
      <c r="IU81" s="831"/>
      <c r="IV81" s="831"/>
      <c r="IW81" s="831"/>
      <c r="IX81" s="831"/>
      <c r="IY81" s="831"/>
      <c r="IZ81" s="831"/>
      <c r="JA81" s="831"/>
      <c r="JB81" s="831"/>
      <c r="JC81" s="831"/>
      <c r="JD81" s="831"/>
      <c r="JE81" s="831"/>
      <c r="JF81" s="831"/>
      <c r="JG81" s="831"/>
      <c r="JH81" s="831"/>
      <c r="JI81" s="831"/>
      <c r="JJ81" s="831"/>
      <c r="JK81" s="831"/>
      <c r="JL81" s="831"/>
      <c r="JM81" s="831"/>
      <c r="JN81" s="831"/>
      <c r="JO81" s="831"/>
      <c r="JP81" s="831"/>
      <c r="JQ81" s="831"/>
      <c r="JR81" s="831"/>
      <c r="JS81" s="831"/>
      <c r="JT81" s="831"/>
      <c r="JU81" s="831"/>
      <c r="JV81" s="831"/>
      <c r="JW81" s="831"/>
      <c r="JX81" s="831"/>
      <c r="JY81" s="831"/>
      <c r="JZ81" s="831"/>
      <c r="KA81" s="831"/>
      <c r="KB81" s="831"/>
      <c r="KC81" s="831"/>
      <c r="KD81" s="831"/>
      <c r="KE81" s="831"/>
      <c r="KF81" s="831"/>
      <c r="KG81" s="831"/>
      <c r="KH81" s="831"/>
      <c r="KI81" s="831"/>
      <c r="KJ81" s="831"/>
      <c r="KK81" s="831"/>
      <c r="KL81" s="831"/>
      <c r="KM81" s="831"/>
      <c r="KN81" s="831"/>
      <c r="KO81" s="831"/>
      <c r="KP81" s="831"/>
      <c r="KQ81" s="831"/>
      <c r="KR81" s="831"/>
      <c r="KS81" s="831"/>
      <c r="KT81" s="831"/>
      <c r="KU81" s="831"/>
      <c r="KV81" s="831"/>
      <c r="KW81" s="831"/>
      <c r="KX81" s="831"/>
      <c r="KY81" s="831"/>
      <c r="KZ81" s="831"/>
      <c r="LA81" s="831"/>
      <c r="LB81" s="831"/>
      <c r="LC81" s="831"/>
      <c r="LD81" s="831"/>
      <c r="LE81" s="831"/>
      <c r="LF81" s="831"/>
      <c r="LG81" s="831"/>
      <c r="LH81" s="831"/>
      <c r="LI81" s="831"/>
      <c r="LJ81" s="831"/>
      <c r="LK81" s="831"/>
      <c r="LL81" s="831"/>
      <c r="LM81" s="831"/>
      <c r="LN81" s="831"/>
      <c r="LO81" s="831"/>
      <c r="LP81" s="831"/>
      <c r="LQ81" s="831"/>
      <c r="LR81" s="831"/>
      <c r="LS81" s="831"/>
      <c r="LT81" s="831"/>
      <c r="LU81" s="831"/>
      <c r="LV81" s="831"/>
      <c r="LW81" s="831"/>
      <c r="LX81" s="831"/>
      <c r="LY81" s="831"/>
      <c r="LZ81" s="831"/>
      <c r="MA81" s="831"/>
      <c r="MB81" s="831"/>
      <c r="MC81" s="831"/>
      <c r="MD81" s="831"/>
      <c r="ME81" s="831"/>
      <c r="MF81" s="831"/>
      <c r="MG81" s="831"/>
      <c r="MH81" s="831"/>
      <c r="MI81" s="831"/>
      <c r="MJ81" s="831"/>
      <c r="MK81" s="831"/>
      <c r="ML81" s="831"/>
      <c r="MM81" s="831"/>
      <c r="MN81" s="831"/>
      <c r="MO81" s="831"/>
      <c r="MP81" s="831"/>
      <c r="MQ81" s="831"/>
      <c r="MR81" s="831"/>
      <c r="MS81" s="831"/>
      <c r="MT81" s="831"/>
      <c r="MU81" s="831"/>
      <c r="MV81" s="831"/>
      <c r="MW81" s="831"/>
      <c r="MX81" s="831"/>
      <c r="MY81" s="831"/>
      <c r="MZ81" s="831"/>
      <c r="NA81" s="831"/>
      <c r="NB81" s="831"/>
      <c r="NC81" s="831"/>
      <c r="ND81" s="831"/>
      <c r="NE81" s="831"/>
      <c r="NF81" s="831"/>
      <c r="NG81" s="831"/>
      <c r="NH81" s="831"/>
      <c r="NI81" s="831"/>
      <c r="NJ81" s="831"/>
      <c r="NK81" s="831"/>
      <c r="NL81" s="831"/>
      <c r="NM81" s="831"/>
      <c r="NN81" s="831"/>
      <c r="NO81" s="831"/>
      <c r="NP81" s="831"/>
      <c r="NQ81" s="831"/>
      <c r="NR81" s="831"/>
      <c r="NS81" s="831"/>
      <c r="NT81" s="831"/>
      <c r="NU81" s="831"/>
      <c r="NV81" s="831"/>
      <c r="NW81" s="831"/>
      <c r="NX81" s="831"/>
      <c r="NY81" s="831"/>
      <c r="NZ81" s="831"/>
      <c r="OA81" s="831"/>
      <c r="OB81" s="831"/>
      <c r="OC81" s="831"/>
      <c r="OD81" s="831"/>
      <c r="OE81" s="831"/>
      <c r="OF81" s="831"/>
      <c r="OG81" s="831"/>
      <c r="OH81" s="831"/>
      <c r="OI81" s="831"/>
      <c r="OJ81" s="831"/>
      <c r="OK81" s="831"/>
      <c r="OL81" s="831"/>
      <c r="OM81" s="831"/>
      <c r="ON81" s="831"/>
      <c r="OO81" s="831"/>
      <c r="OP81" s="831"/>
      <c r="OQ81" s="831"/>
      <c r="OR81" s="831"/>
      <c r="OS81" s="831"/>
      <c r="OT81" s="831"/>
      <c r="OU81" s="831"/>
      <c r="OV81" s="831"/>
      <c r="OW81" s="831"/>
      <c r="OX81" s="831"/>
      <c r="OY81" s="831"/>
      <c r="OZ81" s="831"/>
      <c r="PA81" s="831"/>
      <c r="PB81" s="831"/>
      <c r="PC81" s="831"/>
      <c r="PD81" s="831"/>
      <c r="PE81" s="831"/>
      <c r="PF81" s="831"/>
    </row>
    <row r="82" spans="1:422" s="733" customFormat="1" x14ac:dyDescent="0.25">
      <c r="A82" s="1083"/>
      <c r="B82" s="857"/>
      <c r="C82" s="647"/>
      <c r="D82" s="198"/>
      <c r="E82" s="1083"/>
      <c r="F82" s="1082"/>
      <c r="G82" s="60"/>
      <c r="H82" s="60"/>
      <c r="I82" s="771"/>
      <c r="J82" s="198"/>
      <c r="K82" s="56"/>
      <c r="L82" s="831"/>
      <c r="M82" s="56"/>
      <c r="N82" s="1114"/>
      <c r="O82" s="1157"/>
      <c r="P82" s="999"/>
      <c r="Q82" s="1091">
        <f t="shared" si="4"/>
        <v>0</v>
      </c>
      <c r="R82" s="1091">
        <f t="shared" si="5"/>
        <v>0</v>
      </c>
      <c r="S82" s="831"/>
      <c r="T82" s="831"/>
      <c r="U82" s="831"/>
      <c r="V82" s="831"/>
      <c r="W82" s="831"/>
      <c r="X82" s="831"/>
      <c r="Y82" s="831"/>
      <c r="Z82" s="831"/>
      <c r="AA82" s="831"/>
      <c r="AB82" s="831"/>
      <c r="AC82" s="831"/>
      <c r="AD82" s="831"/>
      <c r="AE82" s="831"/>
      <c r="AF82" s="831"/>
      <c r="AG82" s="831"/>
      <c r="AH82" s="831"/>
      <c r="AI82" s="831"/>
      <c r="AJ82" s="831"/>
      <c r="AK82" s="831"/>
      <c r="AL82" s="831"/>
      <c r="AM82" s="831"/>
      <c r="AN82" s="831"/>
      <c r="AO82" s="831"/>
      <c r="AP82" s="831"/>
      <c r="AQ82" s="831"/>
      <c r="AR82" s="831"/>
      <c r="AS82" s="831"/>
      <c r="AT82" s="831"/>
      <c r="AU82" s="831"/>
      <c r="AV82" s="831"/>
      <c r="AW82" s="831"/>
      <c r="AX82" s="831"/>
      <c r="AY82" s="831"/>
      <c r="AZ82" s="831"/>
      <c r="BA82" s="831"/>
      <c r="BB82" s="831"/>
      <c r="BC82" s="831"/>
      <c r="BD82" s="831"/>
      <c r="BE82" s="831"/>
      <c r="BF82" s="831"/>
      <c r="BG82" s="831"/>
      <c r="BH82" s="831"/>
      <c r="BI82" s="831"/>
      <c r="BJ82" s="831"/>
      <c r="BK82" s="831"/>
      <c r="BL82" s="831"/>
      <c r="BM82" s="831"/>
      <c r="BN82" s="831"/>
      <c r="BO82" s="831"/>
      <c r="BP82" s="831"/>
      <c r="BQ82" s="831"/>
      <c r="BR82" s="831"/>
      <c r="BS82" s="831"/>
      <c r="BT82" s="831"/>
      <c r="BU82" s="831"/>
      <c r="BV82" s="831"/>
      <c r="BW82" s="831"/>
      <c r="BX82" s="831"/>
      <c r="BY82" s="831"/>
      <c r="BZ82" s="831"/>
      <c r="CA82" s="831"/>
      <c r="CB82" s="831"/>
      <c r="CC82" s="831"/>
      <c r="CD82" s="831"/>
      <c r="CE82" s="831"/>
      <c r="CF82" s="831"/>
      <c r="CG82" s="831"/>
      <c r="CH82" s="831"/>
      <c r="CI82" s="831"/>
      <c r="CJ82" s="831"/>
      <c r="CK82" s="831"/>
      <c r="CL82" s="831"/>
      <c r="CM82" s="831"/>
      <c r="CN82" s="831"/>
      <c r="CO82" s="831"/>
      <c r="CP82" s="831"/>
      <c r="CQ82" s="831"/>
      <c r="CR82" s="831"/>
      <c r="CS82" s="831"/>
      <c r="CT82" s="831"/>
      <c r="CU82" s="831"/>
      <c r="CV82" s="831"/>
      <c r="CW82" s="831"/>
      <c r="CX82" s="831"/>
      <c r="CY82" s="831"/>
      <c r="CZ82" s="831"/>
      <c r="DA82" s="831"/>
      <c r="DB82" s="831"/>
      <c r="DC82" s="831"/>
      <c r="DD82" s="831"/>
      <c r="DE82" s="831"/>
      <c r="DF82" s="831"/>
      <c r="DG82" s="831"/>
      <c r="DH82" s="831"/>
      <c r="DI82" s="831"/>
      <c r="DJ82" s="831"/>
      <c r="DK82" s="831"/>
      <c r="DL82" s="831"/>
      <c r="DM82" s="831"/>
      <c r="DN82" s="831"/>
      <c r="DO82" s="831"/>
      <c r="DP82" s="831"/>
      <c r="DQ82" s="831"/>
      <c r="DR82" s="831"/>
      <c r="DS82" s="831"/>
      <c r="DT82" s="831"/>
      <c r="DU82" s="831"/>
      <c r="DV82" s="831"/>
      <c r="DW82" s="831"/>
      <c r="DX82" s="831"/>
      <c r="DY82" s="831"/>
      <c r="DZ82" s="831"/>
      <c r="EA82" s="831"/>
      <c r="EB82" s="831"/>
      <c r="EC82" s="831"/>
      <c r="ED82" s="831"/>
      <c r="EE82" s="831"/>
      <c r="EF82" s="831"/>
      <c r="EG82" s="831"/>
      <c r="EH82" s="831"/>
      <c r="EI82" s="831"/>
      <c r="EJ82" s="831"/>
      <c r="EK82" s="831"/>
      <c r="EL82" s="831"/>
      <c r="EM82" s="831"/>
      <c r="EN82" s="831"/>
      <c r="EO82" s="831"/>
      <c r="EP82" s="831"/>
      <c r="EQ82" s="831"/>
      <c r="ER82" s="831"/>
      <c r="ES82" s="831"/>
      <c r="ET82" s="831"/>
      <c r="EU82" s="831"/>
      <c r="EV82" s="831"/>
      <c r="EW82" s="831"/>
      <c r="EX82" s="831"/>
      <c r="EY82" s="831"/>
      <c r="EZ82" s="831"/>
      <c r="FA82" s="831"/>
      <c r="FB82" s="831"/>
      <c r="FC82" s="831"/>
      <c r="FD82" s="831"/>
      <c r="FE82" s="831"/>
      <c r="FF82" s="831"/>
      <c r="FG82" s="831"/>
      <c r="FH82" s="831"/>
      <c r="FI82" s="831"/>
      <c r="FJ82" s="831"/>
      <c r="FK82" s="831"/>
      <c r="FL82" s="831"/>
      <c r="FM82" s="831"/>
      <c r="FN82" s="831"/>
      <c r="FO82" s="831"/>
      <c r="FP82" s="831"/>
      <c r="FQ82" s="831"/>
      <c r="FR82" s="831"/>
      <c r="FS82" s="831"/>
      <c r="FT82" s="831"/>
      <c r="FU82" s="831"/>
      <c r="FV82" s="831"/>
      <c r="FW82" s="831"/>
      <c r="FX82" s="831"/>
      <c r="FY82" s="831"/>
      <c r="FZ82" s="831"/>
      <c r="GA82" s="831"/>
      <c r="GB82" s="831"/>
      <c r="GC82" s="831"/>
      <c r="GD82" s="831"/>
      <c r="GE82" s="831"/>
      <c r="GF82" s="831"/>
      <c r="GG82" s="831"/>
      <c r="GH82" s="831"/>
      <c r="GI82" s="831"/>
      <c r="GJ82" s="831"/>
      <c r="GK82" s="831"/>
      <c r="GL82" s="831"/>
      <c r="GM82" s="831"/>
      <c r="GN82" s="831"/>
      <c r="GO82" s="831"/>
      <c r="GP82" s="831"/>
      <c r="GQ82" s="831"/>
      <c r="GR82" s="831"/>
      <c r="GS82" s="831"/>
      <c r="GT82" s="831"/>
      <c r="GU82" s="831"/>
      <c r="GV82" s="831"/>
      <c r="GW82" s="831"/>
      <c r="GX82" s="831"/>
      <c r="GY82" s="831"/>
      <c r="GZ82" s="831"/>
      <c r="HA82" s="831"/>
      <c r="HB82" s="831"/>
      <c r="HC82" s="831"/>
      <c r="HD82" s="831"/>
      <c r="HE82" s="831"/>
      <c r="HF82" s="831"/>
      <c r="HG82" s="831"/>
      <c r="HH82" s="831"/>
      <c r="HI82" s="831"/>
      <c r="HJ82" s="831"/>
      <c r="HK82" s="831"/>
      <c r="HL82" s="831"/>
      <c r="HM82" s="831"/>
      <c r="HN82" s="831"/>
      <c r="HO82" s="831"/>
      <c r="HP82" s="831"/>
      <c r="HQ82" s="831"/>
      <c r="HR82" s="831"/>
      <c r="HS82" s="831"/>
      <c r="HT82" s="831"/>
      <c r="HU82" s="831"/>
      <c r="HV82" s="831"/>
      <c r="HW82" s="831"/>
      <c r="HX82" s="831"/>
      <c r="HY82" s="831"/>
      <c r="HZ82" s="831"/>
      <c r="IA82" s="831"/>
      <c r="IB82" s="831"/>
      <c r="IC82" s="831"/>
      <c r="ID82" s="831"/>
      <c r="IE82" s="831"/>
      <c r="IF82" s="831"/>
      <c r="IG82" s="831"/>
      <c r="IH82" s="831"/>
      <c r="II82" s="831"/>
      <c r="IJ82" s="831"/>
      <c r="IK82" s="831"/>
      <c r="IL82" s="831"/>
      <c r="IM82" s="831"/>
      <c r="IN82" s="831"/>
      <c r="IO82" s="831"/>
      <c r="IP82" s="831"/>
      <c r="IQ82" s="831"/>
      <c r="IR82" s="831"/>
      <c r="IS82" s="831"/>
      <c r="IT82" s="831"/>
      <c r="IU82" s="831"/>
      <c r="IV82" s="831"/>
      <c r="IW82" s="831"/>
      <c r="IX82" s="831"/>
      <c r="IY82" s="831"/>
      <c r="IZ82" s="831"/>
      <c r="JA82" s="831"/>
      <c r="JB82" s="831"/>
      <c r="JC82" s="831"/>
      <c r="JD82" s="831"/>
      <c r="JE82" s="831"/>
      <c r="JF82" s="831"/>
      <c r="JG82" s="831"/>
      <c r="JH82" s="831"/>
      <c r="JI82" s="831"/>
      <c r="JJ82" s="831"/>
      <c r="JK82" s="831"/>
      <c r="JL82" s="831"/>
      <c r="JM82" s="831"/>
      <c r="JN82" s="831"/>
      <c r="JO82" s="831"/>
      <c r="JP82" s="831"/>
      <c r="JQ82" s="831"/>
      <c r="JR82" s="831"/>
      <c r="JS82" s="831"/>
      <c r="JT82" s="831"/>
      <c r="JU82" s="831"/>
      <c r="JV82" s="831"/>
      <c r="JW82" s="831"/>
      <c r="JX82" s="831"/>
      <c r="JY82" s="831"/>
      <c r="JZ82" s="831"/>
      <c r="KA82" s="831"/>
      <c r="KB82" s="831"/>
      <c r="KC82" s="831"/>
      <c r="KD82" s="831"/>
      <c r="KE82" s="831"/>
      <c r="KF82" s="831"/>
      <c r="KG82" s="831"/>
      <c r="KH82" s="831"/>
      <c r="KI82" s="831"/>
      <c r="KJ82" s="831"/>
      <c r="KK82" s="831"/>
      <c r="KL82" s="831"/>
      <c r="KM82" s="831"/>
      <c r="KN82" s="831"/>
      <c r="KO82" s="831"/>
      <c r="KP82" s="831"/>
      <c r="KQ82" s="831"/>
      <c r="KR82" s="831"/>
      <c r="KS82" s="831"/>
      <c r="KT82" s="831"/>
      <c r="KU82" s="831"/>
      <c r="KV82" s="831"/>
      <c r="KW82" s="831"/>
      <c r="KX82" s="831"/>
      <c r="KY82" s="831"/>
      <c r="KZ82" s="831"/>
      <c r="LA82" s="831"/>
      <c r="LB82" s="831"/>
      <c r="LC82" s="831"/>
      <c r="LD82" s="831"/>
      <c r="LE82" s="831"/>
      <c r="LF82" s="831"/>
      <c r="LG82" s="831"/>
      <c r="LH82" s="831"/>
      <c r="LI82" s="831"/>
      <c r="LJ82" s="831"/>
      <c r="LK82" s="831"/>
      <c r="LL82" s="831"/>
      <c r="LM82" s="831"/>
      <c r="LN82" s="831"/>
      <c r="LO82" s="831"/>
      <c r="LP82" s="831"/>
      <c r="LQ82" s="831"/>
      <c r="LR82" s="831"/>
      <c r="LS82" s="831"/>
      <c r="LT82" s="831"/>
      <c r="LU82" s="831"/>
      <c r="LV82" s="831"/>
      <c r="LW82" s="831"/>
      <c r="LX82" s="831"/>
      <c r="LY82" s="831"/>
      <c r="LZ82" s="831"/>
      <c r="MA82" s="831"/>
      <c r="MB82" s="831"/>
      <c r="MC82" s="831"/>
      <c r="MD82" s="831"/>
      <c r="ME82" s="831"/>
      <c r="MF82" s="831"/>
      <c r="MG82" s="831"/>
      <c r="MH82" s="831"/>
      <c r="MI82" s="831"/>
      <c r="MJ82" s="831"/>
      <c r="MK82" s="831"/>
      <c r="ML82" s="831"/>
      <c r="MM82" s="831"/>
      <c r="MN82" s="831"/>
      <c r="MO82" s="831"/>
      <c r="MP82" s="831"/>
      <c r="MQ82" s="831"/>
      <c r="MR82" s="831"/>
      <c r="MS82" s="831"/>
      <c r="MT82" s="831"/>
      <c r="MU82" s="831"/>
      <c r="MV82" s="831"/>
      <c r="MW82" s="831"/>
      <c r="MX82" s="831"/>
      <c r="MY82" s="831"/>
      <c r="MZ82" s="831"/>
      <c r="NA82" s="831"/>
      <c r="NB82" s="831"/>
      <c r="NC82" s="831"/>
      <c r="ND82" s="831"/>
      <c r="NE82" s="831"/>
      <c r="NF82" s="831"/>
      <c r="NG82" s="831"/>
      <c r="NH82" s="831"/>
      <c r="NI82" s="831"/>
      <c r="NJ82" s="831"/>
      <c r="NK82" s="831"/>
      <c r="NL82" s="831"/>
      <c r="NM82" s="831"/>
      <c r="NN82" s="831"/>
      <c r="NO82" s="831"/>
      <c r="NP82" s="831"/>
      <c r="NQ82" s="831"/>
      <c r="NR82" s="831"/>
      <c r="NS82" s="831"/>
      <c r="NT82" s="831"/>
      <c r="NU82" s="831"/>
      <c r="NV82" s="831"/>
      <c r="NW82" s="831"/>
      <c r="NX82" s="831"/>
      <c r="NY82" s="831"/>
      <c r="NZ82" s="831"/>
      <c r="OA82" s="831"/>
      <c r="OB82" s="831"/>
      <c r="OC82" s="831"/>
      <c r="OD82" s="831"/>
      <c r="OE82" s="831"/>
      <c r="OF82" s="831"/>
      <c r="OG82" s="831"/>
      <c r="OH82" s="831"/>
      <c r="OI82" s="831"/>
      <c r="OJ82" s="831"/>
      <c r="OK82" s="831"/>
      <c r="OL82" s="831"/>
      <c r="OM82" s="831"/>
      <c r="ON82" s="831"/>
      <c r="OO82" s="831"/>
      <c r="OP82" s="831"/>
      <c r="OQ82" s="831"/>
      <c r="OR82" s="831"/>
      <c r="OS82" s="831"/>
      <c r="OT82" s="831"/>
      <c r="OU82" s="831"/>
      <c r="OV82" s="831"/>
      <c r="OW82" s="831"/>
      <c r="OX82" s="831"/>
      <c r="OY82" s="831"/>
      <c r="OZ82" s="831"/>
      <c r="PA82" s="831"/>
      <c r="PB82" s="831"/>
      <c r="PC82" s="831"/>
      <c r="PD82" s="831"/>
      <c r="PE82" s="831"/>
      <c r="PF82" s="831"/>
    </row>
    <row r="83" spans="1:422" s="733" customFormat="1" x14ac:dyDescent="0.25">
      <c r="A83" s="1083" t="s">
        <v>795</v>
      </c>
      <c r="B83" s="857" t="s">
        <v>396</v>
      </c>
      <c r="C83" s="647">
        <v>170</v>
      </c>
      <c r="D83" s="60">
        <v>20</v>
      </c>
      <c r="E83" s="60">
        <v>25</v>
      </c>
      <c r="F83" s="60">
        <v>30</v>
      </c>
      <c r="G83" s="60">
        <v>20</v>
      </c>
      <c r="H83" s="41">
        <v>25</v>
      </c>
      <c r="I83" s="687">
        <v>25</v>
      </c>
      <c r="J83" s="60">
        <v>25</v>
      </c>
      <c r="K83" s="56"/>
      <c r="L83" s="831"/>
      <c r="M83" s="56"/>
      <c r="N83" s="56"/>
      <c r="O83" s="1157"/>
      <c r="P83" s="999"/>
      <c r="Q83" s="1091">
        <f t="shared" si="4"/>
        <v>170</v>
      </c>
      <c r="R83" s="1091">
        <f t="shared" si="5"/>
        <v>0</v>
      </c>
      <c r="S83" s="831"/>
      <c r="T83" s="831"/>
      <c r="U83" s="831"/>
      <c r="V83" s="831"/>
      <c r="W83" s="831"/>
      <c r="X83" s="831"/>
      <c r="Y83" s="831"/>
      <c r="Z83" s="831"/>
      <c r="AA83" s="831"/>
      <c r="AB83" s="831"/>
      <c r="AC83" s="831"/>
      <c r="AD83" s="831"/>
      <c r="AE83" s="831"/>
      <c r="AF83" s="831"/>
      <c r="AG83" s="831"/>
      <c r="AH83" s="831"/>
      <c r="AI83" s="831"/>
      <c r="AJ83" s="831"/>
      <c r="AK83" s="831"/>
      <c r="AL83" s="831"/>
      <c r="AM83" s="831"/>
      <c r="AN83" s="831"/>
      <c r="AO83" s="831"/>
      <c r="AP83" s="831"/>
      <c r="AQ83" s="831"/>
      <c r="AR83" s="831"/>
      <c r="AS83" s="831"/>
      <c r="AT83" s="831"/>
      <c r="AU83" s="831"/>
      <c r="AV83" s="831"/>
      <c r="AW83" s="831"/>
      <c r="AX83" s="831"/>
      <c r="AY83" s="831"/>
      <c r="AZ83" s="831"/>
      <c r="BA83" s="831"/>
      <c r="BB83" s="831"/>
      <c r="BC83" s="831"/>
      <c r="BD83" s="831"/>
      <c r="BE83" s="831"/>
      <c r="BF83" s="831"/>
      <c r="BG83" s="831"/>
      <c r="BH83" s="831"/>
      <c r="BI83" s="831"/>
      <c r="BJ83" s="831"/>
      <c r="BK83" s="831"/>
      <c r="BL83" s="831"/>
      <c r="BM83" s="831"/>
      <c r="BN83" s="831"/>
      <c r="BO83" s="831"/>
      <c r="BP83" s="831"/>
      <c r="BQ83" s="831"/>
      <c r="BR83" s="831"/>
      <c r="BS83" s="831"/>
      <c r="BT83" s="831"/>
      <c r="BU83" s="831"/>
      <c r="BV83" s="831"/>
      <c r="BW83" s="831"/>
      <c r="BX83" s="831"/>
      <c r="BY83" s="831"/>
      <c r="BZ83" s="831"/>
      <c r="CA83" s="831"/>
      <c r="CB83" s="831"/>
      <c r="CC83" s="831"/>
      <c r="CD83" s="831"/>
      <c r="CE83" s="831"/>
      <c r="CF83" s="831"/>
      <c r="CG83" s="831"/>
      <c r="CH83" s="831"/>
      <c r="CI83" s="831"/>
      <c r="CJ83" s="831"/>
      <c r="CK83" s="831"/>
      <c r="CL83" s="831"/>
      <c r="CM83" s="831"/>
      <c r="CN83" s="831"/>
      <c r="CO83" s="831"/>
      <c r="CP83" s="831"/>
      <c r="CQ83" s="831"/>
      <c r="CR83" s="831"/>
      <c r="CS83" s="831"/>
      <c r="CT83" s="831"/>
      <c r="CU83" s="831"/>
      <c r="CV83" s="831"/>
      <c r="CW83" s="831"/>
      <c r="CX83" s="831"/>
      <c r="CY83" s="831"/>
      <c r="CZ83" s="831"/>
      <c r="DA83" s="831"/>
      <c r="DB83" s="831"/>
      <c r="DC83" s="831"/>
      <c r="DD83" s="831"/>
      <c r="DE83" s="831"/>
      <c r="DF83" s="831"/>
      <c r="DG83" s="831"/>
      <c r="DH83" s="831"/>
      <c r="DI83" s="831"/>
      <c r="DJ83" s="831"/>
      <c r="DK83" s="831"/>
      <c r="DL83" s="831"/>
      <c r="DM83" s="831"/>
      <c r="DN83" s="831"/>
      <c r="DO83" s="831"/>
      <c r="DP83" s="831"/>
      <c r="DQ83" s="831"/>
      <c r="DR83" s="831"/>
      <c r="DS83" s="831"/>
      <c r="DT83" s="831"/>
      <c r="DU83" s="831"/>
      <c r="DV83" s="831"/>
      <c r="DW83" s="831"/>
      <c r="DX83" s="831"/>
      <c r="DY83" s="831"/>
      <c r="DZ83" s="831"/>
      <c r="EA83" s="831"/>
      <c r="EB83" s="831"/>
      <c r="EC83" s="831"/>
      <c r="ED83" s="831"/>
      <c r="EE83" s="831"/>
      <c r="EF83" s="831"/>
      <c r="EG83" s="831"/>
      <c r="EH83" s="831"/>
      <c r="EI83" s="831"/>
      <c r="EJ83" s="831"/>
      <c r="EK83" s="831"/>
      <c r="EL83" s="831"/>
      <c r="EM83" s="831"/>
      <c r="EN83" s="831"/>
      <c r="EO83" s="831"/>
      <c r="EP83" s="831"/>
      <c r="EQ83" s="831"/>
      <c r="ER83" s="831"/>
      <c r="ES83" s="831"/>
      <c r="ET83" s="831"/>
      <c r="EU83" s="831"/>
      <c r="EV83" s="831"/>
      <c r="EW83" s="831"/>
      <c r="EX83" s="831"/>
      <c r="EY83" s="831"/>
      <c r="EZ83" s="831"/>
      <c r="FA83" s="831"/>
      <c r="FB83" s="831"/>
      <c r="FC83" s="831"/>
      <c r="FD83" s="831"/>
      <c r="FE83" s="831"/>
      <c r="FF83" s="831"/>
      <c r="FG83" s="831"/>
      <c r="FH83" s="831"/>
      <c r="FI83" s="831"/>
      <c r="FJ83" s="831"/>
      <c r="FK83" s="831"/>
      <c r="FL83" s="831"/>
      <c r="FM83" s="831"/>
      <c r="FN83" s="831"/>
      <c r="FO83" s="831"/>
      <c r="FP83" s="831"/>
      <c r="FQ83" s="831"/>
      <c r="FR83" s="831"/>
      <c r="FS83" s="831"/>
      <c r="FT83" s="831"/>
      <c r="FU83" s="831"/>
      <c r="FV83" s="831"/>
      <c r="FW83" s="831"/>
      <c r="FX83" s="831"/>
      <c r="FY83" s="831"/>
      <c r="FZ83" s="831"/>
      <c r="GA83" s="831"/>
      <c r="GB83" s="831"/>
      <c r="GC83" s="831"/>
      <c r="GD83" s="831"/>
      <c r="GE83" s="831"/>
      <c r="GF83" s="831"/>
      <c r="GG83" s="831"/>
      <c r="GH83" s="831"/>
      <c r="GI83" s="831"/>
      <c r="GJ83" s="831"/>
      <c r="GK83" s="831"/>
      <c r="GL83" s="831"/>
      <c r="GM83" s="831"/>
      <c r="GN83" s="831"/>
      <c r="GO83" s="831"/>
      <c r="GP83" s="831"/>
      <c r="GQ83" s="831"/>
      <c r="GR83" s="831"/>
      <c r="GS83" s="831"/>
      <c r="GT83" s="831"/>
      <c r="GU83" s="831"/>
      <c r="GV83" s="831"/>
      <c r="GW83" s="831"/>
      <c r="GX83" s="831"/>
      <c r="GY83" s="831"/>
      <c r="GZ83" s="831"/>
      <c r="HA83" s="831"/>
      <c r="HB83" s="831"/>
      <c r="HC83" s="831"/>
      <c r="HD83" s="831"/>
      <c r="HE83" s="831"/>
      <c r="HF83" s="831"/>
      <c r="HG83" s="831"/>
      <c r="HH83" s="831"/>
      <c r="HI83" s="831"/>
      <c r="HJ83" s="831"/>
      <c r="HK83" s="831"/>
      <c r="HL83" s="831"/>
      <c r="HM83" s="831"/>
      <c r="HN83" s="831"/>
      <c r="HO83" s="831"/>
      <c r="HP83" s="831"/>
      <c r="HQ83" s="831"/>
      <c r="HR83" s="831"/>
      <c r="HS83" s="831"/>
      <c r="HT83" s="831"/>
      <c r="HU83" s="831"/>
      <c r="HV83" s="831"/>
      <c r="HW83" s="831"/>
      <c r="HX83" s="831"/>
      <c r="HY83" s="831"/>
      <c r="HZ83" s="831"/>
      <c r="IA83" s="831"/>
      <c r="IB83" s="831"/>
      <c r="IC83" s="831"/>
      <c r="ID83" s="831"/>
      <c r="IE83" s="831"/>
      <c r="IF83" s="831"/>
      <c r="IG83" s="831"/>
      <c r="IH83" s="831"/>
      <c r="II83" s="831"/>
      <c r="IJ83" s="831"/>
      <c r="IK83" s="831"/>
      <c r="IL83" s="831"/>
      <c r="IM83" s="831"/>
      <c r="IN83" s="831"/>
      <c r="IO83" s="831"/>
      <c r="IP83" s="831"/>
      <c r="IQ83" s="831"/>
      <c r="IR83" s="831"/>
      <c r="IS83" s="831"/>
      <c r="IT83" s="831"/>
      <c r="IU83" s="831"/>
      <c r="IV83" s="831"/>
      <c r="IW83" s="831"/>
      <c r="IX83" s="831"/>
      <c r="IY83" s="831"/>
      <c r="IZ83" s="831"/>
      <c r="JA83" s="831"/>
      <c r="JB83" s="831"/>
      <c r="JC83" s="831"/>
      <c r="JD83" s="831"/>
      <c r="JE83" s="831"/>
      <c r="JF83" s="831"/>
      <c r="JG83" s="831"/>
      <c r="JH83" s="831"/>
      <c r="JI83" s="831"/>
      <c r="JJ83" s="831"/>
      <c r="JK83" s="831"/>
      <c r="JL83" s="831"/>
      <c r="JM83" s="831"/>
      <c r="JN83" s="831"/>
      <c r="JO83" s="831"/>
      <c r="JP83" s="831"/>
      <c r="JQ83" s="831"/>
      <c r="JR83" s="831"/>
      <c r="JS83" s="831"/>
      <c r="JT83" s="831"/>
      <c r="JU83" s="831"/>
      <c r="JV83" s="831"/>
      <c r="JW83" s="831"/>
      <c r="JX83" s="831"/>
      <c r="JY83" s="831"/>
      <c r="JZ83" s="831"/>
      <c r="KA83" s="831"/>
      <c r="KB83" s="831"/>
      <c r="KC83" s="831"/>
      <c r="KD83" s="831"/>
      <c r="KE83" s="831"/>
      <c r="KF83" s="831"/>
      <c r="KG83" s="831"/>
      <c r="KH83" s="831"/>
      <c r="KI83" s="831"/>
      <c r="KJ83" s="831"/>
      <c r="KK83" s="831"/>
      <c r="KL83" s="831"/>
      <c r="KM83" s="831"/>
      <c r="KN83" s="831"/>
      <c r="KO83" s="831"/>
      <c r="KP83" s="831"/>
      <c r="KQ83" s="831"/>
      <c r="KR83" s="831"/>
      <c r="KS83" s="831"/>
      <c r="KT83" s="831"/>
      <c r="KU83" s="831"/>
      <c r="KV83" s="831"/>
      <c r="KW83" s="831"/>
      <c r="KX83" s="831"/>
      <c r="KY83" s="831"/>
      <c r="KZ83" s="831"/>
      <c r="LA83" s="831"/>
      <c r="LB83" s="831"/>
      <c r="LC83" s="831"/>
      <c r="LD83" s="831"/>
      <c r="LE83" s="831"/>
      <c r="LF83" s="831"/>
      <c r="LG83" s="831"/>
      <c r="LH83" s="831"/>
      <c r="LI83" s="831"/>
      <c r="LJ83" s="831"/>
      <c r="LK83" s="831"/>
      <c r="LL83" s="831"/>
      <c r="LM83" s="831"/>
      <c r="LN83" s="831"/>
      <c r="LO83" s="831"/>
      <c r="LP83" s="831"/>
      <c r="LQ83" s="831"/>
      <c r="LR83" s="831"/>
      <c r="LS83" s="831"/>
      <c r="LT83" s="831"/>
      <c r="LU83" s="831"/>
      <c r="LV83" s="831"/>
      <c r="LW83" s="831"/>
      <c r="LX83" s="831"/>
      <c r="LY83" s="831"/>
      <c r="LZ83" s="831"/>
      <c r="MA83" s="831"/>
      <c r="MB83" s="831"/>
      <c r="MC83" s="831"/>
      <c r="MD83" s="831"/>
      <c r="ME83" s="831"/>
      <c r="MF83" s="831"/>
      <c r="MG83" s="831"/>
      <c r="MH83" s="831"/>
      <c r="MI83" s="831"/>
      <c r="MJ83" s="831"/>
      <c r="MK83" s="831"/>
      <c r="ML83" s="831"/>
      <c r="MM83" s="831"/>
      <c r="MN83" s="831"/>
      <c r="MO83" s="831"/>
      <c r="MP83" s="831"/>
      <c r="MQ83" s="831"/>
      <c r="MR83" s="831"/>
      <c r="MS83" s="831"/>
      <c r="MT83" s="831"/>
      <c r="MU83" s="831"/>
      <c r="MV83" s="831"/>
      <c r="MW83" s="831"/>
      <c r="MX83" s="831"/>
      <c r="MY83" s="831"/>
      <c r="MZ83" s="831"/>
      <c r="NA83" s="831"/>
      <c r="NB83" s="831"/>
      <c r="NC83" s="831"/>
      <c r="ND83" s="831"/>
      <c r="NE83" s="831"/>
      <c r="NF83" s="831"/>
      <c r="NG83" s="831"/>
      <c r="NH83" s="831"/>
      <c r="NI83" s="831"/>
      <c r="NJ83" s="831"/>
      <c r="NK83" s="831"/>
      <c r="NL83" s="831"/>
      <c r="NM83" s="831"/>
      <c r="NN83" s="831"/>
      <c r="NO83" s="831"/>
      <c r="NP83" s="831"/>
      <c r="NQ83" s="831"/>
      <c r="NR83" s="831"/>
      <c r="NS83" s="831"/>
      <c r="NT83" s="831"/>
      <c r="NU83" s="831"/>
      <c r="NV83" s="831"/>
      <c r="NW83" s="831"/>
      <c r="NX83" s="831"/>
      <c r="NY83" s="831"/>
      <c r="NZ83" s="831"/>
      <c r="OA83" s="831"/>
      <c r="OB83" s="831"/>
      <c r="OC83" s="831"/>
      <c r="OD83" s="831"/>
      <c r="OE83" s="831"/>
      <c r="OF83" s="831"/>
      <c r="OG83" s="831"/>
      <c r="OH83" s="831"/>
      <c r="OI83" s="831"/>
      <c r="OJ83" s="831"/>
      <c r="OK83" s="831"/>
      <c r="OL83" s="831"/>
      <c r="OM83" s="831"/>
      <c r="ON83" s="831"/>
      <c r="OO83" s="831"/>
      <c r="OP83" s="831"/>
      <c r="OQ83" s="831"/>
      <c r="OR83" s="831"/>
      <c r="OS83" s="831"/>
      <c r="OT83" s="831"/>
      <c r="OU83" s="831"/>
      <c r="OV83" s="831"/>
      <c r="OW83" s="831"/>
      <c r="OX83" s="831"/>
      <c r="OY83" s="831"/>
      <c r="OZ83" s="831"/>
      <c r="PA83" s="831"/>
      <c r="PB83" s="831"/>
      <c r="PC83" s="831"/>
      <c r="PD83" s="831"/>
      <c r="PE83" s="831"/>
      <c r="PF83" s="831"/>
    </row>
    <row r="84" spans="1:422" s="733" customFormat="1" x14ac:dyDescent="0.25">
      <c r="A84" s="1083" t="s">
        <v>785</v>
      </c>
      <c r="B84" s="857" t="s">
        <v>396</v>
      </c>
      <c r="C84" s="647">
        <v>240</v>
      </c>
      <c r="D84" s="60">
        <v>30</v>
      </c>
      <c r="E84" s="60">
        <v>35</v>
      </c>
      <c r="F84" s="60">
        <v>40</v>
      </c>
      <c r="G84" s="60">
        <v>30</v>
      </c>
      <c r="H84" s="41">
        <v>35</v>
      </c>
      <c r="I84" s="687">
        <v>40</v>
      </c>
      <c r="J84" s="60">
        <v>30</v>
      </c>
      <c r="K84" s="21"/>
      <c r="L84" s="831"/>
      <c r="M84" s="56"/>
      <c r="N84" s="1114"/>
      <c r="O84" s="1157"/>
      <c r="P84" s="999"/>
      <c r="Q84" s="1091">
        <f t="shared" si="4"/>
        <v>240</v>
      </c>
      <c r="R84" s="1091">
        <f t="shared" si="5"/>
        <v>0</v>
      </c>
      <c r="S84" s="831"/>
      <c r="T84" s="831"/>
      <c r="U84" s="831"/>
      <c r="V84" s="831"/>
      <c r="W84" s="831"/>
      <c r="X84" s="831"/>
      <c r="Y84" s="831"/>
      <c r="Z84" s="831"/>
      <c r="AA84" s="831"/>
      <c r="AB84" s="831"/>
      <c r="AC84" s="831"/>
      <c r="AD84" s="831"/>
      <c r="AE84" s="831"/>
      <c r="AF84" s="831"/>
      <c r="AG84" s="831"/>
      <c r="AH84" s="831"/>
      <c r="AI84" s="831"/>
      <c r="AJ84" s="831"/>
      <c r="AK84" s="831"/>
      <c r="AL84" s="831"/>
      <c r="AM84" s="831"/>
      <c r="AN84" s="831"/>
      <c r="AO84" s="831"/>
      <c r="AP84" s="831"/>
      <c r="AQ84" s="831"/>
      <c r="AR84" s="831"/>
      <c r="AS84" s="831"/>
      <c r="AT84" s="831"/>
      <c r="AU84" s="831"/>
      <c r="AV84" s="831"/>
      <c r="AW84" s="831"/>
      <c r="AX84" s="831"/>
      <c r="AY84" s="831"/>
      <c r="AZ84" s="831"/>
      <c r="BA84" s="831"/>
      <c r="BB84" s="831"/>
      <c r="BC84" s="831"/>
      <c r="BD84" s="831"/>
      <c r="BE84" s="831"/>
      <c r="BF84" s="831"/>
      <c r="BG84" s="831"/>
      <c r="BH84" s="831"/>
      <c r="BI84" s="831"/>
      <c r="BJ84" s="831"/>
      <c r="BK84" s="831"/>
      <c r="BL84" s="831"/>
      <c r="BM84" s="831"/>
      <c r="BN84" s="831"/>
      <c r="BO84" s="831"/>
      <c r="BP84" s="831"/>
      <c r="BQ84" s="831"/>
      <c r="BR84" s="831"/>
      <c r="BS84" s="831"/>
      <c r="BT84" s="831"/>
      <c r="BU84" s="831"/>
      <c r="BV84" s="831"/>
      <c r="BW84" s="831"/>
      <c r="BX84" s="831"/>
      <c r="BY84" s="831"/>
      <c r="BZ84" s="831"/>
      <c r="CA84" s="831"/>
      <c r="CB84" s="831"/>
      <c r="CC84" s="831"/>
      <c r="CD84" s="831"/>
      <c r="CE84" s="831"/>
      <c r="CF84" s="831"/>
      <c r="CG84" s="831"/>
      <c r="CH84" s="831"/>
      <c r="CI84" s="831"/>
      <c r="CJ84" s="831"/>
      <c r="CK84" s="831"/>
      <c r="CL84" s="831"/>
      <c r="CM84" s="831"/>
      <c r="CN84" s="831"/>
      <c r="CO84" s="831"/>
      <c r="CP84" s="831"/>
      <c r="CQ84" s="831"/>
      <c r="CR84" s="831"/>
      <c r="CS84" s="831"/>
      <c r="CT84" s="831"/>
      <c r="CU84" s="831"/>
      <c r="CV84" s="831"/>
      <c r="CW84" s="831"/>
      <c r="CX84" s="831"/>
      <c r="CY84" s="831"/>
      <c r="CZ84" s="831"/>
      <c r="DA84" s="831"/>
      <c r="DB84" s="831"/>
      <c r="DC84" s="831"/>
      <c r="DD84" s="831"/>
      <c r="DE84" s="831"/>
      <c r="DF84" s="831"/>
      <c r="DG84" s="831"/>
      <c r="DH84" s="831"/>
      <c r="DI84" s="831"/>
      <c r="DJ84" s="831"/>
      <c r="DK84" s="831"/>
      <c r="DL84" s="831"/>
      <c r="DM84" s="831"/>
      <c r="DN84" s="831"/>
      <c r="DO84" s="831"/>
      <c r="DP84" s="831"/>
      <c r="DQ84" s="831"/>
      <c r="DR84" s="831"/>
      <c r="DS84" s="831"/>
      <c r="DT84" s="831"/>
      <c r="DU84" s="831"/>
      <c r="DV84" s="831"/>
      <c r="DW84" s="831"/>
      <c r="DX84" s="831"/>
      <c r="DY84" s="831"/>
      <c r="DZ84" s="831"/>
      <c r="EA84" s="831"/>
      <c r="EB84" s="831"/>
      <c r="EC84" s="831"/>
      <c r="ED84" s="831"/>
      <c r="EE84" s="831"/>
      <c r="EF84" s="831"/>
      <c r="EG84" s="831"/>
      <c r="EH84" s="831"/>
      <c r="EI84" s="831"/>
      <c r="EJ84" s="831"/>
      <c r="EK84" s="831"/>
      <c r="EL84" s="831"/>
      <c r="EM84" s="831"/>
      <c r="EN84" s="831"/>
      <c r="EO84" s="831"/>
      <c r="EP84" s="831"/>
      <c r="EQ84" s="831"/>
      <c r="ER84" s="831"/>
      <c r="ES84" s="831"/>
      <c r="ET84" s="831"/>
      <c r="EU84" s="831"/>
      <c r="EV84" s="831"/>
      <c r="EW84" s="831"/>
      <c r="EX84" s="831"/>
      <c r="EY84" s="831"/>
      <c r="EZ84" s="831"/>
      <c r="FA84" s="831"/>
      <c r="FB84" s="831"/>
      <c r="FC84" s="831"/>
      <c r="FD84" s="831"/>
      <c r="FE84" s="831"/>
      <c r="FF84" s="831"/>
      <c r="FG84" s="831"/>
      <c r="FH84" s="831"/>
      <c r="FI84" s="831"/>
      <c r="FJ84" s="831"/>
      <c r="FK84" s="831"/>
      <c r="FL84" s="831"/>
      <c r="FM84" s="831"/>
      <c r="FN84" s="831"/>
      <c r="FO84" s="831"/>
      <c r="FP84" s="831"/>
      <c r="FQ84" s="831"/>
      <c r="FR84" s="831"/>
      <c r="FS84" s="831"/>
      <c r="FT84" s="831"/>
      <c r="FU84" s="831"/>
      <c r="FV84" s="831"/>
      <c r="FW84" s="831"/>
      <c r="FX84" s="831"/>
      <c r="FY84" s="831"/>
      <c r="FZ84" s="831"/>
      <c r="GA84" s="831"/>
      <c r="GB84" s="831"/>
      <c r="GC84" s="831"/>
      <c r="GD84" s="831"/>
      <c r="GE84" s="831"/>
      <c r="GF84" s="831"/>
      <c r="GG84" s="831"/>
      <c r="GH84" s="831"/>
      <c r="GI84" s="831"/>
      <c r="GJ84" s="831"/>
      <c r="GK84" s="831"/>
      <c r="GL84" s="831"/>
      <c r="GM84" s="831"/>
      <c r="GN84" s="831"/>
      <c r="GO84" s="831"/>
      <c r="GP84" s="831"/>
      <c r="GQ84" s="831"/>
      <c r="GR84" s="831"/>
      <c r="GS84" s="831"/>
      <c r="GT84" s="831"/>
      <c r="GU84" s="831"/>
      <c r="GV84" s="831"/>
      <c r="GW84" s="831"/>
      <c r="GX84" s="831"/>
      <c r="GY84" s="831"/>
      <c r="GZ84" s="831"/>
      <c r="HA84" s="831"/>
      <c r="HB84" s="831"/>
      <c r="HC84" s="831"/>
      <c r="HD84" s="831"/>
      <c r="HE84" s="831"/>
      <c r="HF84" s="831"/>
      <c r="HG84" s="831"/>
      <c r="HH84" s="831"/>
      <c r="HI84" s="831"/>
      <c r="HJ84" s="831"/>
      <c r="HK84" s="831"/>
      <c r="HL84" s="831"/>
      <c r="HM84" s="831"/>
      <c r="HN84" s="831"/>
      <c r="HO84" s="831"/>
      <c r="HP84" s="831"/>
      <c r="HQ84" s="831"/>
      <c r="HR84" s="831"/>
      <c r="HS84" s="831"/>
      <c r="HT84" s="831"/>
      <c r="HU84" s="831"/>
      <c r="HV84" s="831"/>
      <c r="HW84" s="831"/>
      <c r="HX84" s="831"/>
      <c r="HY84" s="831"/>
      <c r="HZ84" s="831"/>
      <c r="IA84" s="831"/>
      <c r="IB84" s="831"/>
      <c r="IC84" s="831"/>
      <c r="ID84" s="831"/>
      <c r="IE84" s="831"/>
      <c r="IF84" s="831"/>
      <c r="IG84" s="831"/>
      <c r="IH84" s="831"/>
      <c r="II84" s="831"/>
      <c r="IJ84" s="831"/>
      <c r="IK84" s="831"/>
      <c r="IL84" s="831"/>
      <c r="IM84" s="831"/>
      <c r="IN84" s="831"/>
      <c r="IO84" s="831"/>
      <c r="IP84" s="831"/>
      <c r="IQ84" s="831"/>
      <c r="IR84" s="831"/>
      <c r="IS84" s="831"/>
      <c r="IT84" s="831"/>
      <c r="IU84" s="831"/>
      <c r="IV84" s="831"/>
      <c r="IW84" s="831"/>
      <c r="IX84" s="831"/>
      <c r="IY84" s="831"/>
      <c r="IZ84" s="831"/>
      <c r="JA84" s="831"/>
      <c r="JB84" s="831"/>
      <c r="JC84" s="831"/>
      <c r="JD84" s="831"/>
      <c r="JE84" s="831"/>
      <c r="JF84" s="831"/>
      <c r="JG84" s="831"/>
      <c r="JH84" s="831"/>
      <c r="JI84" s="831"/>
      <c r="JJ84" s="831"/>
      <c r="JK84" s="831"/>
      <c r="JL84" s="831"/>
      <c r="JM84" s="831"/>
      <c r="JN84" s="831"/>
      <c r="JO84" s="831"/>
      <c r="JP84" s="831"/>
      <c r="JQ84" s="831"/>
      <c r="JR84" s="831"/>
      <c r="JS84" s="831"/>
      <c r="JT84" s="831"/>
      <c r="JU84" s="831"/>
      <c r="JV84" s="831"/>
      <c r="JW84" s="831"/>
      <c r="JX84" s="831"/>
      <c r="JY84" s="831"/>
      <c r="JZ84" s="831"/>
      <c r="KA84" s="831"/>
      <c r="KB84" s="831"/>
      <c r="KC84" s="831"/>
      <c r="KD84" s="831"/>
      <c r="KE84" s="831"/>
      <c r="KF84" s="831"/>
      <c r="KG84" s="831"/>
      <c r="KH84" s="831"/>
      <c r="KI84" s="831"/>
      <c r="KJ84" s="831"/>
      <c r="KK84" s="831"/>
      <c r="KL84" s="831"/>
      <c r="KM84" s="831"/>
      <c r="KN84" s="831"/>
      <c r="KO84" s="831"/>
      <c r="KP84" s="831"/>
      <c r="KQ84" s="831"/>
      <c r="KR84" s="831"/>
      <c r="KS84" s="831"/>
      <c r="KT84" s="831"/>
      <c r="KU84" s="831"/>
      <c r="KV84" s="831"/>
      <c r="KW84" s="831"/>
      <c r="KX84" s="831"/>
      <c r="KY84" s="831"/>
      <c r="KZ84" s="831"/>
      <c r="LA84" s="831"/>
      <c r="LB84" s="831"/>
      <c r="LC84" s="831"/>
      <c r="LD84" s="831"/>
      <c r="LE84" s="831"/>
      <c r="LF84" s="831"/>
      <c r="LG84" s="831"/>
      <c r="LH84" s="831"/>
      <c r="LI84" s="831"/>
      <c r="LJ84" s="831"/>
      <c r="LK84" s="831"/>
      <c r="LL84" s="831"/>
      <c r="LM84" s="831"/>
      <c r="LN84" s="831"/>
      <c r="LO84" s="831"/>
      <c r="LP84" s="831"/>
      <c r="LQ84" s="831"/>
      <c r="LR84" s="831"/>
      <c r="LS84" s="831"/>
      <c r="LT84" s="831"/>
      <c r="LU84" s="831"/>
      <c r="LV84" s="831"/>
      <c r="LW84" s="831"/>
      <c r="LX84" s="831"/>
      <c r="LY84" s="831"/>
      <c r="LZ84" s="831"/>
      <c r="MA84" s="831"/>
      <c r="MB84" s="831"/>
      <c r="MC84" s="831"/>
      <c r="MD84" s="831"/>
      <c r="ME84" s="831"/>
      <c r="MF84" s="831"/>
      <c r="MG84" s="831"/>
      <c r="MH84" s="831"/>
      <c r="MI84" s="831"/>
      <c r="MJ84" s="831"/>
      <c r="MK84" s="831"/>
      <c r="ML84" s="831"/>
      <c r="MM84" s="831"/>
      <c r="MN84" s="831"/>
      <c r="MO84" s="831"/>
      <c r="MP84" s="831"/>
      <c r="MQ84" s="831"/>
      <c r="MR84" s="831"/>
      <c r="MS84" s="831"/>
      <c r="MT84" s="831"/>
      <c r="MU84" s="831"/>
      <c r="MV84" s="831"/>
      <c r="MW84" s="831"/>
      <c r="MX84" s="831"/>
      <c r="MY84" s="831"/>
      <c r="MZ84" s="831"/>
      <c r="NA84" s="831"/>
      <c r="NB84" s="831"/>
      <c r="NC84" s="831"/>
      <c r="ND84" s="831"/>
      <c r="NE84" s="831"/>
      <c r="NF84" s="831"/>
      <c r="NG84" s="831"/>
      <c r="NH84" s="831"/>
      <c r="NI84" s="831"/>
      <c r="NJ84" s="831"/>
      <c r="NK84" s="831"/>
      <c r="NL84" s="831"/>
      <c r="NM84" s="831"/>
      <c r="NN84" s="831"/>
      <c r="NO84" s="831"/>
      <c r="NP84" s="831"/>
      <c r="NQ84" s="831"/>
      <c r="NR84" s="831"/>
      <c r="NS84" s="831"/>
      <c r="NT84" s="831"/>
      <c r="NU84" s="831"/>
      <c r="NV84" s="831"/>
      <c r="NW84" s="831"/>
      <c r="NX84" s="831"/>
      <c r="NY84" s="831"/>
      <c r="NZ84" s="831"/>
      <c r="OA84" s="831"/>
      <c r="OB84" s="831"/>
      <c r="OC84" s="831"/>
      <c r="OD84" s="831"/>
      <c r="OE84" s="831"/>
      <c r="OF84" s="831"/>
      <c r="OG84" s="831"/>
      <c r="OH84" s="831"/>
      <c r="OI84" s="831"/>
      <c r="OJ84" s="831"/>
      <c r="OK84" s="831"/>
      <c r="OL84" s="831"/>
      <c r="OM84" s="831"/>
      <c r="ON84" s="831"/>
      <c r="OO84" s="831"/>
      <c r="OP84" s="831"/>
      <c r="OQ84" s="831"/>
      <c r="OR84" s="831"/>
      <c r="OS84" s="831"/>
      <c r="OT84" s="831"/>
      <c r="OU84" s="831"/>
      <c r="OV84" s="831"/>
      <c r="OW84" s="831"/>
      <c r="OX84" s="831"/>
      <c r="OY84" s="831"/>
      <c r="OZ84" s="831"/>
      <c r="PA84" s="831"/>
      <c r="PB84" s="831"/>
      <c r="PC84" s="831"/>
      <c r="PD84" s="831"/>
      <c r="PE84" s="831"/>
      <c r="PF84" s="831"/>
    </row>
    <row r="85" spans="1:422" s="733" customFormat="1" ht="15" customHeight="1" x14ac:dyDescent="0.25">
      <c r="A85" s="60"/>
      <c r="B85" s="857"/>
      <c r="C85" s="647">
        <v>0</v>
      </c>
      <c r="D85" s="61"/>
      <c r="E85" s="61"/>
      <c r="F85" s="61"/>
      <c r="G85" s="1083"/>
      <c r="H85" s="1083"/>
      <c r="I85" s="823"/>
      <c r="J85" s="61"/>
      <c r="K85" s="56"/>
      <c r="L85" s="831"/>
      <c r="M85" s="56"/>
      <c r="N85" s="1159"/>
      <c r="O85" s="1157"/>
      <c r="P85" s="999"/>
      <c r="Q85" s="1091">
        <f t="shared" si="4"/>
        <v>0</v>
      </c>
      <c r="R85" s="1091">
        <f t="shared" si="5"/>
        <v>0</v>
      </c>
      <c r="S85" s="831"/>
      <c r="T85" s="831"/>
      <c r="U85" s="831"/>
      <c r="V85" s="831"/>
      <c r="W85" s="831"/>
      <c r="X85" s="831"/>
      <c r="Y85" s="831"/>
      <c r="Z85" s="831"/>
      <c r="AA85" s="831"/>
      <c r="AB85" s="831"/>
      <c r="AC85" s="831"/>
      <c r="AD85" s="831"/>
      <c r="AE85" s="831"/>
      <c r="AF85" s="831"/>
      <c r="AG85" s="831"/>
      <c r="AH85" s="831"/>
      <c r="AI85" s="831"/>
      <c r="AJ85" s="831"/>
      <c r="AK85" s="831"/>
      <c r="AL85" s="831"/>
      <c r="AM85" s="831"/>
      <c r="AN85" s="831"/>
      <c r="AO85" s="831"/>
      <c r="AP85" s="831"/>
      <c r="AQ85" s="831"/>
      <c r="AR85" s="831"/>
      <c r="AS85" s="831"/>
      <c r="AT85" s="831"/>
      <c r="AU85" s="831"/>
      <c r="AV85" s="831"/>
      <c r="AW85" s="831"/>
      <c r="AX85" s="831"/>
      <c r="AY85" s="831"/>
      <c r="AZ85" s="831"/>
      <c r="BA85" s="831"/>
      <c r="BB85" s="831"/>
      <c r="BC85" s="831"/>
      <c r="BD85" s="831"/>
      <c r="BE85" s="831"/>
      <c r="BF85" s="831"/>
      <c r="BG85" s="831"/>
      <c r="BH85" s="831"/>
      <c r="BI85" s="831"/>
      <c r="BJ85" s="831"/>
      <c r="BK85" s="831"/>
      <c r="BL85" s="831"/>
      <c r="BM85" s="831"/>
      <c r="BN85" s="831"/>
      <c r="BO85" s="831"/>
      <c r="BP85" s="831"/>
      <c r="BQ85" s="831"/>
      <c r="BR85" s="831"/>
      <c r="BS85" s="831"/>
      <c r="BT85" s="831"/>
      <c r="BU85" s="831"/>
      <c r="BV85" s="831"/>
      <c r="BW85" s="831"/>
      <c r="BX85" s="831"/>
      <c r="BY85" s="831"/>
      <c r="BZ85" s="831"/>
      <c r="CA85" s="831"/>
      <c r="CB85" s="831"/>
      <c r="CC85" s="831"/>
      <c r="CD85" s="831"/>
      <c r="CE85" s="831"/>
      <c r="CF85" s="831"/>
      <c r="CG85" s="831"/>
      <c r="CH85" s="831"/>
      <c r="CI85" s="831"/>
      <c r="CJ85" s="831"/>
      <c r="CK85" s="831"/>
      <c r="CL85" s="831"/>
      <c r="CM85" s="831"/>
      <c r="CN85" s="831"/>
      <c r="CO85" s="831"/>
      <c r="CP85" s="831"/>
      <c r="CQ85" s="831"/>
      <c r="CR85" s="831"/>
      <c r="CS85" s="831"/>
      <c r="CT85" s="831"/>
      <c r="CU85" s="831"/>
      <c r="CV85" s="831"/>
      <c r="CW85" s="831"/>
      <c r="CX85" s="831"/>
      <c r="CY85" s="831"/>
      <c r="CZ85" s="831"/>
      <c r="DA85" s="831"/>
      <c r="DB85" s="831"/>
      <c r="DC85" s="831"/>
      <c r="DD85" s="831"/>
      <c r="DE85" s="831"/>
      <c r="DF85" s="831"/>
      <c r="DG85" s="831"/>
      <c r="DH85" s="831"/>
      <c r="DI85" s="831"/>
      <c r="DJ85" s="831"/>
      <c r="DK85" s="831"/>
      <c r="DL85" s="831"/>
      <c r="DM85" s="831"/>
      <c r="DN85" s="831"/>
      <c r="DO85" s="831"/>
      <c r="DP85" s="831"/>
      <c r="DQ85" s="831"/>
      <c r="DR85" s="831"/>
      <c r="DS85" s="831"/>
      <c r="DT85" s="831"/>
      <c r="DU85" s="831"/>
      <c r="DV85" s="831"/>
      <c r="DW85" s="831"/>
      <c r="DX85" s="831"/>
      <c r="DY85" s="831"/>
      <c r="DZ85" s="831"/>
      <c r="EA85" s="831"/>
      <c r="EB85" s="831"/>
      <c r="EC85" s="831"/>
      <c r="ED85" s="831"/>
      <c r="EE85" s="831"/>
      <c r="EF85" s="831"/>
      <c r="EG85" s="831"/>
      <c r="EH85" s="831"/>
      <c r="EI85" s="831"/>
      <c r="EJ85" s="831"/>
      <c r="EK85" s="831"/>
      <c r="EL85" s="831"/>
      <c r="EM85" s="831"/>
      <c r="EN85" s="831"/>
      <c r="EO85" s="831"/>
      <c r="EP85" s="831"/>
      <c r="EQ85" s="831"/>
      <c r="ER85" s="831"/>
      <c r="ES85" s="831"/>
      <c r="ET85" s="831"/>
      <c r="EU85" s="831"/>
      <c r="EV85" s="831"/>
      <c r="EW85" s="831"/>
      <c r="EX85" s="831"/>
      <c r="EY85" s="831"/>
      <c r="EZ85" s="831"/>
      <c r="FA85" s="831"/>
      <c r="FB85" s="831"/>
      <c r="FC85" s="831"/>
      <c r="FD85" s="831"/>
      <c r="FE85" s="831"/>
      <c r="FF85" s="831"/>
      <c r="FG85" s="831"/>
      <c r="FH85" s="831"/>
      <c r="FI85" s="831"/>
      <c r="FJ85" s="831"/>
      <c r="FK85" s="831"/>
      <c r="FL85" s="831"/>
      <c r="FM85" s="831"/>
      <c r="FN85" s="831"/>
      <c r="FO85" s="831"/>
      <c r="FP85" s="831"/>
      <c r="FQ85" s="831"/>
      <c r="FR85" s="831"/>
      <c r="FS85" s="831"/>
      <c r="FT85" s="831"/>
      <c r="FU85" s="831"/>
      <c r="FV85" s="831"/>
      <c r="FW85" s="831"/>
      <c r="FX85" s="831"/>
      <c r="FY85" s="831"/>
      <c r="FZ85" s="831"/>
      <c r="GA85" s="831"/>
      <c r="GB85" s="831"/>
      <c r="GC85" s="831"/>
      <c r="GD85" s="831"/>
      <c r="GE85" s="831"/>
      <c r="GF85" s="831"/>
      <c r="GG85" s="831"/>
      <c r="GH85" s="831"/>
      <c r="GI85" s="831"/>
      <c r="GJ85" s="831"/>
      <c r="GK85" s="831"/>
      <c r="GL85" s="831"/>
      <c r="GM85" s="831"/>
      <c r="GN85" s="831"/>
      <c r="GO85" s="831"/>
      <c r="GP85" s="831"/>
      <c r="GQ85" s="831"/>
      <c r="GR85" s="831"/>
      <c r="GS85" s="831"/>
      <c r="GT85" s="831"/>
      <c r="GU85" s="831"/>
      <c r="GV85" s="831"/>
      <c r="GW85" s="831"/>
      <c r="GX85" s="831"/>
      <c r="GY85" s="831"/>
      <c r="GZ85" s="831"/>
      <c r="HA85" s="831"/>
      <c r="HB85" s="831"/>
      <c r="HC85" s="831"/>
      <c r="HD85" s="831"/>
      <c r="HE85" s="831"/>
      <c r="HF85" s="831"/>
      <c r="HG85" s="831"/>
      <c r="HH85" s="831"/>
      <c r="HI85" s="831"/>
      <c r="HJ85" s="831"/>
      <c r="HK85" s="831"/>
      <c r="HL85" s="831"/>
      <c r="HM85" s="831"/>
      <c r="HN85" s="831"/>
      <c r="HO85" s="831"/>
      <c r="HP85" s="831"/>
      <c r="HQ85" s="831"/>
      <c r="HR85" s="831"/>
      <c r="HS85" s="831"/>
      <c r="HT85" s="831"/>
      <c r="HU85" s="831"/>
      <c r="HV85" s="831"/>
      <c r="HW85" s="831"/>
      <c r="HX85" s="831"/>
      <c r="HY85" s="831"/>
      <c r="HZ85" s="831"/>
      <c r="IA85" s="831"/>
      <c r="IB85" s="831"/>
      <c r="IC85" s="831"/>
      <c r="ID85" s="831"/>
      <c r="IE85" s="831"/>
      <c r="IF85" s="831"/>
      <c r="IG85" s="831"/>
      <c r="IH85" s="831"/>
      <c r="II85" s="831"/>
      <c r="IJ85" s="831"/>
      <c r="IK85" s="831"/>
      <c r="IL85" s="831"/>
      <c r="IM85" s="831"/>
      <c r="IN85" s="831"/>
      <c r="IO85" s="831"/>
      <c r="IP85" s="831"/>
      <c r="IQ85" s="831"/>
      <c r="IR85" s="831"/>
      <c r="IS85" s="831"/>
      <c r="IT85" s="831"/>
      <c r="IU85" s="831"/>
      <c r="IV85" s="831"/>
      <c r="IW85" s="831"/>
      <c r="IX85" s="831"/>
      <c r="IY85" s="831"/>
      <c r="IZ85" s="831"/>
      <c r="JA85" s="831"/>
      <c r="JB85" s="831"/>
      <c r="JC85" s="831"/>
      <c r="JD85" s="831"/>
      <c r="JE85" s="831"/>
      <c r="JF85" s="831"/>
      <c r="JG85" s="831"/>
      <c r="JH85" s="831"/>
      <c r="JI85" s="831"/>
      <c r="JJ85" s="831"/>
      <c r="JK85" s="831"/>
      <c r="JL85" s="831"/>
      <c r="JM85" s="831"/>
      <c r="JN85" s="831"/>
      <c r="JO85" s="831"/>
      <c r="JP85" s="831"/>
      <c r="JQ85" s="831"/>
      <c r="JR85" s="831"/>
      <c r="JS85" s="831"/>
      <c r="JT85" s="831"/>
      <c r="JU85" s="831"/>
      <c r="JV85" s="831"/>
      <c r="JW85" s="831"/>
      <c r="JX85" s="831"/>
      <c r="JY85" s="831"/>
      <c r="JZ85" s="831"/>
      <c r="KA85" s="831"/>
      <c r="KB85" s="831"/>
      <c r="KC85" s="831"/>
      <c r="KD85" s="831"/>
      <c r="KE85" s="831"/>
      <c r="KF85" s="831"/>
      <c r="KG85" s="831"/>
      <c r="KH85" s="831"/>
      <c r="KI85" s="831"/>
      <c r="KJ85" s="831"/>
      <c r="KK85" s="831"/>
      <c r="KL85" s="831"/>
      <c r="KM85" s="831"/>
      <c r="KN85" s="831"/>
      <c r="KO85" s="831"/>
      <c r="KP85" s="831"/>
      <c r="KQ85" s="831"/>
      <c r="KR85" s="831"/>
      <c r="KS85" s="831"/>
      <c r="KT85" s="831"/>
      <c r="KU85" s="831"/>
      <c r="KV85" s="831"/>
      <c r="KW85" s="831"/>
      <c r="KX85" s="831"/>
      <c r="KY85" s="831"/>
      <c r="KZ85" s="831"/>
      <c r="LA85" s="831"/>
      <c r="LB85" s="831"/>
      <c r="LC85" s="831"/>
      <c r="LD85" s="831"/>
      <c r="LE85" s="831"/>
      <c r="LF85" s="831"/>
      <c r="LG85" s="831"/>
      <c r="LH85" s="831"/>
      <c r="LI85" s="831"/>
      <c r="LJ85" s="831"/>
      <c r="LK85" s="831"/>
      <c r="LL85" s="831"/>
      <c r="LM85" s="831"/>
      <c r="LN85" s="831"/>
      <c r="LO85" s="831"/>
      <c r="LP85" s="831"/>
      <c r="LQ85" s="831"/>
      <c r="LR85" s="831"/>
      <c r="LS85" s="831"/>
      <c r="LT85" s="831"/>
      <c r="LU85" s="831"/>
      <c r="LV85" s="831"/>
      <c r="LW85" s="831"/>
      <c r="LX85" s="831"/>
      <c r="LY85" s="831"/>
      <c r="LZ85" s="831"/>
      <c r="MA85" s="831"/>
      <c r="MB85" s="831"/>
      <c r="MC85" s="831"/>
      <c r="MD85" s="831"/>
      <c r="ME85" s="831"/>
      <c r="MF85" s="831"/>
      <c r="MG85" s="831"/>
      <c r="MH85" s="831"/>
      <c r="MI85" s="831"/>
      <c r="MJ85" s="831"/>
      <c r="MK85" s="831"/>
      <c r="ML85" s="831"/>
      <c r="MM85" s="831"/>
      <c r="MN85" s="831"/>
      <c r="MO85" s="831"/>
      <c r="MP85" s="831"/>
      <c r="MQ85" s="831"/>
      <c r="MR85" s="831"/>
      <c r="MS85" s="831"/>
      <c r="MT85" s="831"/>
      <c r="MU85" s="831"/>
      <c r="MV85" s="831"/>
      <c r="MW85" s="831"/>
      <c r="MX85" s="831"/>
      <c r="MY85" s="831"/>
      <c r="MZ85" s="831"/>
      <c r="NA85" s="831"/>
      <c r="NB85" s="831"/>
      <c r="NC85" s="831"/>
      <c r="ND85" s="831"/>
      <c r="NE85" s="831"/>
      <c r="NF85" s="831"/>
      <c r="NG85" s="831"/>
      <c r="NH85" s="831"/>
      <c r="NI85" s="831"/>
      <c r="NJ85" s="831"/>
      <c r="NK85" s="831"/>
      <c r="NL85" s="831"/>
      <c r="NM85" s="831"/>
      <c r="NN85" s="831"/>
      <c r="NO85" s="831"/>
      <c r="NP85" s="831"/>
      <c r="NQ85" s="831"/>
      <c r="NR85" s="831"/>
      <c r="NS85" s="831"/>
      <c r="NT85" s="831"/>
      <c r="NU85" s="831"/>
      <c r="NV85" s="831"/>
      <c r="NW85" s="831"/>
      <c r="NX85" s="831"/>
      <c r="NY85" s="831"/>
      <c r="NZ85" s="831"/>
      <c r="OA85" s="831"/>
      <c r="OB85" s="831"/>
      <c r="OC85" s="831"/>
      <c r="OD85" s="831"/>
      <c r="OE85" s="831"/>
      <c r="OF85" s="831"/>
      <c r="OG85" s="831"/>
      <c r="OH85" s="831"/>
      <c r="OI85" s="831"/>
      <c r="OJ85" s="831"/>
      <c r="OK85" s="831"/>
      <c r="OL85" s="831"/>
      <c r="OM85" s="831"/>
      <c r="ON85" s="831"/>
      <c r="OO85" s="831"/>
      <c r="OP85" s="831"/>
      <c r="OQ85" s="831"/>
      <c r="OR85" s="831"/>
      <c r="OS85" s="831"/>
      <c r="OT85" s="831"/>
      <c r="OU85" s="831"/>
      <c r="OV85" s="831"/>
      <c r="OW85" s="831"/>
      <c r="OX85" s="831"/>
      <c r="OY85" s="831"/>
      <c r="OZ85" s="831"/>
      <c r="PA85" s="831"/>
      <c r="PB85" s="831"/>
      <c r="PC85" s="831"/>
      <c r="PD85" s="831"/>
      <c r="PE85" s="831"/>
      <c r="PF85" s="831"/>
    </row>
    <row r="86" spans="1:422" s="733" customFormat="1" x14ac:dyDescent="0.25">
      <c r="A86" s="1203" t="s">
        <v>784</v>
      </c>
      <c r="B86" s="857"/>
      <c r="C86" s="647">
        <v>203250</v>
      </c>
      <c r="D86" s="337">
        <v>24900</v>
      </c>
      <c r="E86" s="337">
        <v>29725</v>
      </c>
      <c r="F86" s="337">
        <v>34550</v>
      </c>
      <c r="G86" s="337">
        <v>24900</v>
      </c>
      <c r="H86" s="337">
        <v>29725</v>
      </c>
      <c r="I86" s="685">
        <v>32525</v>
      </c>
      <c r="J86" s="337">
        <v>26925</v>
      </c>
      <c r="K86" s="1114"/>
      <c r="L86" s="831"/>
      <c r="M86" s="999"/>
      <c r="N86" s="1114"/>
      <c r="O86" s="1157"/>
      <c r="P86" s="999"/>
      <c r="Q86" s="1091">
        <f t="shared" si="4"/>
        <v>203250</v>
      </c>
      <c r="R86" s="1091">
        <f t="shared" si="5"/>
        <v>0</v>
      </c>
      <c r="S86" s="831"/>
      <c r="T86" s="831"/>
      <c r="U86" s="831"/>
      <c r="V86" s="831"/>
      <c r="W86" s="831"/>
      <c r="X86" s="831"/>
      <c r="Y86" s="831"/>
      <c r="Z86" s="831"/>
      <c r="AA86" s="831"/>
      <c r="AB86" s="831"/>
      <c r="AC86" s="831"/>
      <c r="AD86" s="831"/>
      <c r="AE86" s="831"/>
      <c r="AF86" s="831"/>
      <c r="AG86" s="831"/>
      <c r="AH86" s="831"/>
      <c r="AI86" s="831"/>
      <c r="AJ86" s="831"/>
      <c r="AK86" s="831"/>
      <c r="AL86" s="831"/>
      <c r="AM86" s="831"/>
      <c r="AN86" s="831"/>
      <c r="AO86" s="831"/>
      <c r="AP86" s="831"/>
      <c r="AQ86" s="831"/>
      <c r="AR86" s="831"/>
      <c r="AS86" s="831"/>
      <c r="AT86" s="831"/>
      <c r="AU86" s="831"/>
      <c r="AV86" s="831"/>
      <c r="AW86" s="831"/>
      <c r="AX86" s="831"/>
      <c r="AY86" s="831"/>
      <c r="AZ86" s="831"/>
      <c r="BA86" s="831"/>
      <c r="BB86" s="831"/>
      <c r="BC86" s="831"/>
      <c r="BD86" s="831"/>
      <c r="BE86" s="831"/>
      <c r="BF86" s="831"/>
      <c r="BG86" s="831"/>
      <c r="BH86" s="831"/>
      <c r="BI86" s="831"/>
      <c r="BJ86" s="831"/>
      <c r="BK86" s="831"/>
      <c r="BL86" s="831"/>
      <c r="BM86" s="831"/>
      <c r="BN86" s="831"/>
      <c r="BO86" s="831"/>
      <c r="BP86" s="831"/>
      <c r="BQ86" s="831"/>
      <c r="BR86" s="831"/>
      <c r="BS86" s="831"/>
      <c r="BT86" s="831"/>
      <c r="BU86" s="831"/>
      <c r="BV86" s="831"/>
      <c r="BW86" s="831"/>
      <c r="BX86" s="831"/>
      <c r="BY86" s="831"/>
      <c r="BZ86" s="831"/>
      <c r="CA86" s="831"/>
      <c r="CB86" s="831"/>
      <c r="CC86" s="831"/>
      <c r="CD86" s="831"/>
      <c r="CE86" s="831"/>
      <c r="CF86" s="831"/>
      <c r="CG86" s="831"/>
      <c r="CH86" s="831"/>
      <c r="CI86" s="831"/>
      <c r="CJ86" s="831"/>
      <c r="CK86" s="831"/>
      <c r="CL86" s="831"/>
      <c r="CM86" s="831"/>
      <c r="CN86" s="831"/>
      <c r="CO86" s="831"/>
      <c r="CP86" s="831"/>
      <c r="CQ86" s="831"/>
      <c r="CR86" s="831"/>
      <c r="CS86" s="831"/>
      <c r="CT86" s="831"/>
      <c r="CU86" s="831"/>
      <c r="CV86" s="831"/>
      <c r="CW86" s="831"/>
      <c r="CX86" s="831"/>
      <c r="CY86" s="831"/>
      <c r="CZ86" s="831"/>
      <c r="DA86" s="831"/>
      <c r="DB86" s="831"/>
      <c r="DC86" s="831"/>
      <c r="DD86" s="831"/>
      <c r="DE86" s="831"/>
      <c r="DF86" s="831"/>
      <c r="DG86" s="831"/>
      <c r="DH86" s="831"/>
      <c r="DI86" s="831"/>
      <c r="DJ86" s="831"/>
      <c r="DK86" s="831"/>
      <c r="DL86" s="831"/>
      <c r="DM86" s="831"/>
      <c r="DN86" s="831"/>
      <c r="DO86" s="831"/>
      <c r="DP86" s="831"/>
      <c r="DQ86" s="831"/>
      <c r="DR86" s="831"/>
      <c r="DS86" s="831"/>
      <c r="DT86" s="831"/>
      <c r="DU86" s="831"/>
      <c r="DV86" s="831"/>
      <c r="DW86" s="831"/>
      <c r="DX86" s="831"/>
      <c r="DY86" s="831"/>
      <c r="DZ86" s="831"/>
      <c r="EA86" s="831"/>
      <c r="EB86" s="831"/>
      <c r="EC86" s="831"/>
      <c r="ED86" s="831"/>
      <c r="EE86" s="831"/>
      <c r="EF86" s="831"/>
      <c r="EG86" s="831"/>
      <c r="EH86" s="831"/>
      <c r="EI86" s="831"/>
      <c r="EJ86" s="831"/>
      <c r="EK86" s="831"/>
      <c r="EL86" s="831"/>
      <c r="EM86" s="831"/>
      <c r="EN86" s="831"/>
      <c r="EO86" s="831"/>
      <c r="EP86" s="831"/>
      <c r="EQ86" s="831"/>
      <c r="ER86" s="831"/>
      <c r="ES86" s="831"/>
      <c r="ET86" s="831"/>
      <c r="EU86" s="831"/>
      <c r="EV86" s="831"/>
      <c r="EW86" s="831"/>
      <c r="EX86" s="831"/>
      <c r="EY86" s="831"/>
      <c r="EZ86" s="831"/>
      <c r="FA86" s="831"/>
      <c r="FB86" s="831"/>
      <c r="FC86" s="831"/>
      <c r="FD86" s="831"/>
      <c r="FE86" s="831"/>
      <c r="FF86" s="831"/>
      <c r="FG86" s="831"/>
      <c r="FH86" s="831"/>
      <c r="FI86" s="831"/>
      <c r="FJ86" s="831"/>
      <c r="FK86" s="831"/>
      <c r="FL86" s="831"/>
      <c r="FM86" s="831"/>
      <c r="FN86" s="831"/>
      <c r="FO86" s="831"/>
      <c r="FP86" s="831"/>
      <c r="FQ86" s="831"/>
      <c r="FR86" s="831"/>
      <c r="FS86" s="831"/>
      <c r="FT86" s="831"/>
      <c r="FU86" s="831"/>
      <c r="FV86" s="831"/>
      <c r="FW86" s="831"/>
      <c r="FX86" s="831"/>
      <c r="FY86" s="831"/>
      <c r="FZ86" s="831"/>
      <c r="GA86" s="831"/>
      <c r="GB86" s="831"/>
      <c r="GC86" s="831"/>
      <c r="GD86" s="831"/>
      <c r="GE86" s="831"/>
      <c r="GF86" s="831"/>
      <c r="GG86" s="831"/>
      <c r="GH86" s="831"/>
      <c r="GI86" s="831"/>
      <c r="GJ86" s="831"/>
      <c r="GK86" s="831"/>
      <c r="GL86" s="831"/>
      <c r="GM86" s="831"/>
      <c r="GN86" s="831"/>
      <c r="GO86" s="831"/>
      <c r="GP86" s="831"/>
      <c r="GQ86" s="831"/>
      <c r="GR86" s="831"/>
      <c r="GS86" s="831"/>
      <c r="GT86" s="831"/>
      <c r="GU86" s="831"/>
      <c r="GV86" s="831"/>
      <c r="GW86" s="831"/>
      <c r="GX86" s="831"/>
      <c r="GY86" s="831"/>
      <c r="GZ86" s="831"/>
      <c r="HA86" s="831"/>
      <c r="HB86" s="831"/>
      <c r="HC86" s="831"/>
      <c r="HD86" s="831"/>
      <c r="HE86" s="831"/>
      <c r="HF86" s="831"/>
      <c r="HG86" s="831"/>
      <c r="HH86" s="831"/>
      <c r="HI86" s="831"/>
      <c r="HJ86" s="831"/>
      <c r="HK86" s="831"/>
      <c r="HL86" s="831"/>
      <c r="HM86" s="831"/>
      <c r="HN86" s="831"/>
      <c r="HO86" s="831"/>
      <c r="HP86" s="831"/>
      <c r="HQ86" s="831"/>
      <c r="HR86" s="831"/>
      <c r="HS86" s="831"/>
      <c r="HT86" s="831"/>
      <c r="HU86" s="831"/>
      <c r="HV86" s="831"/>
      <c r="HW86" s="831"/>
      <c r="HX86" s="831"/>
      <c r="HY86" s="831"/>
      <c r="HZ86" s="831"/>
      <c r="IA86" s="831"/>
      <c r="IB86" s="831"/>
      <c r="IC86" s="831"/>
      <c r="ID86" s="831"/>
      <c r="IE86" s="831"/>
      <c r="IF86" s="831"/>
      <c r="IG86" s="831"/>
      <c r="IH86" s="831"/>
      <c r="II86" s="831"/>
      <c r="IJ86" s="831"/>
      <c r="IK86" s="831"/>
      <c r="IL86" s="831"/>
      <c r="IM86" s="831"/>
      <c r="IN86" s="831"/>
      <c r="IO86" s="831"/>
      <c r="IP86" s="831"/>
      <c r="IQ86" s="831"/>
      <c r="IR86" s="831"/>
      <c r="IS86" s="831"/>
      <c r="IT86" s="831"/>
      <c r="IU86" s="831"/>
      <c r="IV86" s="831"/>
      <c r="IW86" s="831"/>
      <c r="IX86" s="831"/>
      <c r="IY86" s="831"/>
      <c r="IZ86" s="831"/>
      <c r="JA86" s="831"/>
      <c r="JB86" s="831"/>
      <c r="JC86" s="831"/>
      <c r="JD86" s="831"/>
      <c r="JE86" s="831"/>
      <c r="JF86" s="831"/>
      <c r="JG86" s="831"/>
      <c r="JH86" s="831"/>
      <c r="JI86" s="831"/>
      <c r="JJ86" s="831"/>
      <c r="JK86" s="831"/>
      <c r="JL86" s="831"/>
      <c r="JM86" s="831"/>
      <c r="JN86" s="831"/>
      <c r="JO86" s="831"/>
      <c r="JP86" s="831"/>
      <c r="JQ86" s="831"/>
      <c r="JR86" s="831"/>
      <c r="JS86" s="831"/>
      <c r="JT86" s="831"/>
      <c r="JU86" s="831"/>
      <c r="JV86" s="831"/>
      <c r="JW86" s="831"/>
      <c r="JX86" s="831"/>
      <c r="JY86" s="831"/>
      <c r="JZ86" s="831"/>
      <c r="KA86" s="831"/>
      <c r="KB86" s="831"/>
      <c r="KC86" s="831"/>
      <c r="KD86" s="831"/>
      <c r="KE86" s="831"/>
      <c r="KF86" s="831"/>
      <c r="KG86" s="831"/>
      <c r="KH86" s="831"/>
      <c r="KI86" s="831"/>
      <c r="KJ86" s="831"/>
      <c r="KK86" s="831"/>
      <c r="KL86" s="831"/>
      <c r="KM86" s="831"/>
      <c r="KN86" s="831"/>
      <c r="KO86" s="831"/>
      <c r="KP86" s="831"/>
      <c r="KQ86" s="831"/>
      <c r="KR86" s="831"/>
      <c r="KS86" s="831"/>
      <c r="KT86" s="831"/>
      <c r="KU86" s="831"/>
      <c r="KV86" s="831"/>
      <c r="KW86" s="831"/>
      <c r="KX86" s="831"/>
      <c r="KY86" s="831"/>
      <c r="KZ86" s="831"/>
      <c r="LA86" s="831"/>
      <c r="LB86" s="831"/>
      <c r="LC86" s="831"/>
      <c r="LD86" s="831"/>
      <c r="LE86" s="831"/>
      <c r="LF86" s="831"/>
      <c r="LG86" s="831"/>
      <c r="LH86" s="831"/>
      <c r="LI86" s="831"/>
      <c r="LJ86" s="831"/>
      <c r="LK86" s="831"/>
      <c r="LL86" s="831"/>
      <c r="LM86" s="831"/>
      <c r="LN86" s="831"/>
      <c r="LO86" s="831"/>
      <c r="LP86" s="831"/>
      <c r="LQ86" s="831"/>
      <c r="LR86" s="831"/>
      <c r="LS86" s="831"/>
      <c r="LT86" s="831"/>
      <c r="LU86" s="831"/>
      <c r="LV86" s="831"/>
      <c r="LW86" s="831"/>
      <c r="LX86" s="831"/>
      <c r="LY86" s="831"/>
      <c r="LZ86" s="831"/>
      <c r="MA86" s="831"/>
      <c r="MB86" s="831"/>
      <c r="MC86" s="831"/>
      <c r="MD86" s="831"/>
      <c r="ME86" s="831"/>
      <c r="MF86" s="831"/>
      <c r="MG86" s="831"/>
      <c r="MH86" s="831"/>
      <c r="MI86" s="831"/>
      <c r="MJ86" s="831"/>
      <c r="MK86" s="831"/>
      <c r="ML86" s="831"/>
      <c r="MM86" s="831"/>
      <c r="MN86" s="831"/>
      <c r="MO86" s="831"/>
      <c r="MP86" s="831"/>
      <c r="MQ86" s="831"/>
      <c r="MR86" s="831"/>
      <c r="MS86" s="831"/>
      <c r="MT86" s="831"/>
      <c r="MU86" s="831"/>
      <c r="MV86" s="831"/>
      <c r="MW86" s="831"/>
      <c r="MX86" s="831"/>
      <c r="MY86" s="831"/>
      <c r="MZ86" s="831"/>
      <c r="NA86" s="831"/>
      <c r="NB86" s="831"/>
      <c r="NC86" s="831"/>
      <c r="ND86" s="831"/>
      <c r="NE86" s="831"/>
      <c r="NF86" s="831"/>
      <c r="NG86" s="831"/>
      <c r="NH86" s="831"/>
      <c r="NI86" s="831"/>
      <c r="NJ86" s="831"/>
      <c r="NK86" s="831"/>
      <c r="NL86" s="831"/>
      <c r="NM86" s="831"/>
      <c r="NN86" s="831"/>
      <c r="NO86" s="831"/>
      <c r="NP86" s="831"/>
      <c r="NQ86" s="831"/>
      <c r="NR86" s="831"/>
      <c r="NS86" s="831"/>
      <c r="NT86" s="831"/>
      <c r="NU86" s="831"/>
      <c r="NV86" s="831"/>
      <c r="NW86" s="831"/>
      <c r="NX86" s="831"/>
      <c r="NY86" s="831"/>
      <c r="NZ86" s="831"/>
      <c r="OA86" s="831"/>
      <c r="OB86" s="831"/>
      <c r="OC86" s="831"/>
      <c r="OD86" s="831"/>
      <c r="OE86" s="831"/>
      <c r="OF86" s="831"/>
      <c r="OG86" s="831"/>
      <c r="OH86" s="831"/>
      <c r="OI86" s="831"/>
      <c r="OJ86" s="831"/>
      <c r="OK86" s="831"/>
      <c r="OL86" s="831"/>
      <c r="OM86" s="831"/>
      <c r="ON86" s="831"/>
      <c r="OO86" s="831"/>
      <c r="OP86" s="831"/>
      <c r="OQ86" s="831"/>
      <c r="OR86" s="831"/>
      <c r="OS86" s="831"/>
      <c r="OT86" s="831"/>
      <c r="OU86" s="831"/>
      <c r="OV86" s="831"/>
      <c r="OW86" s="831"/>
      <c r="OX86" s="831"/>
      <c r="OY86" s="831"/>
      <c r="OZ86" s="831"/>
      <c r="PA86" s="831"/>
      <c r="PB86" s="831"/>
      <c r="PC86" s="831"/>
      <c r="PD86" s="831"/>
      <c r="PE86" s="831"/>
      <c r="PF86" s="831"/>
    </row>
    <row r="87" spans="1:422" s="733" customFormat="1" x14ac:dyDescent="0.25">
      <c r="A87" s="829"/>
      <c r="B87" s="857"/>
      <c r="C87" s="647"/>
      <c r="D87" s="1083"/>
      <c r="E87" s="1083"/>
      <c r="F87" s="60"/>
      <c r="G87" s="60"/>
      <c r="H87" s="1083"/>
      <c r="I87" s="1156"/>
      <c r="J87" s="1083"/>
      <c r="K87" s="1114"/>
      <c r="L87" s="831"/>
      <c r="M87" s="56"/>
      <c r="N87" s="1114"/>
      <c r="O87" s="1157"/>
      <c r="P87" s="999"/>
      <c r="Q87" s="1091">
        <f t="shared" si="4"/>
        <v>0</v>
      </c>
      <c r="R87" s="1091">
        <f t="shared" si="5"/>
        <v>0</v>
      </c>
      <c r="S87" s="831"/>
      <c r="T87" s="831"/>
      <c r="U87" s="831"/>
      <c r="V87" s="831"/>
      <c r="W87" s="831"/>
      <c r="X87" s="831"/>
      <c r="Y87" s="831"/>
      <c r="Z87" s="831"/>
      <c r="AA87" s="831"/>
      <c r="AB87" s="831"/>
      <c r="AC87" s="831"/>
      <c r="AD87" s="831"/>
      <c r="AE87" s="831"/>
      <c r="AF87" s="831"/>
      <c r="AG87" s="831"/>
      <c r="AH87" s="831"/>
      <c r="AI87" s="831"/>
      <c r="AJ87" s="831"/>
      <c r="AK87" s="831"/>
      <c r="AL87" s="831"/>
      <c r="AM87" s="831"/>
      <c r="AN87" s="831"/>
      <c r="AO87" s="831"/>
      <c r="AP87" s="831"/>
      <c r="AQ87" s="831"/>
      <c r="AR87" s="831"/>
      <c r="AS87" s="831"/>
      <c r="AT87" s="831"/>
      <c r="AU87" s="831"/>
      <c r="AV87" s="831"/>
      <c r="AW87" s="831"/>
      <c r="AX87" s="831"/>
      <c r="AY87" s="831"/>
      <c r="AZ87" s="831"/>
      <c r="BA87" s="831"/>
      <c r="BB87" s="831"/>
      <c r="BC87" s="831"/>
      <c r="BD87" s="831"/>
      <c r="BE87" s="831"/>
      <c r="BF87" s="831"/>
      <c r="BG87" s="831"/>
      <c r="BH87" s="831"/>
      <c r="BI87" s="831"/>
      <c r="BJ87" s="831"/>
      <c r="BK87" s="831"/>
      <c r="BL87" s="831"/>
      <c r="BM87" s="831"/>
      <c r="BN87" s="831"/>
      <c r="BO87" s="831"/>
      <c r="BP87" s="831"/>
      <c r="BQ87" s="831"/>
      <c r="BR87" s="831"/>
      <c r="BS87" s="831"/>
      <c r="BT87" s="831"/>
      <c r="BU87" s="831"/>
      <c r="BV87" s="831"/>
      <c r="BW87" s="831"/>
      <c r="BX87" s="831"/>
      <c r="BY87" s="831"/>
      <c r="BZ87" s="831"/>
      <c r="CA87" s="831"/>
      <c r="CB87" s="831"/>
      <c r="CC87" s="831"/>
      <c r="CD87" s="831"/>
      <c r="CE87" s="831"/>
      <c r="CF87" s="831"/>
      <c r="CG87" s="831"/>
      <c r="CH87" s="831"/>
      <c r="CI87" s="831"/>
      <c r="CJ87" s="831"/>
      <c r="CK87" s="831"/>
      <c r="CL87" s="831"/>
      <c r="CM87" s="831"/>
      <c r="CN87" s="831"/>
      <c r="CO87" s="831"/>
      <c r="CP87" s="831"/>
      <c r="CQ87" s="831"/>
      <c r="CR87" s="831"/>
      <c r="CS87" s="831"/>
      <c r="CT87" s="831"/>
      <c r="CU87" s="831"/>
      <c r="CV87" s="831"/>
      <c r="CW87" s="831"/>
      <c r="CX87" s="831"/>
      <c r="CY87" s="831"/>
      <c r="CZ87" s="831"/>
      <c r="DA87" s="831"/>
      <c r="DB87" s="831"/>
      <c r="DC87" s="831"/>
      <c r="DD87" s="831"/>
      <c r="DE87" s="831"/>
      <c r="DF87" s="831"/>
      <c r="DG87" s="831"/>
      <c r="DH87" s="831"/>
      <c r="DI87" s="831"/>
      <c r="DJ87" s="831"/>
      <c r="DK87" s="831"/>
      <c r="DL87" s="831"/>
      <c r="DM87" s="831"/>
      <c r="DN87" s="831"/>
      <c r="DO87" s="831"/>
      <c r="DP87" s="831"/>
      <c r="DQ87" s="831"/>
      <c r="DR87" s="831"/>
      <c r="DS87" s="831"/>
      <c r="DT87" s="831"/>
      <c r="DU87" s="831"/>
      <c r="DV87" s="831"/>
      <c r="DW87" s="831"/>
      <c r="DX87" s="831"/>
      <c r="DY87" s="831"/>
      <c r="DZ87" s="831"/>
      <c r="EA87" s="831"/>
      <c r="EB87" s="831"/>
      <c r="EC87" s="831"/>
      <c r="ED87" s="831"/>
      <c r="EE87" s="831"/>
      <c r="EF87" s="831"/>
      <c r="EG87" s="831"/>
      <c r="EH87" s="831"/>
      <c r="EI87" s="831"/>
      <c r="EJ87" s="831"/>
      <c r="EK87" s="831"/>
      <c r="EL87" s="831"/>
      <c r="EM87" s="831"/>
      <c r="EN87" s="831"/>
      <c r="EO87" s="831"/>
      <c r="EP87" s="831"/>
      <c r="EQ87" s="831"/>
      <c r="ER87" s="831"/>
      <c r="ES87" s="831"/>
      <c r="ET87" s="831"/>
      <c r="EU87" s="831"/>
      <c r="EV87" s="831"/>
      <c r="EW87" s="831"/>
      <c r="EX87" s="831"/>
      <c r="EY87" s="831"/>
      <c r="EZ87" s="831"/>
      <c r="FA87" s="831"/>
      <c r="FB87" s="831"/>
      <c r="FC87" s="831"/>
      <c r="FD87" s="831"/>
      <c r="FE87" s="831"/>
      <c r="FF87" s="831"/>
      <c r="FG87" s="831"/>
      <c r="FH87" s="831"/>
      <c r="FI87" s="831"/>
      <c r="FJ87" s="831"/>
      <c r="FK87" s="831"/>
      <c r="FL87" s="831"/>
      <c r="FM87" s="831"/>
      <c r="FN87" s="831"/>
      <c r="FO87" s="831"/>
      <c r="FP87" s="831"/>
      <c r="FQ87" s="831"/>
      <c r="FR87" s="831"/>
      <c r="FS87" s="831"/>
      <c r="FT87" s="831"/>
      <c r="FU87" s="831"/>
      <c r="FV87" s="831"/>
      <c r="FW87" s="831"/>
      <c r="FX87" s="831"/>
      <c r="FY87" s="831"/>
      <c r="FZ87" s="831"/>
      <c r="GA87" s="831"/>
      <c r="GB87" s="831"/>
      <c r="GC87" s="831"/>
      <c r="GD87" s="831"/>
      <c r="GE87" s="831"/>
      <c r="GF87" s="831"/>
      <c r="GG87" s="831"/>
      <c r="GH87" s="831"/>
      <c r="GI87" s="831"/>
      <c r="GJ87" s="831"/>
      <c r="GK87" s="831"/>
      <c r="GL87" s="831"/>
      <c r="GM87" s="831"/>
      <c r="GN87" s="831"/>
      <c r="GO87" s="831"/>
      <c r="GP87" s="831"/>
      <c r="GQ87" s="831"/>
      <c r="GR87" s="831"/>
      <c r="GS87" s="831"/>
      <c r="GT87" s="831"/>
      <c r="GU87" s="831"/>
      <c r="GV87" s="831"/>
      <c r="GW87" s="831"/>
      <c r="GX87" s="831"/>
      <c r="GY87" s="831"/>
      <c r="GZ87" s="831"/>
      <c r="HA87" s="831"/>
      <c r="HB87" s="831"/>
      <c r="HC87" s="831"/>
      <c r="HD87" s="831"/>
      <c r="HE87" s="831"/>
      <c r="HF87" s="831"/>
      <c r="HG87" s="831"/>
      <c r="HH87" s="831"/>
      <c r="HI87" s="831"/>
      <c r="HJ87" s="831"/>
      <c r="HK87" s="831"/>
      <c r="HL87" s="831"/>
      <c r="HM87" s="831"/>
      <c r="HN87" s="831"/>
      <c r="HO87" s="831"/>
      <c r="HP87" s="831"/>
      <c r="HQ87" s="831"/>
      <c r="HR87" s="831"/>
      <c r="HS87" s="831"/>
      <c r="HT87" s="831"/>
      <c r="HU87" s="831"/>
      <c r="HV87" s="831"/>
      <c r="HW87" s="831"/>
      <c r="HX87" s="831"/>
      <c r="HY87" s="831"/>
      <c r="HZ87" s="831"/>
      <c r="IA87" s="831"/>
      <c r="IB87" s="831"/>
      <c r="IC87" s="831"/>
      <c r="ID87" s="831"/>
      <c r="IE87" s="831"/>
      <c r="IF87" s="831"/>
      <c r="IG87" s="831"/>
      <c r="IH87" s="831"/>
      <c r="II87" s="831"/>
      <c r="IJ87" s="831"/>
      <c r="IK87" s="831"/>
      <c r="IL87" s="831"/>
      <c r="IM87" s="831"/>
      <c r="IN87" s="831"/>
      <c r="IO87" s="831"/>
      <c r="IP87" s="831"/>
      <c r="IQ87" s="831"/>
      <c r="IR87" s="831"/>
      <c r="IS87" s="831"/>
      <c r="IT87" s="831"/>
      <c r="IU87" s="831"/>
      <c r="IV87" s="831"/>
      <c r="IW87" s="831"/>
      <c r="IX87" s="831"/>
      <c r="IY87" s="831"/>
      <c r="IZ87" s="831"/>
      <c r="JA87" s="831"/>
      <c r="JB87" s="831"/>
      <c r="JC87" s="831"/>
      <c r="JD87" s="831"/>
      <c r="JE87" s="831"/>
      <c r="JF87" s="831"/>
      <c r="JG87" s="831"/>
      <c r="JH87" s="831"/>
      <c r="JI87" s="831"/>
      <c r="JJ87" s="831"/>
      <c r="JK87" s="831"/>
      <c r="JL87" s="831"/>
      <c r="JM87" s="831"/>
      <c r="JN87" s="831"/>
      <c r="JO87" s="831"/>
      <c r="JP87" s="831"/>
      <c r="JQ87" s="831"/>
      <c r="JR87" s="831"/>
      <c r="JS87" s="831"/>
      <c r="JT87" s="831"/>
      <c r="JU87" s="831"/>
      <c r="JV87" s="831"/>
      <c r="JW87" s="831"/>
      <c r="JX87" s="831"/>
      <c r="JY87" s="831"/>
      <c r="JZ87" s="831"/>
      <c r="KA87" s="831"/>
      <c r="KB87" s="831"/>
      <c r="KC87" s="831"/>
      <c r="KD87" s="831"/>
      <c r="KE87" s="831"/>
      <c r="KF87" s="831"/>
      <c r="KG87" s="831"/>
      <c r="KH87" s="831"/>
      <c r="KI87" s="831"/>
      <c r="KJ87" s="831"/>
      <c r="KK87" s="831"/>
      <c r="KL87" s="831"/>
      <c r="KM87" s="831"/>
      <c r="KN87" s="831"/>
      <c r="KO87" s="831"/>
      <c r="KP87" s="831"/>
      <c r="KQ87" s="831"/>
      <c r="KR87" s="831"/>
      <c r="KS87" s="831"/>
      <c r="KT87" s="831"/>
      <c r="KU87" s="831"/>
      <c r="KV87" s="831"/>
      <c r="KW87" s="831"/>
      <c r="KX87" s="831"/>
      <c r="KY87" s="831"/>
      <c r="KZ87" s="831"/>
      <c r="LA87" s="831"/>
      <c r="LB87" s="831"/>
      <c r="LC87" s="831"/>
      <c r="LD87" s="831"/>
      <c r="LE87" s="831"/>
      <c r="LF87" s="831"/>
      <c r="LG87" s="831"/>
      <c r="LH87" s="831"/>
      <c r="LI87" s="831"/>
      <c r="LJ87" s="831"/>
      <c r="LK87" s="831"/>
      <c r="LL87" s="831"/>
      <c r="LM87" s="831"/>
      <c r="LN87" s="831"/>
      <c r="LO87" s="831"/>
      <c r="LP87" s="831"/>
      <c r="LQ87" s="831"/>
      <c r="LR87" s="831"/>
      <c r="LS87" s="831"/>
      <c r="LT87" s="831"/>
      <c r="LU87" s="831"/>
      <c r="LV87" s="831"/>
      <c r="LW87" s="831"/>
      <c r="LX87" s="831"/>
      <c r="LY87" s="831"/>
      <c r="LZ87" s="831"/>
      <c r="MA87" s="831"/>
      <c r="MB87" s="831"/>
      <c r="MC87" s="831"/>
      <c r="MD87" s="831"/>
      <c r="ME87" s="831"/>
      <c r="MF87" s="831"/>
      <c r="MG87" s="831"/>
      <c r="MH87" s="831"/>
      <c r="MI87" s="831"/>
      <c r="MJ87" s="831"/>
      <c r="MK87" s="831"/>
      <c r="ML87" s="831"/>
      <c r="MM87" s="831"/>
      <c r="MN87" s="831"/>
      <c r="MO87" s="831"/>
      <c r="MP87" s="831"/>
      <c r="MQ87" s="831"/>
      <c r="MR87" s="831"/>
      <c r="MS87" s="831"/>
      <c r="MT87" s="831"/>
      <c r="MU87" s="831"/>
      <c r="MV87" s="831"/>
      <c r="MW87" s="831"/>
      <c r="MX87" s="831"/>
      <c r="MY87" s="831"/>
      <c r="MZ87" s="831"/>
      <c r="NA87" s="831"/>
      <c r="NB87" s="831"/>
      <c r="NC87" s="831"/>
      <c r="ND87" s="831"/>
      <c r="NE87" s="831"/>
      <c r="NF87" s="831"/>
      <c r="NG87" s="831"/>
      <c r="NH87" s="831"/>
      <c r="NI87" s="831"/>
      <c r="NJ87" s="831"/>
      <c r="NK87" s="831"/>
      <c r="NL87" s="831"/>
      <c r="NM87" s="831"/>
      <c r="NN87" s="831"/>
      <c r="NO87" s="831"/>
      <c r="NP87" s="831"/>
      <c r="NQ87" s="831"/>
      <c r="NR87" s="831"/>
      <c r="NS87" s="831"/>
      <c r="NT87" s="831"/>
      <c r="NU87" s="831"/>
      <c r="NV87" s="831"/>
      <c r="NW87" s="831"/>
      <c r="NX87" s="831"/>
      <c r="NY87" s="831"/>
      <c r="NZ87" s="831"/>
      <c r="OA87" s="831"/>
      <c r="OB87" s="831"/>
      <c r="OC87" s="831"/>
      <c r="OD87" s="831"/>
      <c r="OE87" s="831"/>
      <c r="OF87" s="831"/>
      <c r="OG87" s="831"/>
      <c r="OH87" s="831"/>
      <c r="OI87" s="831"/>
      <c r="OJ87" s="831"/>
      <c r="OK87" s="831"/>
      <c r="OL87" s="831"/>
      <c r="OM87" s="831"/>
      <c r="ON87" s="831"/>
      <c r="OO87" s="831"/>
      <c r="OP87" s="831"/>
      <c r="OQ87" s="831"/>
      <c r="OR87" s="831"/>
      <c r="OS87" s="831"/>
      <c r="OT87" s="831"/>
      <c r="OU87" s="831"/>
      <c r="OV87" s="831"/>
      <c r="OW87" s="831"/>
      <c r="OX87" s="831"/>
      <c r="OY87" s="831"/>
      <c r="OZ87" s="831"/>
      <c r="PA87" s="831"/>
      <c r="PB87" s="831"/>
      <c r="PC87" s="831"/>
      <c r="PD87" s="831"/>
      <c r="PE87" s="831"/>
      <c r="PF87" s="831"/>
    </row>
    <row r="88" spans="1:422" s="734" customFormat="1" x14ac:dyDescent="0.25">
      <c r="A88" s="1083" t="s">
        <v>782</v>
      </c>
      <c r="B88" s="857" t="s">
        <v>396</v>
      </c>
      <c r="C88" s="647">
        <v>126</v>
      </c>
      <c r="D88" s="60">
        <v>15</v>
      </c>
      <c r="E88" s="60">
        <v>20</v>
      </c>
      <c r="F88" s="60">
        <v>18</v>
      </c>
      <c r="G88" s="60">
        <v>20</v>
      </c>
      <c r="H88" s="41">
        <v>20</v>
      </c>
      <c r="I88" s="687">
        <v>18</v>
      </c>
      <c r="J88" s="60">
        <v>15</v>
      </c>
      <c r="K88" s="21"/>
      <c r="L88" s="832"/>
      <c r="M88" s="21"/>
      <c r="N88" s="1114"/>
      <c r="O88" s="1157"/>
      <c r="P88" s="999"/>
      <c r="Q88" s="1091">
        <f t="shared" si="4"/>
        <v>126</v>
      </c>
      <c r="R88" s="1091">
        <f t="shared" si="5"/>
        <v>0</v>
      </c>
      <c r="S88" s="832"/>
      <c r="T88" s="832"/>
      <c r="U88" s="832"/>
      <c r="V88" s="832"/>
      <c r="W88" s="832"/>
      <c r="X88" s="832"/>
      <c r="Y88" s="832"/>
      <c r="Z88" s="832"/>
      <c r="AA88" s="832"/>
      <c r="AB88" s="832"/>
      <c r="AC88" s="832"/>
      <c r="AD88" s="832"/>
      <c r="AE88" s="832"/>
      <c r="AF88" s="832"/>
      <c r="AG88" s="832"/>
      <c r="AH88" s="832"/>
      <c r="AI88" s="832"/>
      <c r="AJ88" s="832"/>
      <c r="AK88" s="832"/>
      <c r="AL88" s="832"/>
      <c r="AM88" s="832"/>
      <c r="AN88" s="832"/>
      <c r="AO88" s="832"/>
      <c r="AP88" s="832"/>
      <c r="AQ88" s="832"/>
      <c r="AR88" s="832"/>
      <c r="AS88" s="832"/>
      <c r="AT88" s="832"/>
      <c r="AU88" s="832"/>
      <c r="AV88" s="832"/>
      <c r="AW88" s="832"/>
      <c r="AX88" s="832"/>
      <c r="AY88" s="832"/>
      <c r="AZ88" s="832"/>
      <c r="BA88" s="832"/>
      <c r="BB88" s="832"/>
      <c r="BC88" s="832"/>
      <c r="BD88" s="832"/>
      <c r="BE88" s="832"/>
      <c r="BF88" s="832"/>
      <c r="BG88" s="832"/>
      <c r="BH88" s="832"/>
      <c r="BI88" s="832"/>
      <c r="BJ88" s="832"/>
      <c r="BK88" s="832"/>
      <c r="BL88" s="832"/>
      <c r="BM88" s="832"/>
      <c r="BN88" s="832"/>
      <c r="BO88" s="832"/>
      <c r="BP88" s="832"/>
      <c r="BQ88" s="832"/>
      <c r="BR88" s="832"/>
      <c r="BS88" s="832"/>
      <c r="BT88" s="832"/>
      <c r="BU88" s="832"/>
      <c r="BV88" s="832"/>
      <c r="BW88" s="832"/>
      <c r="BX88" s="832"/>
      <c r="BY88" s="832"/>
      <c r="BZ88" s="832"/>
      <c r="CA88" s="832"/>
      <c r="CB88" s="832"/>
      <c r="CC88" s="832"/>
      <c r="CD88" s="832"/>
      <c r="CE88" s="832"/>
      <c r="CF88" s="832"/>
      <c r="CG88" s="832"/>
      <c r="CH88" s="832"/>
      <c r="CI88" s="832"/>
      <c r="CJ88" s="832"/>
      <c r="CK88" s="832"/>
      <c r="CL88" s="832"/>
      <c r="CM88" s="832"/>
      <c r="CN88" s="832"/>
      <c r="CO88" s="832"/>
      <c r="CP88" s="832"/>
      <c r="CQ88" s="832"/>
      <c r="CR88" s="832"/>
      <c r="CS88" s="832"/>
      <c r="CT88" s="832"/>
      <c r="CU88" s="832"/>
      <c r="CV88" s="832"/>
      <c r="CW88" s="832"/>
      <c r="CX88" s="832"/>
      <c r="CY88" s="832"/>
      <c r="CZ88" s="832"/>
      <c r="DA88" s="832"/>
      <c r="DB88" s="832"/>
      <c r="DC88" s="832"/>
      <c r="DD88" s="832"/>
      <c r="DE88" s="832"/>
      <c r="DF88" s="832"/>
      <c r="DG88" s="832"/>
      <c r="DH88" s="832"/>
      <c r="DI88" s="832"/>
      <c r="DJ88" s="832"/>
      <c r="DK88" s="832"/>
      <c r="DL88" s="832"/>
      <c r="DM88" s="832"/>
      <c r="DN88" s="832"/>
      <c r="DO88" s="832"/>
      <c r="DP88" s="832"/>
      <c r="DQ88" s="832"/>
      <c r="DR88" s="832"/>
      <c r="DS88" s="832"/>
      <c r="DT88" s="832"/>
      <c r="DU88" s="832"/>
      <c r="DV88" s="832"/>
      <c r="DW88" s="832"/>
      <c r="DX88" s="832"/>
      <c r="DY88" s="832"/>
      <c r="DZ88" s="832"/>
      <c r="EA88" s="832"/>
      <c r="EB88" s="832"/>
      <c r="EC88" s="832"/>
      <c r="ED88" s="832"/>
      <c r="EE88" s="832"/>
      <c r="EF88" s="832"/>
      <c r="EG88" s="832"/>
      <c r="EH88" s="832"/>
      <c r="EI88" s="832"/>
      <c r="EJ88" s="832"/>
      <c r="EK88" s="832"/>
      <c r="EL88" s="832"/>
      <c r="EM88" s="832"/>
      <c r="EN88" s="832"/>
      <c r="EO88" s="832"/>
      <c r="EP88" s="832"/>
      <c r="EQ88" s="832"/>
      <c r="ER88" s="832"/>
      <c r="ES88" s="832"/>
      <c r="ET88" s="832"/>
      <c r="EU88" s="832"/>
      <c r="EV88" s="832"/>
      <c r="EW88" s="832"/>
      <c r="EX88" s="832"/>
      <c r="EY88" s="832"/>
      <c r="EZ88" s="832"/>
      <c r="FA88" s="832"/>
      <c r="FB88" s="832"/>
      <c r="FC88" s="832"/>
      <c r="FD88" s="832"/>
      <c r="FE88" s="832"/>
      <c r="FF88" s="832"/>
      <c r="FG88" s="832"/>
      <c r="FH88" s="832"/>
      <c r="FI88" s="832"/>
      <c r="FJ88" s="832"/>
      <c r="FK88" s="832"/>
      <c r="FL88" s="832"/>
      <c r="FM88" s="832"/>
      <c r="FN88" s="832"/>
      <c r="FO88" s="832"/>
      <c r="FP88" s="832"/>
      <c r="FQ88" s="832"/>
      <c r="FR88" s="832"/>
      <c r="FS88" s="832"/>
      <c r="FT88" s="832"/>
      <c r="FU88" s="832"/>
      <c r="FV88" s="832"/>
      <c r="FW88" s="832"/>
      <c r="FX88" s="832"/>
      <c r="FY88" s="832"/>
      <c r="FZ88" s="832"/>
      <c r="GA88" s="832"/>
      <c r="GB88" s="832"/>
      <c r="GC88" s="832"/>
      <c r="GD88" s="832"/>
      <c r="GE88" s="832"/>
      <c r="GF88" s="832"/>
      <c r="GG88" s="832"/>
      <c r="GH88" s="832"/>
      <c r="GI88" s="832"/>
      <c r="GJ88" s="832"/>
      <c r="GK88" s="832"/>
      <c r="GL88" s="832"/>
      <c r="GM88" s="832"/>
      <c r="GN88" s="832"/>
      <c r="GO88" s="832"/>
      <c r="GP88" s="832"/>
      <c r="GQ88" s="832"/>
      <c r="GR88" s="832"/>
      <c r="GS88" s="832"/>
      <c r="GT88" s="832"/>
      <c r="GU88" s="832"/>
      <c r="GV88" s="832"/>
      <c r="GW88" s="832"/>
      <c r="GX88" s="832"/>
      <c r="GY88" s="832"/>
      <c r="GZ88" s="832"/>
      <c r="HA88" s="832"/>
      <c r="HB88" s="832"/>
      <c r="HC88" s="832"/>
      <c r="HD88" s="832"/>
      <c r="HE88" s="832"/>
      <c r="HF88" s="832"/>
      <c r="HG88" s="832"/>
      <c r="HH88" s="832"/>
      <c r="HI88" s="832"/>
      <c r="HJ88" s="832"/>
      <c r="HK88" s="832"/>
      <c r="HL88" s="832"/>
      <c r="HM88" s="832"/>
      <c r="HN88" s="832"/>
      <c r="HO88" s="832"/>
      <c r="HP88" s="832"/>
      <c r="HQ88" s="832"/>
      <c r="HR88" s="832"/>
      <c r="HS88" s="832"/>
      <c r="HT88" s="832"/>
      <c r="HU88" s="832"/>
      <c r="HV88" s="832"/>
      <c r="HW88" s="832"/>
      <c r="HX88" s="832"/>
      <c r="HY88" s="832"/>
      <c r="HZ88" s="832"/>
      <c r="IA88" s="832"/>
      <c r="IB88" s="832"/>
      <c r="IC88" s="832"/>
      <c r="ID88" s="832"/>
      <c r="IE88" s="832"/>
      <c r="IF88" s="832"/>
      <c r="IG88" s="832"/>
      <c r="IH88" s="832"/>
      <c r="II88" s="832"/>
      <c r="IJ88" s="832"/>
      <c r="IK88" s="832"/>
      <c r="IL88" s="832"/>
      <c r="IM88" s="832"/>
      <c r="IN88" s="832"/>
      <c r="IO88" s="832"/>
      <c r="IP88" s="832"/>
      <c r="IQ88" s="832"/>
      <c r="IR88" s="832"/>
      <c r="IS88" s="832"/>
      <c r="IT88" s="832"/>
      <c r="IU88" s="832"/>
      <c r="IV88" s="832"/>
      <c r="IW88" s="832"/>
      <c r="IX88" s="832"/>
      <c r="IY88" s="832"/>
      <c r="IZ88" s="832"/>
      <c r="JA88" s="832"/>
      <c r="JB88" s="832"/>
      <c r="JC88" s="832"/>
      <c r="JD88" s="832"/>
      <c r="JE88" s="832"/>
      <c r="JF88" s="832"/>
      <c r="JG88" s="832"/>
      <c r="JH88" s="832"/>
      <c r="JI88" s="832"/>
      <c r="JJ88" s="832"/>
      <c r="JK88" s="832"/>
      <c r="JL88" s="832"/>
      <c r="JM88" s="832"/>
      <c r="JN88" s="832"/>
      <c r="JO88" s="832"/>
      <c r="JP88" s="832"/>
      <c r="JQ88" s="832"/>
      <c r="JR88" s="832"/>
      <c r="JS88" s="832"/>
      <c r="JT88" s="832"/>
      <c r="JU88" s="832"/>
      <c r="JV88" s="832"/>
      <c r="JW88" s="832"/>
      <c r="JX88" s="832"/>
      <c r="JY88" s="832"/>
      <c r="JZ88" s="832"/>
      <c r="KA88" s="832"/>
      <c r="KB88" s="832"/>
      <c r="KC88" s="832"/>
      <c r="KD88" s="832"/>
      <c r="KE88" s="832"/>
      <c r="KF88" s="832"/>
      <c r="KG88" s="832"/>
      <c r="KH88" s="832"/>
      <c r="KI88" s="832"/>
      <c r="KJ88" s="832"/>
      <c r="KK88" s="832"/>
      <c r="KL88" s="832"/>
      <c r="KM88" s="832"/>
      <c r="KN88" s="832"/>
      <c r="KO88" s="832"/>
      <c r="KP88" s="832"/>
      <c r="KQ88" s="832"/>
      <c r="KR88" s="832"/>
      <c r="KS88" s="832"/>
      <c r="KT88" s="832"/>
      <c r="KU88" s="832"/>
      <c r="KV88" s="832"/>
      <c r="KW88" s="832"/>
      <c r="KX88" s="832"/>
      <c r="KY88" s="832"/>
      <c r="KZ88" s="832"/>
      <c r="LA88" s="832"/>
      <c r="LB88" s="832"/>
      <c r="LC88" s="832"/>
      <c r="LD88" s="832"/>
      <c r="LE88" s="832"/>
      <c r="LF88" s="832"/>
      <c r="LG88" s="832"/>
      <c r="LH88" s="832"/>
      <c r="LI88" s="832"/>
      <c r="LJ88" s="832"/>
      <c r="LK88" s="832"/>
      <c r="LL88" s="832"/>
      <c r="LM88" s="832"/>
      <c r="LN88" s="832"/>
      <c r="LO88" s="832"/>
      <c r="LP88" s="832"/>
      <c r="LQ88" s="832"/>
      <c r="LR88" s="832"/>
      <c r="LS88" s="832"/>
      <c r="LT88" s="832"/>
      <c r="LU88" s="832"/>
      <c r="LV88" s="832"/>
      <c r="LW88" s="832"/>
      <c r="LX88" s="832"/>
      <c r="LY88" s="832"/>
      <c r="LZ88" s="832"/>
      <c r="MA88" s="832"/>
      <c r="MB88" s="832"/>
      <c r="MC88" s="832"/>
      <c r="MD88" s="832"/>
      <c r="ME88" s="832"/>
      <c r="MF88" s="832"/>
      <c r="MG88" s="832"/>
      <c r="MH88" s="832"/>
      <c r="MI88" s="832"/>
      <c r="MJ88" s="832"/>
      <c r="MK88" s="832"/>
      <c r="ML88" s="832"/>
      <c r="MM88" s="832"/>
      <c r="MN88" s="832"/>
      <c r="MO88" s="832"/>
      <c r="MP88" s="832"/>
      <c r="MQ88" s="832"/>
      <c r="MR88" s="832"/>
      <c r="MS88" s="832"/>
      <c r="MT88" s="832"/>
      <c r="MU88" s="832"/>
      <c r="MV88" s="832"/>
      <c r="MW88" s="832"/>
      <c r="MX88" s="832"/>
      <c r="MY88" s="832"/>
      <c r="MZ88" s="832"/>
      <c r="NA88" s="832"/>
      <c r="NB88" s="832"/>
      <c r="NC88" s="832"/>
      <c r="ND88" s="832"/>
      <c r="NE88" s="832"/>
      <c r="NF88" s="832"/>
      <c r="NG88" s="832"/>
      <c r="NH88" s="832"/>
      <c r="NI88" s="832"/>
      <c r="NJ88" s="832"/>
      <c r="NK88" s="832"/>
      <c r="NL88" s="832"/>
      <c r="NM88" s="832"/>
      <c r="NN88" s="832"/>
      <c r="NO88" s="832"/>
      <c r="NP88" s="832"/>
      <c r="NQ88" s="832"/>
      <c r="NR88" s="832"/>
      <c r="NS88" s="832"/>
      <c r="NT88" s="832"/>
      <c r="NU88" s="832"/>
      <c r="NV88" s="832"/>
      <c r="NW88" s="832"/>
      <c r="NX88" s="832"/>
      <c r="NY88" s="832"/>
      <c r="NZ88" s="832"/>
      <c r="OA88" s="832"/>
      <c r="OB88" s="832"/>
      <c r="OC88" s="832"/>
      <c r="OD88" s="832"/>
      <c r="OE88" s="832"/>
      <c r="OF88" s="832"/>
      <c r="OG88" s="832"/>
      <c r="OH88" s="832"/>
      <c r="OI88" s="832"/>
      <c r="OJ88" s="832"/>
      <c r="OK88" s="832"/>
      <c r="OL88" s="832"/>
      <c r="OM88" s="832"/>
      <c r="ON88" s="832"/>
      <c r="OO88" s="832"/>
      <c r="OP88" s="832"/>
      <c r="OQ88" s="832"/>
      <c r="OR88" s="832"/>
      <c r="OS88" s="832"/>
      <c r="OT88" s="832"/>
      <c r="OU88" s="832"/>
      <c r="OV88" s="832"/>
      <c r="OW88" s="832"/>
      <c r="OX88" s="832"/>
      <c r="OY88" s="832"/>
      <c r="OZ88" s="832"/>
      <c r="PA88" s="832"/>
      <c r="PB88" s="832"/>
      <c r="PC88" s="832"/>
      <c r="PD88" s="832"/>
      <c r="PE88" s="832"/>
      <c r="PF88" s="832"/>
    </row>
    <row r="89" spans="1:422" s="733" customFormat="1" x14ac:dyDescent="0.25">
      <c r="A89" s="1083" t="s">
        <v>783</v>
      </c>
      <c r="B89" s="857"/>
      <c r="C89" s="647">
        <v>69300</v>
      </c>
      <c r="D89" s="61">
        <v>8250</v>
      </c>
      <c r="E89" s="61">
        <v>11000</v>
      </c>
      <c r="F89" s="61">
        <v>9900</v>
      </c>
      <c r="G89" s="61">
        <v>11000</v>
      </c>
      <c r="H89" s="61">
        <v>11000</v>
      </c>
      <c r="I89" s="823">
        <v>9900</v>
      </c>
      <c r="J89" s="61">
        <v>8250</v>
      </c>
      <c r="K89" s="1158"/>
      <c r="L89" s="831"/>
      <c r="M89" s="1158"/>
      <c r="N89" s="1158"/>
      <c r="O89" s="1157"/>
      <c r="P89" s="999"/>
      <c r="Q89" s="1091">
        <f t="shared" si="4"/>
        <v>69300</v>
      </c>
      <c r="R89" s="1091">
        <f t="shared" si="5"/>
        <v>0</v>
      </c>
      <c r="S89" s="831"/>
      <c r="T89" s="831"/>
      <c r="U89" s="831"/>
      <c r="V89" s="831"/>
      <c r="W89" s="831"/>
      <c r="X89" s="831"/>
      <c r="Y89" s="831"/>
      <c r="Z89" s="831"/>
      <c r="AA89" s="831"/>
      <c r="AB89" s="831"/>
      <c r="AC89" s="831"/>
      <c r="AD89" s="831"/>
      <c r="AE89" s="831"/>
      <c r="AF89" s="831"/>
      <c r="AG89" s="831"/>
      <c r="AH89" s="831"/>
      <c r="AI89" s="831"/>
      <c r="AJ89" s="831"/>
      <c r="AK89" s="831"/>
      <c r="AL89" s="831"/>
      <c r="AM89" s="831"/>
      <c r="AN89" s="831"/>
      <c r="AO89" s="831"/>
      <c r="AP89" s="831"/>
      <c r="AQ89" s="831"/>
      <c r="AR89" s="831"/>
      <c r="AS89" s="831"/>
      <c r="AT89" s="831"/>
      <c r="AU89" s="831"/>
      <c r="AV89" s="831"/>
      <c r="AW89" s="831"/>
      <c r="AX89" s="831"/>
      <c r="AY89" s="831"/>
      <c r="AZ89" s="831"/>
      <c r="BA89" s="831"/>
      <c r="BB89" s="831"/>
      <c r="BC89" s="831"/>
      <c r="BD89" s="831"/>
      <c r="BE89" s="831"/>
      <c r="BF89" s="831"/>
      <c r="BG89" s="831"/>
      <c r="BH89" s="831"/>
      <c r="BI89" s="831"/>
      <c r="BJ89" s="831"/>
      <c r="BK89" s="831"/>
      <c r="BL89" s="831"/>
      <c r="BM89" s="831"/>
      <c r="BN89" s="831"/>
      <c r="BO89" s="831"/>
      <c r="BP89" s="831"/>
      <c r="BQ89" s="831"/>
      <c r="BR89" s="831"/>
      <c r="BS89" s="831"/>
      <c r="BT89" s="831"/>
      <c r="BU89" s="831"/>
      <c r="BV89" s="831"/>
      <c r="BW89" s="831"/>
      <c r="BX89" s="831"/>
      <c r="BY89" s="831"/>
      <c r="BZ89" s="831"/>
      <c r="CA89" s="831"/>
      <c r="CB89" s="831"/>
      <c r="CC89" s="831"/>
      <c r="CD89" s="831"/>
      <c r="CE89" s="831"/>
      <c r="CF89" s="831"/>
      <c r="CG89" s="831"/>
      <c r="CH89" s="831"/>
      <c r="CI89" s="831"/>
      <c r="CJ89" s="831"/>
      <c r="CK89" s="831"/>
      <c r="CL89" s="831"/>
      <c r="CM89" s="831"/>
      <c r="CN89" s="831"/>
      <c r="CO89" s="831"/>
      <c r="CP89" s="831"/>
      <c r="CQ89" s="831"/>
      <c r="CR89" s="831"/>
      <c r="CS89" s="831"/>
      <c r="CT89" s="831"/>
      <c r="CU89" s="831"/>
      <c r="CV89" s="831"/>
      <c r="CW89" s="831"/>
      <c r="CX89" s="831"/>
      <c r="CY89" s="831"/>
      <c r="CZ89" s="831"/>
      <c r="DA89" s="831"/>
      <c r="DB89" s="831"/>
      <c r="DC89" s="831"/>
      <c r="DD89" s="831"/>
      <c r="DE89" s="831"/>
      <c r="DF89" s="831"/>
      <c r="DG89" s="831"/>
      <c r="DH89" s="831"/>
      <c r="DI89" s="831"/>
      <c r="DJ89" s="831"/>
      <c r="DK89" s="831"/>
      <c r="DL89" s="831"/>
      <c r="DM89" s="831"/>
      <c r="DN89" s="831"/>
      <c r="DO89" s="831"/>
      <c r="DP89" s="831"/>
      <c r="DQ89" s="831"/>
      <c r="DR89" s="831"/>
      <c r="DS89" s="831"/>
      <c r="DT89" s="831"/>
      <c r="DU89" s="831"/>
      <c r="DV89" s="831"/>
      <c r="DW89" s="831"/>
      <c r="DX89" s="831"/>
      <c r="DY89" s="831"/>
      <c r="DZ89" s="831"/>
      <c r="EA89" s="831"/>
      <c r="EB89" s="831"/>
      <c r="EC89" s="831"/>
      <c r="ED89" s="831"/>
      <c r="EE89" s="831"/>
      <c r="EF89" s="831"/>
      <c r="EG89" s="831"/>
      <c r="EH89" s="831"/>
      <c r="EI89" s="831"/>
      <c r="EJ89" s="831"/>
      <c r="EK89" s="831"/>
      <c r="EL89" s="831"/>
      <c r="EM89" s="831"/>
      <c r="EN89" s="831"/>
      <c r="EO89" s="831"/>
      <c r="EP89" s="831"/>
      <c r="EQ89" s="831"/>
      <c r="ER89" s="831"/>
      <c r="ES89" s="831"/>
      <c r="ET89" s="831"/>
      <c r="EU89" s="831"/>
      <c r="EV89" s="831"/>
      <c r="EW89" s="831"/>
      <c r="EX89" s="831"/>
      <c r="EY89" s="831"/>
      <c r="EZ89" s="831"/>
      <c r="FA89" s="831"/>
      <c r="FB89" s="831"/>
      <c r="FC89" s="831"/>
      <c r="FD89" s="831"/>
      <c r="FE89" s="831"/>
      <c r="FF89" s="831"/>
      <c r="FG89" s="831"/>
      <c r="FH89" s="831"/>
      <c r="FI89" s="831"/>
      <c r="FJ89" s="831"/>
      <c r="FK89" s="831"/>
      <c r="FL89" s="831"/>
      <c r="FM89" s="831"/>
      <c r="FN89" s="831"/>
      <c r="FO89" s="831"/>
      <c r="FP89" s="831"/>
      <c r="FQ89" s="831"/>
      <c r="FR89" s="831"/>
      <c r="FS89" s="831"/>
      <c r="FT89" s="831"/>
      <c r="FU89" s="831"/>
      <c r="FV89" s="831"/>
      <c r="FW89" s="831"/>
      <c r="FX89" s="831"/>
      <c r="FY89" s="831"/>
      <c r="FZ89" s="831"/>
      <c r="GA89" s="831"/>
      <c r="GB89" s="831"/>
      <c r="GC89" s="831"/>
      <c r="GD89" s="831"/>
      <c r="GE89" s="831"/>
      <c r="GF89" s="831"/>
      <c r="GG89" s="831"/>
      <c r="GH89" s="831"/>
      <c r="GI89" s="831"/>
      <c r="GJ89" s="831"/>
      <c r="GK89" s="831"/>
      <c r="GL89" s="831"/>
      <c r="GM89" s="831"/>
      <c r="GN89" s="831"/>
      <c r="GO89" s="831"/>
      <c r="GP89" s="831"/>
      <c r="GQ89" s="831"/>
      <c r="GR89" s="831"/>
      <c r="GS89" s="831"/>
      <c r="GT89" s="831"/>
      <c r="GU89" s="831"/>
      <c r="GV89" s="831"/>
      <c r="GW89" s="831"/>
      <c r="GX89" s="831"/>
      <c r="GY89" s="831"/>
      <c r="GZ89" s="831"/>
      <c r="HA89" s="831"/>
      <c r="HB89" s="831"/>
      <c r="HC89" s="831"/>
      <c r="HD89" s="831"/>
      <c r="HE89" s="831"/>
      <c r="HF89" s="831"/>
      <c r="HG89" s="831"/>
      <c r="HH89" s="831"/>
      <c r="HI89" s="831"/>
      <c r="HJ89" s="831"/>
      <c r="HK89" s="831"/>
      <c r="HL89" s="831"/>
      <c r="HM89" s="831"/>
      <c r="HN89" s="831"/>
      <c r="HO89" s="831"/>
      <c r="HP89" s="831"/>
      <c r="HQ89" s="831"/>
      <c r="HR89" s="831"/>
      <c r="HS89" s="831"/>
      <c r="HT89" s="831"/>
      <c r="HU89" s="831"/>
      <c r="HV89" s="831"/>
      <c r="HW89" s="831"/>
      <c r="HX89" s="831"/>
      <c r="HY89" s="831"/>
      <c r="HZ89" s="831"/>
      <c r="IA89" s="831"/>
      <c r="IB89" s="831"/>
      <c r="IC89" s="831"/>
      <c r="ID89" s="831"/>
      <c r="IE89" s="831"/>
      <c r="IF89" s="831"/>
      <c r="IG89" s="831"/>
      <c r="IH89" s="831"/>
      <c r="II89" s="831"/>
      <c r="IJ89" s="831"/>
      <c r="IK89" s="831"/>
      <c r="IL89" s="831"/>
      <c r="IM89" s="831"/>
      <c r="IN89" s="831"/>
      <c r="IO89" s="831"/>
      <c r="IP89" s="831"/>
      <c r="IQ89" s="831"/>
      <c r="IR89" s="831"/>
      <c r="IS89" s="831"/>
      <c r="IT89" s="831"/>
      <c r="IU89" s="831"/>
      <c r="IV89" s="831"/>
      <c r="IW89" s="831"/>
      <c r="IX89" s="831"/>
      <c r="IY89" s="831"/>
      <c r="IZ89" s="831"/>
      <c r="JA89" s="831"/>
      <c r="JB89" s="831"/>
      <c r="JC89" s="831"/>
      <c r="JD89" s="831"/>
      <c r="JE89" s="831"/>
      <c r="JF89" s="831"/>
      <c r="JG89" s="831"/>
      <c r="JH89" s="831"/>
      <c r="JI89" s="831"/>
      <c r="JJ89" s="831"/>
      <c r="JK89" s="831"/>
      <c r="JL89" s="831"/>
      <c r="JM89" s="831"/>
      <c r="JN89" s="831"/>
      <c r="JO89" s="831"/>
      <c r="JP89" s="831"/>
      <c r="JQ89" s="831"/>
      <c r="JR89" s="831"/>
      <c r="JS89" s="831"/>
      <c r="JT89" s="831"/>
      <c r="JU89" s="831"/>
      <c r="JV89" s="831"/>
      <c r="JW89" s="831"/>
      <c r="JX89" s="831"/>
      <c r="JY89" s="831"/>
      <c r="JZ89" s="831"/>
      <c r="KA89" s="831"/>
      <c r="KB89" s="831"/>
      <c r="KC89" s="831"/>
      <c r="KD89" s="831"/>
      <c r="KE89" s="831"/>
      <c r="KF89" s="831"/>
      <c r="KG89" s="831"/>
      <c r="KH89" s="831"/>
      <c r="KI89" s="831"/>
      <c r="KJ89" s="831"/>
      <c r="KK89" s="831"/>
      <c r="KL89" s="831"/>
      <c r="KM89" s="831"/>
      <c r="KN89" s="831"/>
      <c r="KO89" s="831"/>
      <c r="KP89" s="831"/>
      <c r="KQ89" s="831"/>
      <c r="KR89" s="831"/>
      <c r="KS89" s="831"/>
      <c r="KT89" s="831"/>
      <c r="KU89" s="831"/>
      <c r="KV89" s="831"/>
      <c r="KW89" s="831"/>
      <c r="KX89" s="831"/>
      <c r="KY89" s="831"/>
      <c r="KZ89" s="831"/>
      <c r="LA89" s="831"/>
      <c r="LB89" s="831"/>
      <c r="LC89" s="831"/>
      <c r="LD89" s="831"/>
      <c r="LE89" s="831"/>
      <c r="LF89" s="831"/>
      <c r="LG89" s="831"/>
      <c r="LH89" s="831"/>
      <c r="LI89" s="831"/>
      <c r="LJ89" s="831"/>
      <c r="LK89" s="831"/>
      <c r="LL89" s="831"/>
      <c r="LM89" s="831"/>
      <c r="LN89" s="831"/>
      <c r="LO89" s="831"/>
      <c r="LP89" s="831"/>
      <c r="LQ89" s="831"/>
      <c r="LR89" s="831"/>
      <c r="LS89" s="831"/>
      <c r="LT89" s="831"/>
      <c r="LU89" s="831"/>
      <c r="LV89" s="831"/>
      <c r="LW89" s="831"/>
      <c r="LX89" s="831"/>
      <c r="LY89" s="831"/>
      <c r="LZ89" s="831"/>
      <c r="MA89" s="831"/>
      <c r="MB89" s="831"/>
      <c r="MC89" s="831"/>
      <c r="MD89" s="831"/>
      <c r="ME89" s="831"/>
      <c r="MF89" s="831"/>
      <c r="MG89" s="831"/>
      <c r="MH89" s="831"/>
      <c r="MI89" s="831"/>
      <c r="MJ89" s="831"/>
      <c r="MK89" s="831"/>
      <c r="ML89" s="831"/>
      <c r="MM89" s="831"/>
      <c r="MN89" s="831"/>
      <c r="MO89" s="831"/>
      <c r="MP89" s="831"/>
      <c r="MQ89" s="831"/>
      <c r="MR89" s="831"/>
      <c r="MS89" s="831"/>
      <c r="MT89" s="831"/>
      <c r="MU89" s="831"/>
      <c r="MV89" s="831"/>
      <c r="MW89" s="831"/>
      <c r="MX89" s="831"/>
      <c r="MY89" s="831"/>
      <c r="MZ89" s="831"/>
      <c r="NA89" s="831"/>
      <c r="NB89" s="831"/>
      <c r="NC89" s="831"/>
      <c r="ND89" s="831"/>
      <c r="NE89" s="831"/>
      <c r="NF89" s="831"/>
      <c r="NG89" s="831"/>
      <c r="NH89" s="831"/>
      <c r="NI89" s="831"/>
      <c r="NJ89" s="831"/>
      <c r="NK89" s="831"/>
      <c r="NL89" s="831"/>
      <c r="NM89" s="831"/>
      <c r="NN89" s="831"/>
      <c r="NO89" s="831"/>
      <c r="NP89" s="831"/>
      <c r="NQ89" s="831"/>
      <c r="NR89" s="831"/>
      <c r="NS89" s="831"/>
      <c r="NT89" s="831"/>
      <c r="NU89" s="831"/>
      <c r="NV89" s="831"/>
      <c r="NW89" s="831"/>
      <c r="NX89" s="831"/>
      <c r="NY89" s="831"/>
      <c r="NZ89" s="831"/>
      <c r="OA89" s="831"/>
      <c r="OB89" s="831"/>
      <c r="OC89" s="831"/>
      <c r="OD89" s="831"/>
      <c r="OE89" s="831"/>
      <c r="OF89" s="831"/>
      <c r="OG89" s="831"/>
      <c r="OH89" s="831"/>
      <c r="OI89" s="831"/>
      <c r="OJ89" s="831"/>
      <c r="OK89" s="831"/>
      <c r="OL89" s="831"/>
      <c r="OM89" s="831"/>
      <c r="ON89" s="831"/>
      <c r="OO89" s="831"/>
      <c r="OP89" s="831"/>
      <c r="OQ89" s="831"/>
      <c r="OR89" s="831"/>
      <c r="OS89" s="831"/>
      <c r="OT89" s="831"/>
      <c r="OU89" s="831"/>
      <c r="OV89" s="831"/>
      <c r="OW89" s="831"/>
      <c r="OX89" s="831"/>
      <c r="OY89" s="831"/>
      <c r="OZ89" s="831"/>
      <c r="PA89" s="831"/>
      <c r="PB89" s="831"/>
      <c r="PC89" s="831"/>
      <c r="PD89" s="831"/>
      <c r="PE89" s="831"/>
      <c r="PF89" s="831"/>
    </row>
    <row r="90" spans="1:422" s="733" customFormat="1" x14ac:dyDescent="0.25">
      <c r="A90" s="1083"/>
      <c r="B90" s="857"/>
      <c r="C90" s="647"/>
      <c r="D90" s="1084"/>
      <c r="E90" s="1084"/>
      <c r="F90" s="1084"/>
      <c r="G90" s="1082"/>
      <c r="H90" s="60"/>
      <c r="I90" s="1155"/>
      <c r="J90" s="1084"/>
      <c r="K90" s="56"/>
      <c r="L90" s="831"/>
      <c r="M90" s="56"/>
      <c r="N90" s="1114"/>
      <c r="O90" s="1157"/>
      <c r="P90" s="999"/>
      <c r="Q90" s="1091">
        <f t="shared" si="4"/>
        <v>0</v>
      </c>
      <c r="R90" s="1091">
        <f t="shared" si="5"/>
        <v>0</v>
      </c>
      <c r="S90" s="831"/>
      <c r="T90" s="831"/>
      <c r="U90" s="831"/>
      <c r="V90" s="831"/>
      <c r="W90" s="831"/>
      <c r="X90" s="831"/>
      <c r="Y90" s="831"/>
      <c r="Z90" s="831"/>
      <c r="AA90" s="831"/>
      <c r="AB90" s="831"/>
      <c r="AC90" s="831"/>
      <c r="AD90" s="831"/>
      <c r="AE90" s="831"/>
      <c r="AF90" s="831"/>
      <c r="AG90" s="831"/>
      <c r="AH90" s="831"/>
      <c r="AI90" s="831"/>
      <c r="AJ90" s="831"/>
      <c r="AK90" s="831"/>
      <c r="AL90" s="831"/>
      <c r="AM90" s="831"/>
      <c r="AN90" s="831"/>
      <c r="AO90" s="831"/>
      <c r="AP90" s="831"/>
      <c r="AQ90" s="831"/>
      <c r="AR90" s="831"/>
      <c r="AS90" s="831"/>
      <c r="AT90" s="831"/>
      <c r="AU90" s="831"/>
      <c r="AV90" s="831"/>
      <c r="AW90" s="831"/>
      <c r="AX90" s="831"/>
      <c r="AY90" s="831"/>
      <c r="AZ90" s="831"/>
      <c r="BA90" s="831"/>
      <c r="BB90" s="831"/>
      <c r="BC90" s="831"/>
      <c r="BD90" s="831"/>
      <c r="BE90" s="831"/>
      <c r="BF90" s="831"/>
      <c r="BG90" s="831"/>
      <c r="BH90" s="831"/>
      <c r="BI90" s="831"/>
      <c r="BJ90" s="831"/>
      <c r="BK90" s="831"/>
      <c r="BL90" s="831"/>
      <c r="BM90" s="831"/>
      <c r="BN90" s="831"/>
      <c r="BO90" s="831"/>
      <c r="BP90" s="831"/>
      <c r="BQ90" s="831"/>
      <c r="BR90" s="831"/>
      <c r="BS90" s="831"/>
      <c r="BT90" s="831"/>
      <c r="BU90" s="831"/>
      <c r="BV90" s="831"/>
      <c r="BW90" s="831"/>
      <c r="BX90" s="831"/>
      <c r="BY90" s="831"/>
      <c r="BZ90" s="831"/>
      <c r="CA90" s="831"/>
      <c r="CB90" s="831"/>
      <c r="CC90" s="831"/>
      <c r="CD90" s="831"/>
      <c r="CE90" s="831"/>
      <c r="CF90" s="831"/>
      <c r="CG90" s="831"/>
      <c r="CH90" s="831"/>
      <c r="CI90" s="831"/>
      <c r="CJ90" s="831"/>
      <c r="CK90" s="831"/>
      <c r="CL90" s="831"/>
      <c r="CM90" s="831"/>
      <c r="CN90" s="831"/>
      <c r="CO90" s="831"/>
      <c r="CP90" s="831"/>
      <c r="CQ90" s="831"/>
      <c r="CR90" s="831"/>
      <c r="CS90" s="831"/>
      <c r="CT90" s="831"/>
      <c r="CU90" s="831"/>
      <c r="CV90" s="831"/>
      <c r="CW90" s="831"/>
      <c r="CX90" s="831"/>
      <c r="CY90" s="831"/>
      <c r="CZ90" s="831"/>
      <c r="DA90" s="831"/>
      <c r="DB90" s="831"/>
      <c r="DC90" s="831"/>
      <c r="DD90" s="831"/>
      <c r="DE90" s="831"/>
      <c r="DF90" s="831"/>
      <c r="DG90" s="831"/>
      <c r="DH90" s="831"/>
      <c r="DI90" s="831"/>
      <c r="DJ90" s="831"/>
      <c r="DK90" s="831"/>
      <c r="DL90" s="831"/>
      <c r="DM90" s="831"/>
      <c r="DN90" s="831"/>
      <c r="DO90" s="831"/>
      <c r="DP90" s="831"/>
      <c r="DQ90" s="831"/>
      <c r="DR90" s="831"/>
      <c r="DS90" s="831"/>
      <c r="DT90" s="831"/>
      <c r="DU90" s="831"/>
      <c r="DV90" s="831"/>
      <c r="DW90" s="831"/>
      <c r="DX90" s="831"/>
      <c r="DY90" s="831"/>
      <c r="DZ90" s="831"/>
      <c r="EA90" s="831"/>
      <c r="EB90" s="831"/>
      <c r="EC90" s="831"/>
      <c r="ED90" s="831"/>
      <c r="EE90" s="831"/>
      <c r="EF90" s="831"/>
      <c r="EG90" s="831"/>
      <c r="EH90" s="831"/>
      <c r="EI90" s="831"/>
      <c r="EJ90" s="831"/>
      <c r="EK90" s="831"/>
      <c r="EL90" s="831"/>
      <c r="EM90" s="831"/>
      <c r="EN90" s="831"/>
      <c r="EO90" s="831"/>
      <c r="EP90" s="831"/>
      <c r="EQ90" s="831"/>
      <c r="ER90" s="831"/>
      <c r="ES90" s="831"/>
      <c r="ET90" s="831"/>
      <c r="EU90" s="831"/>
      <c r="EV90" s="831"/>
      <c r="EW90" s="831"/>
      <c r="EX90" s="831"/>
      <c r="EY90" s="831"/>
      <c r="EZ90" s="831"/>
      <c r="FA90" s="831"/>
      <c r="FB90" s="831"/>
      <c r="FC90" s="831"/>
      <c r="FD90" s="831"/>
      <c r="FE90" s="831"/>
      <c r="FF90" s="831"/>
      <c r="FG90" s="831"/>
      <c r="FH90" s="831"/>
      <c r="FI90" s="831"/>
      <c r="FJ90" s="831"/>
      <c r="FK90" s="831"/>
      <c r="FL90" s="831"/>
      <c r="FM90" s="831"/>
      <c r="FN90" s="831"/>
      <c r="FO90" s="831"/>
      <c r="FP90" s="831"/>
      <c r="FQ90" s="831"/>
      <c r="FR90" s="831"/>
      <c r="FS90" s="831"/>
      <c r="FT90" s="831"/>
      <c r="FU90" s="831"/>
      <c r="FV90" s="831"/>
      <c r="FW90" s="831"/>
      <c r="FX90" s="831"/>
      <c r="FY90" s="831"/>
      <c r="FZ90" s="831"/>
      <c r="GA90" s="831"/>
      <c r="GB90" s="831"/>
      <c r="GC90" s="831"/>
      <c r="GD90" s="831"/>
      <c r="GE90" s="831"/>
      <c r="GF90" s="831"/>
      <c r="GG90" s="831"/>
      <c r="GH90" s="831"/>
      <c r="GI90" s="831"/>
      <c r="GJ90" s="831"/>
      <c r="GK90" s="831"/>
      <c r="GL90" s="831"/>
      <c r="GM90" s="831"/>
      <c r="GN90" s="831"/>
      <c r="GO90" s="831"/>
      <c r="GP90" s="831"/>
      <c r="GQ90" s="831"/>
      <c r="GR90" s="831"/>
      <c r="GS90" s="831"/>
      <c r="GT90" s="831"/>
      <c r="GU90" s="831"/>
      <c r="GV90" s="831"/>
      <c r="GW90" s="831"/>
      <c r="GX90" s="831"/>
      <c r="GY90" s="831"/>
      <c r="GZ90" s="831"/>
      <c r="HA90" s="831"/>
      <c r="HB90" s="831"/>
      <c r="HC90" s="831"/>
      <c r="HD90" s="831"/>
      <c r="HE90" s="831"/>
      <c r="HF90" s="831"/>
      <c r="HG90" s="831"/>
      <c r="HH90" s="831"/>
      <c r="HI90" s="831"/>
      <c r="HJ90" s="831"/>
      <c r="HK90" s="831"/>
      <c r="HL90" s="831"/>
      <c r="HM90" s="831"/>
      <c r="HN90" s="831"/>
      <c r="HO90" s="831"/>
      <c r="HP90" s="831"/>
      <c r="HQ90" s="831"/>
      <c r="HR90" s="831"/>
      <c r="HS90" s="831"/>
      <c r="HT90" s="831"/>
      <c r="HU90" s="831"/>
      <c r="HV90" s="831"/>
      <c r="HW90" s="831"/>
      <c r="HX90" s="831"/>
      <c r="HY90" s="831"/>
      <c r="HZ90" s="831"/>
      <c r="IA90" s="831"/>
      <c r="IB90" s="831"/>
      <c r="IC90" s="831"/>
      <c r="ID90" s="831"/>
      <c r="IE90" s="831"/>
      <c r="IF90" s="831"/>
      <c r="IG90" s="831"/>
      <c r="IH90" s="831"/>
      <c r="II90" s="831"/>
      <c r="IJ90" s="831"/>
      <c r="IK90" s="831"/>
      <c r="IL90" s="831"/>
      <c r="IM90" s="831"/>
      <c r="IN90" s="831"/>
      <c r="IO90" s="831"/>
      <c r="IP90" s="831"/>
      <c r="IQ90" s="831"/>
      <c r="IR90" s="831"/>
      <c r="IS90" s="831"/>
      <c r="IT90" s="831"/>
      <c r="IU90" s="831"/>
      <c r="IV90" s="831"/>
      <c r="IW90" s="831"/>
      <c r="IX90" s="831"/>
      <c r="IY90" s="831"/>
      <c r="IZ90" s="831"/>
      <c r="JA90" s="831"/>
      <c r="JB90" s="831"/>
      <c r="JC90" s="831"/>
      <c r="JD90" s="831"/>
      <c r="JE90" s="831"/>
      <c r="JF90" s="831"/>
      <c r="JG90" s="831"/>
      <c r="JH90" s="831"/>
      <c r="JI90" s="831"/>
      <c r="JJ90" s="831"/>
      <c r="JK90" s="831"/>
      <c r="JL90" s="831"/>
      <c r="JM90" s="831"/>
      <c r="JN90" s="831"/>
      <c r="JO90" s="831"/>
      <c r="JP90" s="831"/>
      <c r="JQ90" s="831"/>
      <c r="JR90" s="831"/>
      <c r="JS90" s="831"/>
      <c r="JT90" s="831"/>
      <c r="JU90" s="831"/>
      <c r="JV90" s="831"/>
      <c r="JW90" s="831"/>
      <c r="JX90" s="831"/>
      <c r="JY90" s="831"/>
      <c r="JZ90" s="831"/>
      <c r="KA90" s="831"/>
      <c r="KB90" s="831"/>
      <c r="KC90" s="831"/>
      <c r="KD90" s="831"/>
      <c r="KE90" s="831"/>
      <c r="KF90" s="831"/>
      <c r="KG90" s="831"/>
      <c r="KH90" s="831"/>
      <c r="KI90" s="831"/>
      <c r="KJ90" s="831"/>
      <c r="KK90" s="831"/>
      <c r="KL90" s="831"/>
      <c r="KM90" s="831"/>
      <c r="KN90" s="831"/>
      <c r="KO90" s="831"/>
      <c r="KP90" s="831"/>
      <c r="KQ90" s="831"/>
      <c r="KR90" s="831"/>
      <c r="KS90" s="831"/>
      <c r="KT90" s="831"/>
      <c r="KU90" s="831"/>
      <c r="KV90" s="831"/>
      <c r="KW90" s="831"/>
      <c r="KX90" s="831"/>
      <c r="KY90" s="831"/>
      <c r="KZ90" s="831"/>
      <c r="LA90" s="831"/>
      <c r="LB90" s="831"/>
      <c r="LC90" s="831"/>
      <c r="LD90" s="831"/>
      <c r="LE90" s="831"/>
      <c r="LF90" s="831"/>
      <c r="LG90" s="831"/>
      <c r="LH90" s="831"/>
      <c r="LI90" s="831"/>
      <c r="LJ90" s="831"/>
      <c r="LK90" s="831"/>
      <c r="LL90" s="831"/>
      <c r="LM90" s="831"/>
      <c r="LN90" s="831"/>
      <c r="LO90" s="831"/>
      <c r="LP90" s="831"/>
      <c r="LQ90" s="831"/>
      <c r="LR90" s="831"/>
      <c r="LS90" s="831"/>
      <c r="LT90" s="831"/>
      <c r="LU90" s="831"/>
      <c r="LV90" s="831"/>
      <c r="LW90" s="831"/>
      <c r="LX90" s="831"/>
      <c r="LY90" s="831"/>
      <c r="LZ90" s="831"/>
      <c r="MA90" s="831"/>
      <c r="MB90" s="831"/>
      <c r="MC90" s="831"/>
      <c r="MD90" s="831"/>
      <c r="ME90" s="831"/>
      <c r="MF90" s="831"/>
      <c r="MG90" s="831"/>
      <c r="MH90" s="831"/>
      <c r="MI90" s="831"/>
      <c r="MJ90" s="831"/>
      <c r="MK90" s="831"/>
      <c r="ML90" s="831"/>
      <c r="MM90" s="831"/>
      <c r="MN90" s="831"/>
      <c r="MO90" s="831"/>
      <c r="MP90" s="831"/>
      <c r="MQ90" s="831"/>
      <c r="MR90" s="831"/>
      <c r="MS90" s="831"/>
      <c r="MT90" s="831"/>
      <c r="MU90" s="831"/>
      <c r="MV90" s="831"/>
      <c r="MW90" s="831"/>
      <c r="MX90" s="831"/>
      <c r="MY90" s="831"/>
      <c r="MZ90" s="831"/>
      <c r="NA90" s="831"/>
      <c r="NB90" s="831"/>
      <c r="NC90" s="831"/>
      <c r="ND90" s="831"/>
      <c r="NE90" s="831"/>
      <c r="NF90" s="831"/>
      <c r="NG90" s="831"/>
      <c r="NH90" s="831"/>
      <c r="NI90" s="831"/>
      <c r="NJ90" s="831"/>
      <c r="NK90" s="831"/>
      <c r="NL90" s="831"/>
      <c r="NM90" s="831"/>
      <c r="NN90" s="831"/>
      <c r="NO90" s="831"/>
      <c r="NP90" s="831"/>
      <c r="NQ90" s="831"/>
      <c r="NR90" s="831"/>
      <c r="NS90" s="831"/>
      <c r="NT90" s="831"/>
      <c r="NU90" s="831"/>
      <c r="NV90" s="831"/>
      <c r="NW90" s="831"/>
      <c r="NX90" s="831"/>
      <c r="NY90" s="831"/>
      <c r="NZ90" s="831"/>
      <c r="OA90" s="831"/>
      <c r="OB90" s="831"/>
      <c r="OC90" s="831"/>
      <c r="OD90" s="831"/>
      <c r="OE90" s="831"/>
      <c r="OF90" s="831"/>
      <c r="OG90" s="831"/>
      <c r="OH90" s="831"/>
      <c r="OI90" s="831"/>
      <c r="OJ90" s="831"/>
      <c r="OK90" s="831"/>
      <c r="OL90" s="831"/>
      <c r="OM90" s="831"/>
      <c r="ON90" s="831"/>
      <c r="OO90" s="831"/>
      <c r="OP90" s="831"/>
      <c r="OQ90" s="831"/>
      <c r="OR90" s="831"/>
      <c r="OS90" s="831"/>
      <c r="OT90" s="831"/>
      <c r="OU90" s="831"/>
      <c r="OV90" s="831"/>
      <c r="OW90" s="831"/>
      <c r="OX90" s="831"/>
      <c r="OY90" s="831"/>
      <c r="OZ90" s="831"/>
      <c r="PA90" s="831"/>
      <c r="PB90" s="831"/>
      <c r="PC90" s="831"/>
      <c r="PD90" s="831"/>
      <c r="PE90" s="831"/>
      <c r="PF90" s="831"/>
    </row>
    <row r="91" spans="1:422" s="733" customFormat="1" x14ac:dyDescent="0.25">
      <c r="A91" s="949" t="s">
        <v>440</v>
      </c>
      <c r="B91" s="857" t="s">
        <v>120</v>
      </c>
      <c r="C91" s="647">
        <v>14</v>
      </c>
      <c r="D91" s="60">
        <v>2</v>
      </c>
      <c r="E91" s="60">
        <v>2</v>
      </c>
      <c r="F91" s="60">
        <v>2</v>
      </c>
      <c r="G91" s="60">
        <v>2</v>
      </c>
      <c r="H91" s="41">
        <v>2</v>
      </c>
      <c r="I91" s="687">
        <v>2</v>
      </c>
      <c r="J91" s="60">
        <v>2</v>
      </c>
      <c r="K91" s="56"/>
      <c r="L91" s="831"/>
      <c r="M91" s="56"/>
      <c r="N91" s="1114"/>
      <c r="O91" s="1157"/>
      <c r="P91" s="999"/>
      <c r="Q91" s="1091">
        <f t="shared" si="4"/>
        <v>14</v>
      </c>
      <c r="R91" s="1091">
        <f t="shared" si="5"/>
        <v>0</v>
      </c>
      <c r="S91" s="831"/>
      <c r="T91" s="831"/>
      <c r="U91" s="831"/>
      <c r="V91" s="831"/>
      <c r="W91" s="831"/>
      <c r="X91" s="831"/>
      <c r="Y91" s="831"/>
      <c r="Z91" s="831"/>
      <c r="AA91" s="831"/>
      <c r="AB91" s="831"/>
      <c r="AC91" s="831"/>
      <c r="AD91" s="831"/>
      <c r="AE91" s="831"/>
      <c r="AF91" s="831"/>
      <c r="AG91" s="831"/>
      <c r="AH91" s="831"/>
      <c r="AI91" s="831"/>
      <c r="AJ91" s="831"/>
      <c r="AK91" s="831"/>
      <c r="AL91" s="831"/>
      <c r="AM91" s="831"/>
      <c r="AN91" s="831"/>
      <c r="AO91" s="831"/>
      <c r="AP91" s="831"/>
      <c r="AQ91" s="831"/>
      <c r="AR91" s="831"/>
      <c r="AS91" s="831"/>
      <c r="AT91" s="831"/>
      <c r="AU91" s="831"/>
      <c r="AV91" s="831"/>
      <c r="AW91" s="831"/>
      <c r="AX91" s="831"/>
      <c r="AY91" s="831"/>
      <c r="AZ91" s="831"/>
      <c r="BA91" s="831"/>
      <c r="BB91" s="831"/>
      <c r="BC91" s="831"/>
      <c r="BD91" s="831"/>
      <c r="BE91" s="831"/>
      <c r="BF91" s="831"/>
      <c r="BG91" s="831"/>
      <c r="BH91" s="831"/>
      <c r="BI91" s="831"/>
      <c r="BJ91" s="831"/>
      <c r="BK91" s="831"/>
      <c r="BL91" s="831"/>
      <c r="BM91" s="831"/>
      <c r="BN91" s="831"/>
      <c r="BO91" s="831"/>
      <c r="BP91" s="831"/>
      <c r="BQ91" s="831"/>
      <c r="BR91" s="831"/>
      <c r="BS91" s="831"/>
      <c r="BT91" s="831"/>
      <c r="BU91" s="831"/>
      <c r="BV91" s="831"/>
      <c r="BW91" s="831"/>
      <c r="BX91" s="831"/>
      <c r="BY91" s="831"/>
      <c r="BZ91" s="831"/>
      <c r="CA91" s="831"/>
      <c r="CB91" s="831"/>
      <c r="CC91" s="831"/>
      <c r="CD91" s="831"/>
      <c r="CE91" s="831"/>
      <c r="CF91" s="831"/>
      <c r="CG91" s="831"/>
      <c r="CH91" s="831"/>
      <c r="CI91" s="831"/>
      <c r="CJ91" s="831"/>
      <c r="CK91" s="831"/>
      <c r="CL91" s="831"/>
      <c r="CM91" s="831"/>
      <c r="CN91" s="831"/>
      <c r="CO91" s="831"/>
      <c r="CP91" s="831"/>
      <c r="CQ91" s="831"/>
      <c r="CR91" s="831"/>
      <c r="CS91" s="831"/>
      <c r="CT91" s="831"/>
      <c r="CU91" s="831"/>
      <c r="CV91" s="831"/>
      <c r="CW91" s="831"/>
      <c r="CX91" s="831"/>
      <c r="CY91" s="831"/>
      <c r="CZ91" s="831"/>
      <c r="DA91" s="831"/>
      <c r="DB91" s="831"/>
      <c r="DC91" s="831"/>
      <c r="DD91" s="831"/>
      <c r="DE91" s="831"/>
      <c r="DF91" s="831"/>
      <c r="DG91" s="831"/>
      <c r="DH91" s="831"/>
      <c r="DI91" s="831"/>
      <c r="DJ91" s="831"/>
      <c r="DK91" s="831"/>
      <c r="DL91" s="831"/>
      <c r="DM91" s="831"/>
      <c r="DN91" s="831"/>
      <c r="DO91" s="831"/>
      <c r="DP91" s="831"/>
      <c r="DQ91" s="831"/>
      <c r="DR91" s="831"/>
      <c r="DS91" s="831"/>
      <c r="DT91" s="831"/>
      <c r="DU91" s="831"/>
      <c r="DV91" s="831"/>
      <c r="DW91" s="831"/>
      <c r="DX91" s="831"/>
      <c r="DY91" s="831"/>
      <c r="DZ91" s="831"/>
      <c r="EA91" s="831"/>
      <c r="EB91" s="831"/>
      <c r="EC91" s="831"/>
      <c r="ED91" s="831"/>
      <c r="EE91" s="831"/>
      <c r="EF91" s="831"/>
      <c r="EG91" s="831"/>
      <c r="EH91" s="831"/>
      <c r="EI91" s="831"/>
      <c r="EJ91" s="831"/>
      <c r="EK91" s="831"/>
      <c r="EL91" s="831"/>
      <c r="EM91" s="831"/>
      <c r="EN91" s="831"/>
      <c r="EO91" s="831"/>
      <c r="EP91" s="831"/>
      <c r="EQ91" s="831"/>
      <c r="ER91" s="831"/>
      <c r="ES91" s="831"/>
      <c r="ET91" s="831"/>
      <c r="EU91" s="831"/>
      <c r="EV91" s="831"/>
      <c r="EW91" s="831"/>
      <c r="EX91" s="831"/>
      <c r="EY91" s="831"/>
      <c r="EZ91" s="831"/>
      <c r="FA91" s="831"/>
      <c r="FB91" s="831"/>
      <c r="FC91" s="831"/>
      <c r="FD91" s="831"/>
      <c r="FE91" s="831"/>
      <c r="FF91" s="831"/>
      <c r="FG91" s="831"/>
      <c r="FH91" s="831"/>
      <c r="FI91" s="831"/>
      <c r="FJ91" s="831"/>
      <c r="FK91" s="831"/>
      <c r="FL91" s="831"/>
      <c r="FM91" s="831"/>
      <c r="FN91" s="831"/>
      <c r="FO91" s="831"/>
      <c r="FP91" s="831"/>
      <c r="FQ91" s="831"/>
      <c r="FR91" s="831"/>
      <c r="FS91" s="831"/>
      <c r="FT91" s="831"/>
      <c r="FU91" s="831"/>
      <c r="FV91" s="831"/>
      <c r="FW91" s="831"/>
      <c r="FX91" s="831"/>
      <c r="FY91" s="831"/>
      <c r="FZ91" s="831"/>
      <c r="GA91" s="831"/>
      <c r="GB91" s="831"/>
      <c r="GC91" s="831"/>
      <c r="GD91" s="831"/>
      <c r="GE91" s="831"/>
      <c r="GF91" s="831"/>
      <c r="GG91" s="831"/>
      <c r="GH91" s="831"/>
      <c r="GI91" s="831"/>
      <c r="GJ91" s="831"/>
      <c r="GK91" s="831"/>
      <c r="GL91" s="831"/>
      <c r="GM91" s="831"/>
      <c r="GN91" s="831"/>
      <c r="GO91" s="831"/>
      <c r="GP91" s="831"/>
      <c r="GQ91" s="831"/>
      <c r="GR91" s="831"/>
      <c r="GS91" s="831"/>
      <c r="GT91" s="831"/>
      <c r="GU91" s="831"/>
      <c r="GV91" s="831"/>
      <c r="GW91" s="831"/>
      <c r="GX91" s="831"/>
      <c r="GY91" s="831"/>
      <c r="GZ91" s="831"/>
      <c r="HA91" s="831"/>
      <c r="HB91" s="831"/>
      <c r="HC91" s="831"/>
      <c r="HD91" s="831"/>
      <c r="HE91" s="831"/>
      <c r="HF91" s="831"/>
      <c r="HG91" s="831"/>
      <c r="HH91" s="831"/>
      <c r="HI91" s="831"/>
      <c r="HJ91" s="831"/>
      <c r="HK91" s="831"/>
      <c r="HL91" s="831"/>
      <c r="HM91" s="831"/>
      <c r="HN91" s="831"/>
      <c r="HO91" s="831"/>
      <c r="HP91" s="831"/>
      <c r="HQ91" s="831"/>
      <c r="HR91" s="831"/>
      <c r="HS91" s="831"/>
      <c r="HT91" s="831"/>
      <c r="HU91" s="831"/>
      <c r="HV91" s="831"/>
      <c r="HW91" s="831"/>
      <c r="HX91" s="831"/>
      <c r="HY91" s="831"/>
      <c r="HZ91" s="831"/>
      <c r="IA91" s="831"/>
      <c r="IB91" s="831"/>
      <c r="IC91" s="831"/>
      <c r="ID91" s="831"/>
      <c r="IE91" s="831"/>
      <c r="IF91" s="831"/>
      <c r="IG91" s="831"/>
      <c r="IH91" s="831"/>
      <c r="II91" s="831"/>
      <c r="IJ91" s="831"/>
      <c r="IK91" s="831"/>
      <c r="IL91" s="831"/>
      <c r="IM91" s="831"/>
      <c r="IN91" s="831"/>
      <c r="IO91" s="831"/>
      <c r="IP91" s="831"/>
      <c r="IQ91" s="831"/>
      <c r="IR91" s="831"/>
      <c r="IS91" s="831"/>
      <c r="IT91" s="831"/>
      <c r="IU91" s="831"/>
      <c r="IV91" s="831"/>
      <c r="IW91" s="831"/>
      <c r="IX91" s="831"/>
      <c r="IY91" s="831"/>
      <c r="IZ91" s="831"/>
      <c r="JA91" s="831"/>
      <c r="JB91" s="831"/>
      <c r="JC91" s="831"/>
      <c r="JD91" s="831"/>
      <c r="JE91" s="831"/>
      <c r="JF91" s="831"/>
      <c r="JG91" s="831"/>
      <c r="JH91" s="831"/>
      <c r="JI91" s="831"/>
      <c r="JJ91" s="831"/>
      <c r="JK91" s="831"/>
      <c r="JL91" s="831"/>
      <c r="JM91" s="831"/>
      <c r="JN91" s="831"/>
      <c r="JO91" s="831"/>
      <c r="JP91" s="831"/>
      <c r="JQ91" s="831"/>
      <c r="JR91" s="831"/>
      <c r="JS91" s="831"/>
      <c r="JT91" s="831"/>
      <c r="JU91" s="831"/>
      <c r="JV91" s="831"/>
      <c r="JW91" s="831"/>
      <c r="JX91" s="831"/>
      <c r="JY91" s="831"/>
      <c r="JZ91" s="831"/>
      <c r="KA91" s="831"/>
      <c r="KB91" s="831"/>
      <c r="KC91" s="831"/>
      <c r="KD91" s="831"/>
      <c r="KE91" s="831"/>
      <c r="KF91" s="831"/>
      <c r="KG91" s="831"/>
      <c r="KH91" s="831"/>
      <c r="KI91" s="831"/>
      <c r="KJ91" s="831"/>
      <c r="KK91" s="831"/>
      <c r="KL91" s="831"/>
      <c r="KM91" s="831"/>
      <c r="KN91" s="831"/>
      <c r="KO91" s="831"/>
      <c r="KP91" s="831"/>
      <c r="KQ91" s="831"/>
      <c r="KR91" s="831"/>
      <c r="KS91" s="831"/>
      <c r="KT91" s="831"/>
      <c r="KU91" s="831"/>
      <c r="KV91" s="831"/>
      <c r="KW91" s="831"/>
      <c r="KX91" s="831"/>
      <c r="KY91" s="831"/>
      <c r="KZ91" s="831"/>
      <c r="LA91" s="831"/>
      <c r="LB91" s="831"/>
      <c r="LC91" s="831"/>
      <c r="LD91" s="831"/>
      <c r="LE91" s="831"/>
      <c r="LF91" s="831"/>
      <c r="LG91" s="831"/>
      <c r="LH91" s="831"/>
      <c r="LI91" s="831"/>
      <c r="LJ91" s="831"/>
      <c r="LK91" s="831"/>
      <c r="LL91" s="831"/>
      <c r="LM91" s="831"/>
      <c r="LN91" s="831"/>
      <c r="LO91" s="831"/>
      <c r="LP91" s="831"/>
      <c r="LQ91" s="831"/>
      <c r="LR91" s="831"/>
      <c r="LS91" s="831"/>
      <c r="LT91" s="831"/>
      <c r="LU91" s="831"/>
      <c r="LV91" s="831"/>
      <c r="LW91" s="831"/>
      <c r="LX91" s="831"/>
      <c r="LY91" s="831"/>
      <c r="LZ91" s="831"/>
      <c r="MA91" s="831"/>
      <c r="MB91" s="831"/>
      <c r="MC91" s="831"/>
      <c r="MD91" s="831"/>
      <c r="ME91" s="831"/>
      <c r="MF91" s="831"/>
      <c r="MG91" s="831"/>
      <c r="MH91" s="831"/>
      <c r="MI91" s="831"/>
      <c r="MJ91" s="831"/>
      <c r="MK91" s="831"/>
      <c r="ML91" s="831"/>
      <c r="MM91" s="831"/>
      <c r="MN91" s="831"/>
      <c r="MO91" s="831"/>
      <c r="MP91" s="831"/>
      <c r="MQ91" s="831"/>
      <c r="MR91" s="831"/>
      <c r="MS91" s="831"/>
      <c r="MT91" s="831"/>
      <c r="MU91" s="831"/>
      <c r="MV91" s="831"/>
      <c r="MW91" s="831"/>
      <c r="MX91" s="831"/>
      <c r="MY91" s="831"/>
      <c r="MZ91" s="831"/>
      <c r="NA91" s="831"/>
      <c r="NB91" s="831"/>
      <c r="NC91" s="831"/>
      <c r="ND91" s="831"/>
      <c r="NE91" s="831"/>
      <c r="NF91" s="831"/>
      <c r="NG91" s="831"/>
      <c r="NH91" s="831"/>
      <c r="NI91" s="831"/>
      <c r="NJ91" s="831"/>
      <c r="NK91" s="831"/>
      <c r="NL91" s="831"/>
      <c r="NM91" s="831"/>
      <c r="NN91" s="831"/>
      <c r="NO91" s="831"/>
      <c r="NP91" s="831"/>
      <c r="NQ91" s="831"/>
      <c r="NR91" s="831"/>
      <c r="NS91" s="831"/>
      <c r="NT91" s="831"/>
      <c r="NU91" s="831"/>
      <c r="NV91" s="831"/>
      <c r="NW91" s="831"/>
      <c r="NX91" s="831"/>
      <c r="NY91" s="831"/>
      <c r="NZ91" s="831"/>
      <c r="OA91" s="831"/>
      <c r="OB91" s="831"/>
      <c r="OC91" s="831"/>
      <c r="OD91" s="831"/>
      <c r="OE91" s="831"/>
      <c r="OF91" s="831"/>
      <c r="OG91" s="831"/>
      <c r="OH91" s="831"/>
      <c r="OI91" s="831"/>
      <c r="OJ91" s="831"/>
      <c r="OK91" s="831"/>
      <c r="OL91" s="831"/>
      <c r="OM91" s="831"/>
      <c r="ON91" s="831"/>
      <c r="OO91" s="831"/>
      <c r="OP91" s="831"/>
      <c r="OQ91" s="831"/>
      <c r="OR91" s="831"/>
      <c r="OS91" s="831"/>
      <c r="OT91" s="831"/>
      <c r="OU91" s="831"/>
      <c r="OV91" s="831"/>
      <c r="OW91" s="831"/>
      <c r="OX91" s="831"/>
      <c r="OY91" s="831"/>
      <c r="OZ91" s="831"/>
      <c r="PA91" s="831"/>
      <c r="PB91" s="831"/>
      <c r="PC91" s="831"/>
      <c r="PD91" s="831"/>
      <c r="PE91" s="831"/>
      <c r="PF91" s="831"/>
    </row>
    <row r="92" spans="1:422" s="1005" customFormat="1" x14ac:dyDescent="0.25">
      <c r="A92" s="61" t="s">
        <v>448</v>
      </c>
      <c r="B92" s="857"/>
      <c r="C92" s="647">
        <v>326282</v>
      </c>
      <c r="D92" s="61">
        <v>40199</v>
      </c>
      <c r="E92" s="61">
        <v>49342</v>
      </c>
      <c r="F92" s="61">
        <v>51814</v>
      </c>
      <c r="G92" s="61">
        <v>42949</v>
      </c>
      <c r="H92" s="61">
        <v>49027</v>
      </c>
      <c r="I92" s="823">
        <v>50727</v>
      </c>
      <c r="J92" s="61">
        <v>42224</v>
      </c>
      <c r="K92" s="1168"/>
      <c r="L92" s="1114"/>
      <c r="M92" s="1114"/>
      <c r="N92" s="1114"/>
      <c r="O92" s="1114"/>
      <c r="P92" s="1114"/>
      <c r="Q92" s="1091">
        <f t="shared" si="4"/>
        <v>326282</v>
      </c>
      <c r="R92" s="1091">
        <f t="shared" si="5"/>
        <v>0</v>
      </c>
    </row>
    <row r="93" spans="1:422" x14ac:dyDescent="0.25">
      <c r="A93" s="826"/>
      <c r="B93" s="820"/>
      <c r="C93" s="821"/>
      <c r="D93" s="822"/>
      <c r="E93" s="822"/>
      <c r="F93" s="822"/>
      <c r="G93" s="822"/>
      <c r="H93" s="822"/>
      <c r="I93" s="1165"/>
      <c r="J93" s="822"/>
      <c r="Q93" s="1091">
        <f t="shared" si="4"/>
        <v>0</v>
      </c>
      <c r="R93" s="1091">
        <f t="shared" si="5"/>
        <v>0</v>
      </c>
    </row>
    <row r="94" spans="1:422" ht="15" customHeight="1" x14ac:dyDescent="0.25">
      <c r="A94" s="940" t="s">
        <v>781</v>
      </c>
      <c r="B94" s="196"/>
      <c r="C94" s="39"/>
      <c r="D94" s="41"/>
      <c r="E94" s="41"/>
      <c r="F94" s="41"/>
      <c r="G94" s="41"/>
      <c r="H94" s="41"/>
      <c r="I94" s="392"/>
      <c r="J94" s="41"/>
      <c r="Q94" s="1091">
        <f t="shared" si="4"/>
        <v>0</v>
      </c>
      <c r="R94" s="1091">
        <f t="shared" si="5"/>
        <v>0</v>
      </c>
    </row>
    <row r="95" spans="1:422" s="998" customFormat="1" ht="15" customHeight="1" x14ac:dyDescent="0.25">
      <c r="A95" s="99" t="s">
        <v>759</v>
      </c>
      <c r="B95" s="196" t="s">
        <v>18</v>
      </c>
      <c r="C95" s="39">
        <v>105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392">
        <v>15</v>
      </c>
      <c r="J95" s="41">
        <v>15</v>
      </c>
      <c r="K95" s="1111"/>
      <c r="L95" s="1111"/>
      <c r="M95" s="1111"/>
      <c r="N95" s="1111"/>
      <c r="O95" s="1111"/>
      <c r="P95" s="1111"/>
      <c r="Q95" s="1091">
        <f t="shared" si="4"/>
        <v>105</v>
      </c>
      <c r="R95" s="1091">
        <f t="shared" si="5"/>
        <v>0</v>
      </c>
    </row>
    <row r="96" spans="1:422" s="998" customFormat="1" ht="15" customHeight="1" x14ac:dyDescent="0.25">
      <c r="A96" s="99" t="s">
        <v>797</v>
      </c>
      <c r="B96" s="196" t="s">
        <v>18</v>
      </c>
      <c r="C96" s="39">
        <v>140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392">
        <v>20</v>
      </c>
      <c r="J96" s="41">
        <v>20</v>
      </c>
      <c r="K96" s="1111"/>
      <c r="L96" s="1111"/>
      <c r="M96" s="1111"/>
      <c r="N96" s="1111"/>
      <c r="O96" s="1111"/>
      <c r="P96" s="1111"/>
      <c r="Q96" s="1091">
        <f t="shared" si="4"/>
        <v>140</v>
      </c>
      <c r="R96" s="1091">
        <f t="shared" si="5"/>
        <v>0</v>
      </c>
    </row>
    <row r="97" spans="1:18" s="998" customFormat="1" ht="15" customHeight="1" x14ac:dyDescent="0.25">
      <c r="A97" s="99" t="s">
        <v>796</v>
      </c>
      <c r="B97" s="196" t="s">
        <v>18</v>
      </c>
      <c r="C97" s="39">
        <v>140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392">
        <v>20</v>
      </c>
      <c r="J97" s="41">
        <v>20</v>
      </c>
      <c r="K97" s="1111"/>
      <c r="L97" s="1111"/>
      <c r="M97" s="1111"/>
      <c r="N97" s="1111"/>
      <c r="O97" s="1111"/>
      <c r="P97" s="1111"/>
      <c r="Q97" s="1091">
        <f t="shared" si="4"/>
        <v>140</v>
      </c>
      <c r="R97" s="1091">
        <f t="shared" si="5"/>
        <v>0</v>
      </c>
    </row>
    <row r="98" spans="1:18" s="998" customFormat="1" ht="15" customHeight="1" x14ac:dyDescent="0.25">
      <c r="A98" s="99" t="s">
        <v>758</v>
      </c>
      <c r="B98" s="196" t="s">
        <v>18</v>
      </c>
      <c r="C98" s="39">
        <v>7000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392">
        <v>1000</v>
      </c>
      <c r="J98" s="41">
        <v>1000</v>
      </c>
      <c r="K98" s="1111"/>
      <c r="L98" s="1111"/>
      <c r="M98" s="1111"/>
      <c r="N98" s="1111"/>
      <c r="O98" s="1111"/>
      <c r="P98" s="1111"/>
      <c r="Q98" s="1091">
        <f t="shared" si="4"/>
        <v>7000</v>
      </c>
      <c r="R98" s="1091">
        <f t="shared" si="5"/>
        <v>0</v>
      </c>
    </row>
    <row r="99" spans="1:18" s="194" customFormat="1" ht="15" customHeight="1" x14ac:dyDescent="0.25">
      <c r="A99" s="99" t="s">
        <v>778</v>
      </c>
      <c r="B99" s="196" t="s">
        <v>18</v>
      </c>
      <c r="C99" s="39">
        <v>14000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392">
        <v>2000</v>
      </c>
      <c r="J99" s="41">
        <v>2000</v>
      </c>
      <c r="K99" s="1111"/>
      <c r="L99" s="1111"/>
      <c r="M99" s="1111"/>
      <c r="N99" s="1111"/>
      <c r="O99" s="1111"/>
      <c r="P99" s="1111"/>
      <c r="Q99" s="1091">
        <f t="shared" si="4"/>
        <v>14000</v>
      </c>
      <c r="R99" s="1091">
        <f t="shared" si="5"/>
        <v>0</v>
      </c>
    </row>
    <row r="100" spans="1:18" s="986" customFormat="1" ht="15" customHeight="1" x14ac:dyDescent="0.25">
      <c r="A100" s="939" t="s">
        <v>760</v>
      </c>
      <c r="B100" s="200"/>
      <c r="C100" s="97">
        <v>489755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692">
        <v>69965</v>
      </c>
      <c r="J100" s="51">
        <v>69965</v>
      </c>
      <c r="K100" s="83"/>
      <c r="L100" s="83"/>
      <c r="M100" s="83"/>
      <c r="N100" s="83"/>
      <c r="O100" s="83"/>
      <c r="P100" s="83"/>
      <c r="Q100" s="1091">
        <f t="shared" ref="Q100:Q115" si="6">SUM(D100:P100)</f>
        <v>489755</v>
      </c>
      <c r="R100" s="1091">
        <f t="shared" ref="R100:R115" si="7">Q100-C100</f>
        <v>0</v>
      </c>
    </row>
    <row r="101" spans="1:18" s="986" customFormat="1" ht="15" customHeight="1" x14ac:dyDescent="0.25">
      <c r="A101" s="940"/>
      <c r="B101" s="200"/>
      <c r="C101" s="97"/>
      <c r="D101" s="51"/>
      <c r="E101" s="51"/>
      <c r="F101" s="51"/>
      <c r="G101" s="51"/>
      <c r="H101" s="51"/>
      <c r="I101" s="692"/>
      <c r="J101" s="51"/>
      <c r="K101" s="83"/>
      <c r="L101" s="83"/>
      <c r="M101" s="83"/>
      <c r="N101" s="83"/>
      <c r="O101" s="83"/>
      <c r="P101" s="83"/>
      <c r="Q101" s="1091">
        <f t="shared" si="6"/>
        <v>0</v>
      </c>
      <c r="R101" s="1091">
        <f t="shared" si="7"/>
        <v>0</v>
      </c>
    </row>
    <row r="102" spans="1:18" s="986" customFormat="1" ht="15" customHeight="1" x14ac:dyDescent="0.25">
      <c r="A102" s="940" t="s">
        <v>825</v>
      </c>
      <c r="B102" s="200"/>
      <c r="C102" s="97"/>
      <c r="D102" s="51"/>
      <c r="E102" s="51"/>
      <c r="F102" s="51"/>
      <c r="G102" s="51"/>
      <c r="H102" s="51"/>
      <c r="I102" s="692"/>
      <c r="J102" s="51"/>
      <c r="K102" s="83"/>
      <c r="L102" s="83"/>
      <c r="M102" s="83"/>
      <c r="N102" s="83"/>
      <c r="O102" s="83"/>
      <c r="P102" s="83"/>
      <c r="Q102" s="1091">
        <f t="shared" si="6"/>
        <v>0</v>
      </c>
      <c r="R102" s="1091">
        <f t="shared" si="7"/>
        <v>0</v>
      </c>
    </row>
    <row r="103" spans="1:18" ht="15" customHeight="1" x14ac:dyDescent="0.25">
      <c r="A103" s="213" t="s">
        <v>826</v>
      </c>
      <c r="B103" s="196" t="s">
        <v>120</v>
      </c>
      <c r="C103" s="39">
        <v>84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392">
        <v>12</v>
      </c>
      <c r="J103" s="41">
        <v>12</v>
      </c>
      <c r="Q103" s="1091">
        <f t="shared" si="6"/>
        <v>84</v>
      </c>
      <c r="R103" s="1091">
        <f t="shared" si="7"/>
        <v>0</v>
      </c>
    </row>
    <row r="104" spans="1:18" ht="15" customHeight="1" x14ac:dyDescent="0.25">
      <c r="A104" s="213" t="s">
        <v>827</v>
      </c>
      <c r="B104" s="196" t="s">
        <v>120</v>
      </c>
      <c r="C104" s="39">
        <v>84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392">
        <v>12</v>
      </c>
      <c r="J104" s="41">
        <v>12</v>
      </c>
      <c r="Q104" s="1091">
        <f t="shared" si="6"/>
        <v>84</v>
      </c>
      <c r="R104" s="1091">
        <f t="shared" si="7"/>
        <v>0</v>
      </c>
    </row>
    <row r="105" spans="1:18" ht="15" customHeight="1" x14ac:dyDescent="0.25">
      <c r="A105" s="213" t="s">
        <v>828</v>
      </c>
      <c r="B105" s="196" t="s">
        <v>120</v>
      </c>
      <c r="C105" s="39">
        <v>84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392">
        <v>12</v>
      </c>
      <c r="J105" s="41">
        <v>12</v>
      </c>
      <c r="Q105" s="1091">
        <f t="shared" si="6"/>
        <v>84</v>
      </c>
      <c r="R105" s="1091">
        <f t="shared" si="7"/>
        <v>0</v>
      </c>
    </row>
    <row r="106" spans="1:18" ht="15" customHeight="1" x14ac:dyDescent="0.25">
      <c r="A106" s="213" t="s">
        <v>829</v>
      </c>
      <c r="B106" s="196" t="s">
        <v>120</v>
      </c>
      <c r="C106" s="39">
        <v>84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392">
        <v>12</v>
      </c>
      <c r="J106" s="41">
        <v>12</v>
      </c>
      <c r="Q106" s="1091">
        <f t="shared" si="6"/>
        <v>84</v>
      </c>
      <c r="R106" s="1091">
        <f t="shared" si="7"/>
        <v>0</v>
      </c>
    </row>
    <row r="107" spans="1:18" s="995" customFormat="1" ht="15" customHeight="1" x14ac:dyDescent="0.25">
      <c r="A107" s="213"/>
      <c r="B107" s="196"/>
      <c r="C107" s="39"/>
      <c r="D107" s="41"/>
      <c r="E107" s="41"/>
      <c r="F107" s="41"/>
      <c r="G107" s="41"/>
      <c r="H107" s="41"/>
      <c r="I107" s="392"/>
      <c r="J107" s="41"/>
      <c r="K107" s="1111"/>
      <c r="L107" s="1111"/>
      <c r="M107" s="1111"/>
      <c r="N107" s="1111"/>
      <c r="O107" s="1111"/>
      <c r="P107" s="1111"/>
      <c r="Q107" s="1091">
        <f t="shared" si="6"/>
        <v>0</v>
      </c>
      <c r="R107" s="1091">
        <f t="shared" si="7"/>
        <v>0</v>
      </c>
    </row>
    <row r="108" spans="1:18" ht="15" customHeight="1" x14ac:dyDescent="0.25">
      <c r="A108" s="940" t="s">
        <v>830</v>
      </c>
      <c r="B108" s="196"/>
      <c r="C108" s="39">
        <v>0</v>
      </c>
      <c r="D108" s="41"/>
      <c r="E108" s="41"/>
      <c r="F108" s="41"/>
      <c r="G108" s="41"/>
      <c r="H108" s="41"/>
      <c r="I108" s="392"/>
      <c r="J108" s="41"/>
      <c r="Q108" s="1091">
        <f t="shared" si="6"/>
        <v>0</v>
      </c>
      <c r="R108" s="1091">
        <f t="shared" si="7"/>
        <v>0</v>
      </c>
    </row>
    <row r="109" spans="1:18" ht="15" customHeight="1" x14ac:dyDescent="0.25">
      <c r="A109" s="213" t="s">
        <v>834</v>
      </c>
      <c r="B109" s="196"/>
      <c r="C109" s="39">
        <v>84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392">
        <v>12</v>
      </c>
      <c r="J109" s="41">
        <v>12</v>
      </c>
      <c r="Q109" s="1091">
        <f t="shared" si="6"/>
        <v>84</v>
      </c>
      <c r="R109" s="1091">
        <f t="shared" si="7"/>
        <v>0</v>
      </c>
    </row>
    <row r="110" spans="1:18" ht="15" customHeight="1" x14ac:dyDescent="0.25">
      <c r="A110" s="213" t="s">
        <v>833</v>
      </c>
      <c r="B110" s="196"/>
      <c r="C110" s="39">
        <v>84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392">
        <v>12</v>
      </c>
      <c r="J110" s="41">
        <v>12</v>
      </c>
      <c r="Q110" s="1091">
        <f t="shared" si="6"/>
        <v>84</v>
      </c>
      <c r="R110" s="1091">
        <f t="shared" si="7"/>
        <v>0</v>
      </c>
    </row>
    <row r="111" spans="1:18" ht="15" customHeight="1" x14ac:dyDescent="0.25">
      <c r="A111" s="213" t="s">
        <v>832</v>
      </c>
      <c r="B111" s="196"/>
      <c r="C111" s="39">
        <v>84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392">
        <v>12</v>
      </c>
      <c r="J111" s="41">
        <v>12</v>
      </c>
      <c r="Q111" s="1091">
        <f t="shared" si="6"/>
        <v>84</v>
      </c>
      <c r="R111" s="1091">
        <f t="shared" si="7"/>
        <v>0</v>
      </c>
    </row>
    <row r="112" spans="1:18" ht="15" customHeight="1" x14ac:dyDescent="0.25">
      <c r="A112" s="213" t="s">
        <v>831</v>
      </c>
      <c r="B112" s="196"/>
      <c r="C112" s="39">
        <v>84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392">
        <v>12</v>
      </c>
      <c r="J112" s="41">
        <v>12</v>
      </c>
      <c r="Q112" s="1091">
        <f t="shared" si="6"/>
        <v>84</v>
      </c>
      <c r="R112" s="1091">
        <f t="shared" si="7"/>
        <v>0</v>
      </c>
    </row>
    <row r="113" spans="1:18" ht="15" customHeight="1" thickBot="1" x14ac:dyDescent="0.3">
      <c r="A113" s="213"/>
      <c r="B113" s="196"/>
      <c r="C113" s="39"/>
      <c r="D113" s="41"/>
      <c r="E113" s="41"/>
      <c r="F113" s="41"/>
      <c r="G113" s="41"/>
      <c r="H113" s="41"/>
      <c r="I113" s="392"/>
      <c r="J113" s="41"/>
      <c r="Q113" s="1091">
        <f t="shared" si="6"/>
        <v>0</v>
      </c>
      <c r="R113" s="1091">
        <f t="shared" si="7"/>
        <v>0</v>
      </c>
    </row>
    <row r="114" spans="1:18" s="355" customFormat="1" ht="15.75" thickBot="1" x14ac:dyDescent="0.3">
      <c r="A114" s="221" t="s">
        <v>807</v>
      </c>
      <c r="B114" s="856"/>
      <c r="C114" s="251">
        <v>8500000</v>
      </c>
      <c r="D114" s="221">
        <v>900000</v>
      </c>
      <c r="E114" s="221">
        <v>1400000</v>
      </c>
      <c r="F114" s="221">
        <v>1500000</v>
      </c>
      <c r="G114" s="221">
        <v>1200000</v>
      </c>
      <c r="H114" s="221">
        <v>1400000</v>
      </c>
      <c r="I114" s="1166">
        <v>1000000</v>
      </c>
      <c r="J114" s="221">
        <v>1100000</v>
      </c>
      <c r="K114" s="1117"/>
      <c r="L114" s="1117"/>
      <c r="M114" s="1117"/>
      <c r="N114" s="1118"/>
      <c r="O114" s="1118"/>
      <c r="P114" s="1118"/>
      <c r="Q114" s="1091">
        <f t="shared" si="6"/>
        <v>8500000</v>
      </c>
      <c r="R114" s="1091">
        <f t="shared" si="7"/>
        <v>0</v>
      </c>
    </row>
    <row r="115" spans="1:18" ht="15.75" thickBot="1" x14ac:dyDescent="0.3">
      <c r="A115" s="226" t="s">
        <v>466</v>
      </c>
      <c r="B115" s="856"/>
      <c r="C115" s="651">
        <v>3302</v>
      </c>
      <c r="D115" s="228">
        <v>416</v>
      </c>
      <c r="E115" s="228">
        <v>520</v>
      </c>
      <c r="F115" s="228">
        <v>416</v>
      </c>
      <c r="G115" s="228">
        <v>572</v>
      </c>
      <c r="H115" s="228">
        <v>546</v>
      </c>
      <c r="I115" s="1167">
        <v>416</v>
      </c>
      <c r="J115" s="228">
        <v>416</v>
      </c>
      <c r="Q115" s="1091">
        <f t="shared" si="6"/>
        <v>3302</v>
      </c>
      <c r="R115" s="1091">
        <f t="shared" si="7"/>
        <v>0</v>
      </c>
    </row>
    <row r="116" spans="1:18" x14ac:dyDescent="0.25">
      <c r="D116" s="57"/>
      <c r="E116" s="13"/>
      <c r="F116" s="57"/>
      <c r="G116" s="13"/>
      <c r="H116" s="13"/>
      <c r="I116" s="57"/>
      <c r="J116" s="57"/>
    </row>
  </sheetData>
  <mergeCells count="2">
    <mergeCell ref="A4:A5"/>
    <mergeCell ref="B4:B5"/>
  </mergeCells>
  <conditionalFormatting sqref="B1:J1">
    <cfRule type="cellIs" dxfId="68" priority="40" operator="greaterThan">
      <formula>200000</formula>
    </cfRule>
  </conditionalFormatting>
  <conditionalFormatting sqref="D50">
    <cfRule type="top10" dxfId="67" priority="10" percent="1" rank="10"/>
  </conditionalFormatting>
  <conditionalFormatting sqref="E50">
    <cfRule type="top10" dxfId="66" priority="9" percent="1" rank="10"/>
  </conditionalFormatting>
  <conditionalFormatting sqref="F50">
    <cfRule type="top10" dxfId="65" priority="6" percent="1" rank="10"/>
  </conditionalFormatting>
  <conditionalFormatting sqref="G50">
    <cfRule type="top10" dxfId="64" priority="5" percent="1" rank="10"/>
  </conditionalFormatting>
  <conditionalFormatting sqref="I50">
    <cfRule type="top10" dxfId="63" priority="4" percent="1" rank="10"/>
  </conditionalFormatting>
  <conditionalFormatting sqref="J50">
    <cfRule type="top10" dxfId="62" priority="3" percent="1" rank="10"/>
  </conditionalFormatting>
  <conditionalFormatting sqref="H50:H51">
    <cfRule type="top10" dxfId="61" priority="109" percent="1" rank="1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99"/>
  </sheetPr>
  <dimension ref="A1:W116"/>
  <sheetViews>
    <sheetView zoomScale="85" zoomScaleNormal="85" workbookViewId="0">
      <pane xSplit="1" ySplit="5" topLeftCell="B97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7.85546875" style="108" customWidth="1"/>
    <col min="4" max="9" width="16.42578125" style="1092" customWidth="1"/>
    <col min="10" max="15" width="16.42578125" style="995" customWidth="1"/>
    <col min="16" max="17" width="11.5703125" style="995" bestFit="1" customWidth="1"/>
    <col min="18" max="18" width="10.5703125" style="995" bestFit="1" customWidth="1"/>
    <col min="19" max="19" width="9.140625" style="995"/>
  </cols>
  <sheetData>
    <row r="1" spans="1:23" x14ac:dyDescent="0.25">
      <c r="A1" s="898" t="s">
        <v>0</v>
      </c>
      <c r="B1" s="849"/>
      <c r="C1" s="7"/>
      <c r="D1" s="13"/>
      <c r="E1" s="13"/>
      <c r="F1" s="13"/>
      <c r="G1" s="13"/>
      <c r="H1" s="13"/>
      <c r="I1" s="13"/>
    </row>
    <row r="2" spans="1:23" x14ac:dyDescent="0.25">
      <c r="A2" s="1075" t="s">
        <v>822</v>
      </c>
      <c r="B2" s="850"/>
      <c r="C2" s="7"/>
      <c r="D2" s="13"/>
      <c r="E2" s="13"/>
      <c r="F2" s="13"/>
      <c r="G2" s="13"/>
      <c r="H2" s="13"/>
      <c r="I2" s="13"/>
    </row>
    <row r="3" spans="1:23" ht="15.75" thickBot="1" x14ac:dyDescent="0.3">
      <c r="A3" s="894" t="s">
        <v>729</v>
      </c>
      <c r="B3" s="845"/>
      <c r="C3" s="7"/>
      <c r="D3" s="13"/>
      <c r="E3" s="13"/>
      <c r="F3" s="13"/>
      <c r="G3" s="13"/>
      <c r="H3" s="13"/>
      <c r="I3" s="13"/>
    </row>
    <row r="4" spans="1:23" ht="15.75" thickBot="1" x14ac:dyDescent="0.3">
      <c r="A4" s="1210" t="s">
        <v>3</v>
      </c>
      <c r="B4" s="1212" t="s">
        <v>4</v>
      </c>
      <c r="C4" s="1146" t="s">
        <v>6</v>
      </c>
      <c r="D4" s="1142" t="s">
        <v>544</v>
      </c>
      <c r="E4" s="1142" t="s">
        <v>546</v>
      </c>
      <c r="F4" s="1149" t="s">
        <v>631</v>
      </c>
      <c r="G4" s="1143" t="s">
        <v>549</v>
      </c>
      <c r="H4" s="1148" t="s">
        <v>755</v>
      </c>
      <c r="I4" s="1143" t="s">
        <v>538</v>
      </c>
    </row>
    <row r="5" spans="1:23" x14ac:dyDescent="0.25">
      <c r="A5" s="1211"/>
      <c r="B5" s="1213"/>
      <c r="C5" s="276" t="s">
        <v>13</v>
      </c>
      <c r="D5" s="278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</row>
    <row r="6" spans="1:23" s="194" customFormat="1" ht="27" customHeight="1" x14ac:dyDescent="0.25">
      <c r="A6" s="1188" t="s">
        <v>727</v>
      </c>
      <c r="B6" s="64"/>
      <c r="C6" s="296">
        <v>460929</v>
      </c>
      <c r="D6" s="51">
        <v>80811</v>
      </c>
      <c r="E6" s="51">
        <v>87224</v>
      </c>
      <c r="F6" s="51">
        <v>76430</v>
      </c>
      <c r="G6" s="51">
        <v>76430</v>
      </c>
      <c r="H6" s="51">
        <v>63604</v>
      </c>
      <c r="I6" s="51">
        <v>76430</v>
      </c>
      <c r="J6" s="995"/>
      <c r="K6" s="995"/>
      <c r="L6" s="995"/>
      <c r="M6" s="995"/>
      <c r="N6" s="995"/>
      <c r="O6" s="995"/>
      <c r="P6" s="1091">
        <f t="shared" ref="P6:P37" si="0">SUM(D6:O6)</f>
        <v>460929</v>
      </c>
      <c r="Q6" s="1091">
        <f t="shared" ref="Q6:Q37" si="1">P6-C6</f>
        <v>0</v>
      </c>
      <c r="R6" s="1091"/>
      <c r="S6" s="995"/>
    </row>
    <row r="7" spans="1:23" s="998" customFormat="1" x14ac:dyDescent="0.25">
      <c r="A7" s="698"/>
      <c r="B7" s="64"/>
      <c r="C7" s="296"/>
      <c r="D7" s="51"/>
      <c r="E7" s="51"/>
      <c r="F7" s="51"/>
      <c r="G7" s="51"/>
      <c r="H7" s="51"/>
      <c r="I7" s="51"/>
      <c r="J7" s="995"/>
      <c r="K7" s="995"/>
      <c r="L7" s="995"/>
      <c r="M7" s="995"/>
      <c r="N7" s="995"/>
      <c r="O7" s="995"/>
      <c r="P7" s="1091">
        <f t="shared" si="0"/>
        <v>0</v>
      </c>
      <c r="Q7" s="1091">
        <f t="shared" si="1"/>
        <v>0</v>
      </c>
      <c r="R7" s="1091"/>
      <c r="S7" s="995"/>
    </row>
    <row r="8" spans="1:23" s="194" customFormat="1" ht="15" hidden="1" customHeight="1" x14ac:dyDescent="0.25">
      <c r="A8" s="694" t="s">
        <v>722</v>
      </c>
      <c r="B8" s="88" t="s">
        <v>18</v>
      </c>
      <c r="C8" s="299">
        <v>0</v>
      </c>
      <c r="D8" s="60"/>
      <c r="E8" s="60"/>
      <c r="F8" s="60"/>
      <c r="G8" s="60"/>
      <c r="H8" s="60"/>
      <c r="I8" s="60"/>
      <c r="J8" s="687"/>
      <c r="K8" s="321"/>
      <c r="L8" s="56"/>
      <c r="M8" s="321"/>
      <c r="N8" s="56"/>
      <c r="O8" s="321"/>
      <c r="P8" s="1091">
        <f t="shared" si="0"/>
        <v>0</v>
      </c>
      <c r="Q8" s="1091">
        <f t="shared" si="1"/>
        <v>0</v>
      </c>
      <c r="R8" s="1091"/>
      <c r="S8" s="321"/>
      <c r="U8" s="885"/>
      <c r="W8" s="885"/>
    </row>
    <row r="9" spans="1:23" s="998" customFormat="1" ht="15" customHeight="1" x14ac:dyDescent="0.25">
      <c r="A9" s="694" t="s">
        <v>728</v>
      </c>
      <c r="B9" s="88" t="s">
        <v>171</v>
      </c>
      <c r="C9" s="299">
        <v>90</v>
      </c>
      <c r="D9" s="60">
        <v>15</v>
      </c>
      <c r="E9" s="60">
        <v>15</v>
      </c>
      <c r="F9" s="60">
        <v>15</v>
      </c>
      <c r="G9" s="60">
        <v>15</v>
      </c>
      <c r="H9" s="60">
        <v>15</v>
      </c>
      <c r="I9" s="60">
        <v>15</v>
      </c>
      <c r="J9" s="56"/>
      <c r="K9" s="321"/>
      <c r="L9" s="56"/>
      <c r="M9" s="321"/>
      <c r="N9" s="56"/>
      <c r="O9" s="321"/>
      <c r="P9" s="1091">
        <f t="shared" si="0"/>
        <v>90</v>
      </c>
      <c r="Q9" s="1091">
        <f t="shared" si="1"/>
        <v>0</v>
      </c>
      <c r="R9" s="1091"/>
      <c r="S9" s="321"/>
      <c r="U9" s="321"/>
      <c r="W9" s="321"/>
    </row>
    <row r="10" spans="1:23" s="998" customFormat="1" ht="15" customHeight="1" x14ac:dyDescent="0.25">
      <c r="A10" s="694" t="s">
        <v>823</v>
      </c>
      <c r="B10" s="88" t="s">
        <v>281</v>
      </c>
      <c r="C10" s="299">
        <v>110</v>
      </c>
      <c r="D10" s="60">
        <v>20</v>
      </c>
      <c r="E10" s="60">
        <v>20</v>
      </c>
      <c r="F10" s="60">
        <v>20</v>
      </c>
      <c r="G10" s="60">
        <v>20</v>
      </c>
      <c r="H10" s="60">
        <v>15</v>
      </c>
      <c r="I10" s="60">
        <v>15</v>
      </c>
      <c r="J10" s="56"/>
      <c r="K10" s="321"/>
      <c r="L10" s="56"/>
      <c r="M10" s="321"/>
      <c r="N10" s="56"/>
      <c r="O10" s="321"/>
      <c r="P10" s="1091">
        <f t="shared" si="0"/>
        <v>110</v>
      </c>
      <c r="Q10" s="1091">
        <f t="shared" si="1"/>
        <v>0</v>
      </c>
      <c r="R10" s="1091"/>
      <c r="S10" s="321"/>
      <c r="U10" s="321"/>
      <c r="W10" s="321"/>
    </row>
    <row r="11" spans="1:23" s="998" customFormat="1" ht="15" customHeight="1" x14ac:dyDescent="0.25">
      <c r="A11" s="694" t="s">
        <v>824</v>
      </c>
      <c r="B11" s="88" t="s">
        <v>281</v>
      </c>
      <c r="C11" s="299">
        <v>12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56"/>
      <c r="K11" s="321"/>
      <c r="L11" s="56"/>
      <c r="M11" s="321"/>
      <c r="N11" s="56"/>
      <c r="O11" s="321"/>
      <c r="P11" s="1091">
        <f t="shared" si="0"/>
        <v>12</v>
      </c>
      <c r="Q11" s="1091">
        <f t="shared" si="1"/>
        <v>0</v>
      </c>
      <c r="R11" s="1091"/>
      <c r="S11" s="321"/>
      <c r="U11" s="321"/>
      <c r="W11" s="321"/>
    </row>
    <row r="12" spans="1:23" s="998" customFormat="1" ht="15" customHeight="1" x14ac:dyDescent="0.25">
      <c r="A12" s="694"/>
      <c r="B12" s="88"/>
      <c r="C12" s="299"/>
      <c r="D12" s="60"/>
      <c r="E12" s="60"/>
      <c r="F12" s="60"/>
      <c r="G12" s="60"/>
      <c r="H12" s="60"/>
      <c r="I12" s="60"/>
      <c r="J12" s="56"/>
      <c r="K12" s="321"/>
      <c r="L12" s="56"/>
      <c r="M12" s="321"/>
      <c r="N12" s="56"/>
      <c r="O12" s="321"/>
      <c r="P12" s="1091">
        <f t="shared" si="0"/>
        <v>0</v>
      </c>
      <c r="Q12" s="1091">
        <f t="shared" si="1"/>
        <v>0</v>
      </c>
      <c r="R12" s="1091"/>
      <c r="S12" s="321"/>
      <c r="U12" s="321"/>
      <c r="W12" s="321"/>
    </row>
    <row r="13" spans="1:23" s="998" customFormat="1" x14ac:dyDescent="0.25">
      <c r="A13" s="697" t="s">
        <v>495</v>
      </c>
      <c r="B13" s="88" t="s">
        <v>287</v>
      </c>
      <c r="C13" s="299">
        <v>1620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270</v>
      </c>
      <c r="J13" s="995"/>
      <c r="K13" s="995"/>
      <c r="L13" s="995"/>
      <c r="M13" s="995"/>
      <c r="N13" s="995"/>
      <c r="O13" s="995"/>
      <c r="P13" s="1091">
        <f t="shared" si="0"/>
        <v>1620</v>
      </c>
      <c r="Q13" s="1091">
        <f t="shared" si="1"/>
        <v>0</v>
      </c>
      <c r="R13" s="1091"/>
      <c r="S13" s="995"/>
    </row>
    <row r="14" spans="1:23" x14ac:dyDescent="0.25">
      <c r="A14" s="697"/>
      <c r="B14" s="202"/>
      <c r="C14" s="299">
        <v>0</v>
      </c>
      <c r="D14" s="60"/>
      <c r="E14" s="60"/>
      <c r="F14" s="60"/>
      <c r="G14" s="60"/>
      <c r="H14" s="60"/>
      <c r="I14" s="60"/>
      <c r="P14" s="1091">
        <f t="shared" si="0"/>
        <v>0</v>
      </c>
      <c r="Q14" s="1091">
        <f t="shared" si="1"/>
        <v>0</v>
      </c>
      <c r="R14" s="1091"/>
    </row>
    <row r="15" spans="1:23" s="998" customFormat="1" x14ac:dyDescent="0.25">
      <c r="A15" s="63" t="s">
        <v>803</v>
      </c>
      <c r="B15" s="88" t="s">
        <v>299</v>
      </c>
      <c r="C15" s="299">
        <v>42000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995"/>
      <c r="K15" s="995"/>
      <c r="L15" s="995"/>
      <c r="M15" s="995"/>
      <c r="N15" s="995"/>
      <c r="O15" s="995"/>
      <c r="P15" s="1091">
        <f t="shared" si="0"/>
        <v>42000</v>
      </c>
      <c r="Q15" s="1091">
        <f t="shared" si="1"/>
        <v>0</v>
      </c>
      <c r="R15" s="1091"/>
      <c r="S15" s="995"/>
    </row>
    <row r="16" spans="1:23" s="998" customFormat="1" x14ac:dyDescent="0.25">
      <c r="A16" s="63" t="s">
        <v>802</v>
      </c>
      <c r="B16" s="88" t="s">
        <v>299</v>
      </c>
      <c r="C16" s="299">
        <v>25600</v>
      </c>
      <c r="D16" s="60">
        <v>4000</v>
      </c>
      <c r="E16" s="60">
        <v>4200</v>
      </c>
      <c r="F16" s="60">
        <v>5100</v>
      </c>
      <c r="G16" s="60">
        <v>5000</v>
      </c>
      <c r="H16" s="60">
        <v>4300</v>
      </c>
      <c r="I16" s="60">
        <v>3000</v>
      </c>
      <c r="J16" s="995"/>
      <c r="K16" s="995"/>
      <c r="L16" s="995"/>
      <c r="M16" s="995"/>
      <c r="N16" s="995"/>
      <c r="O16" s="995"/>
      <c r="P16" s="1091">
        <f t="shared" si="0"/>
        <v>25600</v>
      </c>
      <c r="Q16" s="1091">
        <f t="shared" si="1"/>
        <v>0</v>
      </c>
      <c r="R16" s="1091"/>
      <c r="S16" s="995"/>
    </row>
    <row r="17" spans="1:18" x14ac:dyDescent="0.25">
      <c r="A17" s="694"/>
      <c r="B17" s="64"/>
      <c r="C17" s="39"/>
      <c r="D17" s="41"/>
      <c r="E17" s="41"/>
      <c r="F17" s="41"/>
      <c r="G17" s="41"/>
      <c r="H17" s="41"/>
      <c r="I17" s="41"/>
      <c r="P17" s="1091">
        <f t="shared" si="0"/>
        <v>0</v>
      </c>
      <c r="Q17" s="1091">
        <f t="shared" si="1"/>
        <v>0</v>
      </c>
      <c r="R17" s="1091"/>
    </row>
    <row r="18" spans="1:18" x14ac:dyDescent="0.25">
      <c r="A18" s="690" t="s">
        <v>707</v>
      </c>
      <c r="B18" s="64" t="s">
        <v>333</v>
      </c>
      <c r="C18" s="299">
        <v>2614</v>
      </c>
      <c r="D18" s="41">
        <v>436</v>
      </c>
      <c r="E18" s="41">
        <v>490</v>
      </c>
      <c r="F18" s="41">
        <v>526</v>
      </c>
      <c r="G18" s="41">
        <v>454</v>
      </c>
      <c r="H18" s="41">
        <v>291</v>
      </c>
      <c r="I18" s="41">
        <v>417</v>
      </c>
      <c r="P18" s="1091">
        <f t="shared" si="0"/>
        <v>2614</v>
      </c>
      <c r="Q18" s="1091">
        <f t="shared" si="1"/>
        <v>0</v>
      </c>
      <c r="R18" s="1091"/>
    </row>
    <row r="19" spans="1:18" x14ac:dyDescent="0.25">
      <c r="A19" s="690"/>
      <c r="B19" s="64"/>
      <c r="C19" s="299"/>
      <c r="D19" s="104"/>
      <c r="E19" s="104"/>
      <c r="F19" s="41"/>
      <c r="G19" s="41"/>
      <c r="H19" s="104"/>
      <c r="I19" s="41"/>
      <c r="P19" s="1091">
        <f t="shared" si="0"/>
        <v>0</v>
      </c>
      <c r="Q19" s="1091">
        <f t="shared" si="1"/>
        <v>0</v>
      </c>
      <c r="R19" s="1091"/>
    </row>
    <row r="20" spans="1:18" ht="15" customHeight="1" x14ac:dyDescent="0.25">
      <c r="A20" s="63" t="s">
        <v>737</v>
      </c>
      <c r="B20" s="88" t="s">
        <v>120</v>
      </c>
      <c r="C20" s="299">
        <v>126</v>
      </c>
      <c r="D20" s="1077">
        <v>21</v>
      </c>
      <c r="E20" s="1077">
        <v>24</v>
      </c>
      <c r="F20" s="1077">
        <v>25</v>
      </c>
      <c r="G20" s="1077">
        <v>22</v>
      </c>
      <c r="H20" s="1077">
        <v>14</v>
      </c>
      <c r="I20" s="1077">
        <v>20</v>
      </c>
      <c r="P20" s="1091">
        <f t="shared" si="0"/>
        <v>126</v>
      </c>
      <c r="Q20" s="1091">
        <f t="shared" si="1"/>
        <v>0</v>
      </c>
      <c r="R20" s="1091"/>
    </row>
    <row r="21" spans="1:18" ht="15" customHeight="1" x14ac:dyDescent="0.25">
      <c r="A21" s="63" t="s">
        <v>738</v>
      </c>
      <c r="B21" s="88" t="s">
        <v>120</v>
      </c>
      <c r="C21" s="299">
        <v>126</v>
      </c>
      <c r="D21" s="1077">
        <v>21</v>
      </c>
      <c r="E21" s="1077">
        <v>24</v>
      </c>
      <c r="F21" s="1077">
        <v>25</v>
      </c>
      <c r="G21" s="1077">
        <v>22</v>
      </c>
      <c r="H21" s="1077">
        <v>14</v>
      </c>
      <c r="I21" s="1077">
        <v>20</v>
      </c>
      <c r="P21" s="1091">
        <f t="shared" si="0"/>
        <v>126</v>
      </c>
      <c r="Q21" s="1091">
        <f t="shared" si="1"/>
        <v>0</v>
      </c>
      <c r="R21" s="1091"/>
    </row>
    <row r="22" spans="1:18" ht="15" customHeight="1" x14ac:dyDescent="0.25">
      <c r="A22" s="63" t="s">
        <v>739</v>
      </c>
      <c r="B22" s="88" t="s">
        <v>120</v>
      </c>
      <c r="C22" s="299">
        <v>98</v>
      </c>
      <c r="D22" s="1077">
        <v>16</v>
      </c>
      <c r="E22" s="1077">
        <v>18</v>
      </c>
      <c r="F22" s="1077">
        <v>20</v>
      </c>
      <c r="G22" s="1077">
        <v>17</v>
      </c>
      <c r="H22" s="1077">
        <v>11</v>
      </c>
      <c r="I22" s="1077">
        <v>16</v>
      </c>
      <c r="P22" s="1091">
        <f t="shared" si="0"/>
        <v>98</v>
      </c>
      <c r="Q22" s="1091">
        <f t="shared" si="1"/>
        <v>0</v>
      </c>
      <c r="R22" s="1091"/>
    </row>
    <row r="23" spans="1:18" ht="15" customHeight="1" x14ac:dyDescent="0.25">
      <c r="A23" s="699"/>
      <c r="B23" s="88"/>
      <c r="C23" s="299">
        <v>0</v>
      </c>
      <c r="D23" s="60"/>
      <c r="E23" s="60"/>
      <c r="F23" s="60"/>
      <c r="G23" s="60"/>
      <c r="H23" s="716"/>
      <c r="I23" s="60"/>
      <c r="P23" s="1091">
        <f t="shared" si="0"/>
        <v>0</v>
      </c>
      <c r="Q23" s="1091">
        <f t="shared" si="1"/>
        <v>0</v>
      </c>
      <c r="R23" s="1091"/>
    </row>
    <row r="24" spans="1:18" x14ac:dyDescent="0.25">
      <c r="A24" s="702" t="s">
        <v>342</v>
      </c>
      <c r="B24" s="189"/>
      <c r="C24" s="296">
        <v>335620</v>
      </c>
      <c r="D24" s="119">
        <v>55937</v>
      </c>
      <c r="E24" s="119">
        <v>62929</v>
      </c>
      <c r="F24" s="119">
        <v>67590</v>
      </c>
      <c r="G24" s="119">
        <v>58267</v>
      </c>
      <c r="H24" s="119">
        <v>37291</v>
      </c>
      <c r="I24" s="119">
        <v>53606</v>
      </c>
      <c r="P24" s="1091">
        <f t="shared" si="0"/>
        <v>335620</v>
      </c>
      <c r="Q24" s="1091">
        <f t="shared" si="1"/>
        <v>0</v>
      </c>
      <c r="R24" s="1091"/>
    </row>
    <row r="25" spans="1:18" x14ac:dyDescent="0.25">
      <c r="A25" s="697"/>
      <c r="B25" s="202"/>
      <c r="C25" s="299"/>
      <c r="D25" s="60"/>
      <c r="E25" s="60"/>
      <c r="F25" s="60"/>
      <c r="G25" s="60"/>
      <c r="H25" s="1078"/>
      <c r="I25" s="60"/>
      <c r="P25" s="1091">
        <f t="shared" si="0"/>
        <v>0</v>
      </c>
      <c r="Q25" s="1091">
        <f t="shared" si="1"/>
        <v>0</v>
      </c>
      <c r="R25" s="1091"/>
    </row>
    <row r="26" spans="1:18" x14ac:dyDescent="0.25">
      <c r="A26" s="695" t="s">
        <v>344</v>
      </c>
      <c r="B26" s="88" t="s">
        <v>287</v>
      </c>
      <c r="C26" s="299">
        <v>98</v>
      </c>
      <c r="D26" s="60">
        <v>16</v>
      </c>
      <c r="E26" s="60">
        <v>18</v>
      </c>
      <c r="F26" s="60">
        <v>20</v>
      </c>
      <c r="G26" s="60">
        <v>17</v>
      </c>
      <c r="H26" s="60">
        <v>11</v>
      </c>
      <c r="I26" s="60">
        <v>16</v>
      </c>
      <c r="P26" s="1091">
        <f t="shared" si="0"/>
        <v>98</v>
      </c>
      <c r="Q26" s="1091">
        <f t="shared" si="1"/>
        <v>0</v>
      </c>
      <c r="R26" s="1091"/>
    </row>
    <row r="27" spans="1:18" x14ac:dyDescent="0.25">
      <c r="A27" s="695"/>
      <c r="B27" s="88"/>
      <c r="C27" s="299">
        <v>0</v>
      </c>
      <c r="D27" s="60">
        <v>0</v>
      </c>
      <c r="E27" s="60"/>
      <c r="F27" s="60">
        <v>0</v>
      </c>
      <c r="G27" s="60">
        <v>0</v>
      </c>
      <c r="H27" s="60">
        <v>0</v>
      </c>
      <c r="I27" s="60">
        <v>0</v>
      </c>
      <c r="P27" s="1091">
        <f t="shared" si="0"/>
        <v>0</v>
      </c>
      <c r="Q27" s="1091">
        <f t="shared" si="1"/>
        <v>0</v>
      </c>
      <c r="R27" s="1091"/>
    </row>
    <row r="28" spans="1:18" x14ac:dyDescent="0.25">
      <c r="A28" s="695" t="s">
        <v>346</v>
      </c>
      <c r="B28" s="88" t="s">
        <v>120</v>
      </c>
      <c r="C28" s="299">
        <v>74</v>
      </c>
      <c r="D28" s="1077">
        <v>12</v>
      </c>
      <c r="E28" s="1077">
        <v>14</v>
      </c>
      <c r="F28" s="1077">
        <v>15</v>
      </c>
      <c r="G28" s="1077">
        <v>13</v>
      </c>
      <c r="H28" s="1077">
        <v>8</v>
      </c>
      <c r="I28" s="1077">
        <v>12</v>
      </c>
      <c r="P28" s="1091">
        <f t="shared" si="0"/>
        <v>74</v>
      </c>
      <c r="Q28" s="1091">
        <f t="shared" si="1"/>
        <v>0</v>
      </c>
      <c r="R28" s="1091"/>
    </row>
    <row r="29" spans="1:18" x14ac:dyDescent="0.25">
      <c r="A29" s="695" t="s">
        <v>348</v>
      </c>
      <c r="B29" s="88" t="s">
        <v>120</v>
      </c>
      <c r="C29" s="299">
        <v>25</v>
      </c>
      <c r="D29" s="1077">
        <v>4</v>
      </c>
      <c r="E29" s="1077">
        <v>5</v>
      </c>
      <c r="F29" s="1077">
        <v>5</v>
      </c>
      <c r="G29" s="1077">
        <v>4</v>
      </c>
      <c r="H29" s="1077">
        <v>3</v>
      </c>
      <c r="I29" s="1077">
        <v>4</v>
      </c>
      <c r="P29" s="1091">
        <f t="shared" si="0"/>
        <v>25</v>
      </c>
      <c r="Q29" s="1091">
        <f t="shared" si="1"/>
        <v>0</v>
      </c>
      <c r="R29" s="1091"/>
    </row>
    <row r="30" spans="1:18" x14ac:dyDescent="0.25">
      <c r="A30" s="699" t="s">
        <v>350</v>
      </c>
      <c r="B30" s="88" t="s">
        <v>120</v>
      </c>
      <c r="C30" s="299">
        <v>6</v>
      </c>
      <c r="D30" s="1077">
        <v>1</v>
      </c>
      <c r="E30" s="1077">
        <v>1</v>
      </c>
      <c r="F30" s="1077">
        <v>1</v>
      </c>
      <c r="G30" s="1077">
        <v>1</v>
      </c>
      <c r="H30" s="1077">
        <v>1</v>
      </c>
      <c r="I30" s="1077">
        <v>1</v>
      </c>
      <c r="P30" s="1091">
        <f t="shared" si="0"/>
        <v>6</v>
      </c>
      <c r="Q30" s="1091">
        <f t="shared" si="1"/>
        <v>0</v>
      </c>
      <c r="R30" s="1091"/>
    </row>
    <row r="31" spans="1:18" x14ac:dyDescent="0.25">
      <c r="A31" s="695" t="s">
        <v>352</v>
      </c>
      <c r="B31" s="88" t="s">
        <v>18</v>
      </c>
      <c r="C31" s="299">
        <v>450</v>
      </c>
      <c r="D31" s="60">
        <v>50</v>
      </c>
      <c r="E31" s="60">
        <v>100</v>
      </c>
      <c r="F31" s="60">
        <v>50</v>
      </c>
      <c r="G31" s="60">
        <v>50</v>
      </c>
      <c r="H31" s="60">
        <v>100</v>
      </c>
      <c r="I31" s="60">
        <v>100</v>
      </c>
      <c r="P31" s="1091">
        <f t="shared" si="0"/>
        <v>450</v>
      </c>
      <c r="Q31" s="1091">
        <f t="shared" si="1"/>
        <v>0</v>
      </c>
      <c r="R31" s="1091"/>
    </row>
    <row r="32" spans="1:18" x14ac:dyDescent="0.25">
      <c r="A32" s="695"/>
      <c r="B32" s="88"/>
      <c r="C32" s="299">
        <v>0</v>
      </c>
      <c r="D32" s="60">
        <v>0</v>
      </c>
      <c r="E32" s="60"/>
      <c r="F32" s="60"/>
      <c r="G32" s="60">
        <v>0</v>
      </c>
      <c r="H32" s="60">
        <v>0</v>
      </c>
      <c r="I32" s="60">
        <v>0</v>
      </c>
      <c r="P32" s="1091">
        <f t="shared" si="0"/>
        <v>0</v>
      </c>
      <c r="Q32" s="1091">
        <f t="shared" si="1"/>
        <v>0</v>
      </c>
      <c r="R32" s="1091"/>
    </row>
    <row r="33" spans="1:19" x14ac:dyDescent="0.25">
      <c r="A33" s="695" t="s">
        <v>354</v>
      </c>
      <c r="B33" s="88" t="s">
        <v>120</v>
      </c>
      <c r="C33" s="299">
        <v>31</v>
      </c>
      <c r="D33" s="1077">
        <v>5</v>
      </c>
      <c r="E33" s="60">
        <v>6</v>
      </c>
      <c r="F33" s="60">
        <v>6</v>
      </c>
      <c r="G33" s="60">
        <v>5</v>
      </c>
      <c r="H33" s="60">
        <v>4</v>
      </c>
      <c r="I33" s="60">
        <v>5</v>
      </c>
      <c r="P33" s="1091">
        <f t="shared" si="0"/>
        <v>31</v>
      </c>
      <c r="Q33" s="1091">
        <f t="shared" si="1"/>
        <v>0</v>
      </c>
      <c r="R33" s="1091"/>
    </row>
    <row r="34" spans="1:19" x14ac:dyDescent="0.25">
      <c r="A34" s="695" t="s">
        <v>356</v>
      </c>
      <c r="B34" s="88" t="s">
        <v>120</v>
      </c>
      <c r="C34" s="299">
        <v>6</v>
      </c>
      <c r="D34" s="1077">
        <v>1</v>
      </c>
      <c r="E34" s="60">
        <v>1</v>
      </c>
      <c r="F34" s="60">
        <v>1</v>
      </c>
      <c r="G34" s="60">
        <v>1</v>
      </c>
      <c r="H34" s="60">
        <v>1</v>
      </c>
      <c r="I34" s="60">
        <v>1</v>
      </c>
      <c r="P34" s="1091">
        <f t="shared" si="0"/>
        <v>6</v>
      </c>
      <c r="Q34" s="1091">
        <f t="shared" si="1"/>
        <v>0</v>
      </c>
      <c r="R34" s="1091"/>
    </row>
    <row r="35" spans="1:19" x14ac:dyDescent="0.25">
      <c r="A35" s="697"/>
      <c r="B35" s="202"/>
      <c r="C35" s="299">
        <v>0</v>
      </c>
      <c r="D35" s="60">
        <v>0</v>
      </c>
      <c r="E35" s="60">
        <v>0</v>
      </c>
      <c r="F35" s="60"/>
      <c r="G35" s="60">
        <v>0</v>
      </c>
      <c r="H35" s="60">
        <v>0</v>
      </c>
      <c r="I35" s="60">
        <v>0</v>
      </c>
      <c r="P35" s="1091">
        <f t="shared" si="0"/>
        <v>0</v>
      </c>
      <c r="Q35" s="1091">
        <f t="shared" si="1"/>
        <v>0</v>
      </c>
      <c r="R35" s="1091"/>
    </row>
    <row r="36" spans="1:19" x14ac:dyDescent="0.25">
      <c r="A36" s="695" t="s">
        <v>358</v>
      </c>
      <c r="B36" s="88" t="s">
        <v>120</v>
      </c>
      <c r="C36" s="299">
        <v>25</v>
      </c>
      <c r="D36" s="60">
        <v>4</v>
      </c>
      <c r="E36" s="60">
        <v>5</v>
      </c>
      <c r="F36" s="60">
        <v>5</v>
      </c>
      <c r="G36" s="60">
        <v>4</v>
      </c>
      <c r="H36" s="60">
        <v>3</v>
      </c>
      <c r="I36" s="60">
        <v>4</v>
      </c>
      <c r="P36" s="1091">
        <f t="shared" si="0"/>
        <v>25</v>
      </c>
      <c r="Q36" s="1091">
        <f t="shared" si="1"/>
        <v>0</v>
      </c>
      <c r="R36" s="1091"/>
    </row>
    <row r="37" spans="1:19" x14ac:dyDescent="0.25">
      <c r="A37" s="695" t="s">
        <v>360</v>
      </c>
      <c r="B37" s="88" t="s">
        <v>120</v>
      </c>
      <c r="C37" s="299">
        <v>25</v>
      </c>
      <c r="D37" s="60">
        <v>4</v>
      </c>
      <c r="E37" s="60">
        <v>5</v>
      </c>
      <c r="F37" s="60">
        <v>5</v>
      </c>
      <c r="G37" s="60">
        <v>4</v>
      </c>
      <c r="H37" s="60">
        <v>3</v>
      </c>
      <c r="I37" s="60">
        <v>4</v>
      </c>
      <c r="P37" s="1091">
        <f t="shared" si="0"/>
        <v>25</v>
      </c>
      <c r="Q37" s="1091">
        <f t="shared" si="1"/>
        <v>0</v>
      </c>
      <c r="R37" s="1091"/>
    </row>
    <row r="38" spans="1:19" x14ac:dyDescent="0.25">
      <c r="A38" s="694" t="s">
        <v>361</v>
      </c>
      <c r="B38" s="64"/>
      <c r="C38" s="296">
        <v>229782</v>
      </c>
      <c r="D38" s="119">
        <v>37367</v>
      </c>
      <c r="E38" s="119">
        <v>43591</v>
      </c>
      <c r="F38" s="119">
        <v>45346</v>
      </c>
      <c r="G38" s="119">
        <v>39052</v>
      </c>
      <c r="H38" s="119">
        <v>27057</v>
      </c>
      <c r="I38" s="119">
        <v>37369</v>
      </c>
      <c r="P38" s="1091">
        <f t="shared" ref="P38:P67" si="2">SUM(D38:O38)</f>
        <v>229782</v>
      </c>
      <c r="Q38" s="1091">
        <f t="shared" ref="Q38:Q67" si="3">P38-C38</f>
        <v>0</v>
      </c>
      <c r="R38" s="1091"/>
    </row>
    <row r="39" spans="1:19" x14ac:dyDescent="0.25">
      <c r="A39" s="694" t="s">
        <v>362</v>
      </c>
      <c r="B39" s="88"/>
      <c r="C39" s="296">
        <v>565402</v>
      </c>
      <c r="D39" s="119">
        <v>93304</v>
      </c>
      <c r="E39" s="119">
        <v>106520</v>
      </c>
      <c r="F39" s="119">
        <v>112936</v>
      </c>
      <c r="G39" s="119">
        <v>97319</v>
      </c>
      <c r="H39" s="119">
        <v>64348</v>
      </c>
      <c r="I39" s="119">
        <v>90975</v>
      </c>
      <c r="P39" s="1091">
        <f t="shared" si="2"/>
        <v>565402</v>
      </c>
      <c r="Q39" s="1091">
        <f t="shared" si="3"/>
        <v>0</v>
      </c>
      <c r="R39" s="1091"/>
    </row>
    <row r="40" spans="1:19" x14ac:dyDescent="0.25">
      <c r="A40" s="695"/>
      <c r="B40" s="88"/>
      <c r="C40" s="299"/>
      <c r="D40" s="60"/>
      <c r="E40" s="60"/>
      <c r="F40" s="60"/>
      <c r="G40" s="60"/>
      <c r="H40" s="60"/>
      <c r="I40" s="60"/>
      <c r="P40" s="1091">
        <f t="shared" si="2"/>
        <v>0</v>
      </c>
      <c r="Q40" s="1091">
        <f t="shared" si="3"/>
        <v>0</v>
      </c>
      <c r="R40" s="1091"/>
    </row>
    <row r="41" spans="1:19" s="1005" customFormat="1" x14ac:dyDescent="0.25">
      <c r="A41" s="698" t="s">
        <v>374</v>
      </c>
      <c r="B41" s="189" t="s">
        <v>18</v>
      </c>
      <c r="C41" s="648">
        <v>1020</v>
      </c>
      <c r="D41" s="1018">
        <v>170</v>
      </c>
      <c r="E41" s="1018">
        <v>170</v>
      </c>
      <c r="F41" s="722">
        <v>170</v>
      </c>
      <c r="G41" s="1018">
        <v>170</v>
      </c>
      <c r="H41" s="1018">
        <v>170</v>
      </c>
      <c r="I41" s="198">
        <v>170</v>
      </c>
      <c r="K41" s="649"/>
      <c r="O41" s="1090"/>
      <c r="P41" s="1091">
        <f t="shared" si="2"/>
        <v>1020</v>
      </c>
      <c r="Q41" s="1091">
        <f t="shared" si="3"/>
        <v>0</v>
      </c>
      <c r="R41" s="1091"/>
      <c r="S41" s="1090"/>
    </row>
    <row r="42" spans="1:19" s="998" customFormat="1" x14ac:dyDescent="0.25">
      <c r="A42" s="697"/>
      <c r="B42" s="202"/>
      <c r="C42" s="299"/>
      <c r="D42" s="716"/>
      <c r="E42" s="724"/>
      <c r="F42" s="716"/>
      <c r="G42" s="716"/>
      <c r="H42" s="724"/>
      <c r="I42" s="78"/>
      <c r="K42" s="650"/>
      <c r="O42" s="995"/>
      <c r="P42" s="1091">
        <f t="shared" si="2"/>
        <v>0</v>
      </c>
      <c r="Q42" s="1091">
        <f t="shared" si="3"/>
        <v>0</v>
      </c>
      <c r="R42" s="1091"/>
      <c r="S42" s="995"/>
    </row>
    <row r="43" spans="1:19" s="998" customFormat="1" x14ac:dyDescent="0.25">
      <c r="A43" s="700" t="s">
        <v>788</v>
      </c>
      <c r="B43" s="196" t="s">
        <v>18</v>
      </c>
      <c r="C43" s="299">
        <v>3000</v>
      </c>
      <c r="D43" s="726">
        <v>500</v>
      </c>
      <c r="E43" s="726">
        <v>500</v>
      </c>
      <c r="F43" s="726">
        <v>500</v>
      </c>
      <c r="G43" s="726">
        <v>500</v>
      </c>
      <c r="H43" s="726">
        <v>500</v>
      </c>
      <c r="I43" s="726">
        <v>500</v>
      </c>
      <c r="K43" s="650"/>
      <c r="O43" s="995"/>
      <c r="P43" s="1091">
        <f t="shared" si="2"/>
        <v>3000</v>
      </c>
      <c r="Q43" s="1091">
        <f t="shared" si="3"/>
        <v>0</v>
      </c>
      <c r="R43" s="1091"/>
      <c r="S43" s="995"/>
    </row>
    <row r="44" spans="1:19" s="998" customFormat="1" x14ac:dyDescent="0.25">
      <c r="A44" s="700" t="s">
        <v>789</v>
      </c>
      <c r="B44" s="196" t="s">
        <v>18</v>
      </c>
      <c r="C44" s="299">
        <v>3000</v>
      </c>
      <c r="D44" s="726">
        <v>500</v>
      </c>
      <c r="E44" s="726">
        <v>500</v>
      </c>
      <c r="F44" s="726">
        <v>500</v>
      </c>
      <c r="G44" s="726">
        <v>500</v>
      </c>
      <c r="H44" s="726">
        <v>500</v>
      </c>
      <c r="I44" s="726">
        <v>500</v>
      </c>
      <c r="K44" s="650"/>
      <c r="O44" s="995"/>
      <c r="P44" s="1091">
        <f t="shared" si="2"/>
        <v>3000</v>
      </c>
      <c r="Q44" s="1091">
        <f t="shared" si="3"/>
        <v>0</v>
      </c>
      <c r="R44" s="1091"/>
      <c r="S44" s="995"/>
    </row>
    <row r="45" spans="1:19" s="998" customFormat="1" x14ac:dyDescent="0.25">
      <c r="A45" s="698" t="s">
        <v>383</v>
      </c>
      <c r="B45" s="200" t="s">
        <v>18</v>
      </c>
      <c r="C45" s="299">
        <v>6000</v>
      </c>
      <c r="D45" s="726">
        <v>1000</v>
      </c>
      <c r="E45" s="726">
        <v>1000</v>
      </c>
      <c r="F45" s="726">
        <v>1000</v>
      </c>
      <c r="G45" s="726">
        <v>1000</v>
      </c>
      <c r="H45" s="726">
        <v>1000</v>
      </c>
      <c r="I45" s="41">
        <v>1000</v>
      </c>
      <c r="K45" s="650"/>
      <c r="O45" s="995"/>
      <c r="P45" s="1091">
        <f t="shared" si="2"/>
        <v>6000</v>
      </c>
      <c r="Q45" s="1091">
        <f t="shared" si="3"/>
        <v>0</v>
      </c>
      <c r="R45" s="1091"/>
      <c r="S45" s="995"/>
    </row>
    <row r="46" spans="1:19" s="998" customFormat="1" x14ac:dyDescent="0.25">
      <c r="A46" s="698"/>
      <c r="B46" s="200"/>
      <c r="C46" s="299"/>
      <c r="D46" s="726"/>
      <c r="E46" s="726"/>
      <c r="F46" s="726"/>
      <c r="G46" s="726"/>
      <c r="H46" s="726"/>
      <c r="I46" s="41"/>
      <c r="K46" s="650"/>
      <c r="O46" s="995"/>
      <c r="P46" s="1091">
        <f t="shared" si="2"/>
        <v>0</v>
      </c>
      <c r="Q46" s="1091">
        <f t="shared" si="3"/>
        <v>0</v>
      </c>
      <c r="R46" s="1091"/>
      <c r="S46" s="995"/>
    </row>
    <row r="47" spans="1:19" s="998" customFormat="1" x14ac:dyDescent="0.25">
      <c r="A47" s="696" t="s">
        <v>786</v>
      </c>
      <c r="B47" s="787" t="s">
        <v>287</v>
      </c>
      <c r="C47" s="299">
        <v>1200</v>
      </c>
      <c r="D47" s="725">
        <v>200</v>
      </c>
      <c r="E47" s="725">
        <v>200</v>
      </c>
      <c r="F47" s="725">
        <v>200</v>
      </c>
      <c r="G47" s="725">
        <v>200</v>
      </c>
      <c r="H47" s="725">
        <v>200</v>
      </c>
      <c r="I47" s="725">
        <v>200</v>
      </c>
      <c r="K47" s="650"/>
      <c r="O47" s="995"/>
      <c r="P47" s="1091">
        <f t="shared" si="2"/>
        <v>1200</v>
      </c>
      <c r="Q47" s="1091">
        <f t="shared" si="3"/>
        <v>0</v>
      </c>
      <c r="R47" s="1091"/>
      <c r="S47" s="995"/>
    </row>
    <row r="48" spans="1:19" s="998" customFormat="1" x14ac:dyDescent="0.25">
      <c r="A48" s="696" t="s">
        <v>787</v>
      </c>
      <c r="B48" s="787" t="s">
        <v>287</v>
      </c>
      <c r="C48" s="299">
        <v>2250</v>
      </c>
      <c r="D48" s="725">
        <v>375</v>
      </c>
      <c r="E48" s="725">
        <v>375</v>
      </c>
      <c r="F48" s="725">
        <v>375</v>
      </c>
      <c r="G48" s="725">
        <v>375</v>
      </c>
      <c r="H48" s="725">
        <v>375</v>
      </c>
      <c r="I48" s="725">
        <v>375</v>
      </c>
      <c r="K48" s="650"/>
      <c r="O48" s="995"/>
      <c r="P48" s="1091">
        <f t="shared" si="2"/>
        <v>2250</v>
      </c>
      <c r="Q48" s="1091">
        <f t="shared" si="3"/>
        <v>0</v>
      </c>
      <c r="R48" s="1091"/>
      <c r="S48" s="995"/>
    </row>
    <row r="49" spans="1:19" s="998" customFormat="1" x14ac:dyDescent="0.25">
      <c r="A49" s="697"/>
      <c r="B49" s="202"/>
      <c r="C49" s="299">
        <v>0</v>
      </c>
      <c r="D49" s="728"/>
      <c r="E49" s="726"/>
      <c r="F49" s="726"/>
      <c r="G49" s="727">
        <v>0</v>
      </c>
      <c r="H49" s="728"/>
      <c r="I49" s="337">
        <v>0</v>
      </c>
      <c r="K49" s="650"/>
      <c r="O49" s="995"/>
      <c r="P49" s="1091">
        <f t="shared" si="2"/>
        <v>0</v>
      </c>
      <c r="Q49" s="1091">
        <f t="shared" si="3"/>
        <v>0</v>
      </c>
      <c r="R49" s="1091"/>
      <c r="S49" s="995"/>
    </row>
    <row r="50" spans="1:19" s="998" customFormat="1" x14ac:dyDescent="0.25">
      <c r="A50" s="697" t="s">
        <v>725</v>
      </c>
      <c r="B50" s="202" t="s">
        <v>388</v>
      </c>
      <c r="C50" s="299">
        <v>12900</v>
      </c>
      <c r="D50" s="726">
        <v>2500</v>
      </c>
      <c r="E50" s="726">
        <v>2200</v>
      </c>
      <c r="F50" s="726">
        <v>2200</v>
      </c>
      <c r="G50" s="726">
        <v>2200</v>
      </c>
      <c r="H50" s="726">
        <v>1600</v>
      </c>
      <c r="I50" s="41">
        <v>2200</v>
      </c>
      <c r="K50" s="650"/>
      <c r="O50" s="995"/>
      <c r="P50" s="1091">
        <f t="shared" si="2"/>
        <v>12900</v>
      </c>
      <c r="Q50" s="1091">
        <f t="shared" si="3"/>
        <v>0</v>
      </c>
      <c r="R50" s="1091"/>
      <c r="S50" s="995"/>
    </row>
    <row r="51" spans="1:19" s="998" customFormat="1" x14ac:dyDescent="0.25">
      <c r="A51" s="697" t="s">
        <v>726</v>
      </c>
      <c r="B51" s="202" t="s">
        <v>388</v>
      </c>
      <c r="C51" s="299">
        <v>2100</v>
      </c>
      <c r="D51" s="726">
        <v>800</v>
      </c>
      <c r="E51" s="726">
        <v>300</v>
      </c>
      <c r="F51" s="726">
        <v>300</v>
      </c>
      <c r="G51" s="726">
        <v>300</v>
      </c>
      <c r="H51" s="726">
        <v>100</v>
      </c>
      <c r="I51" s="41">
        <v>300</v>
      </c>
      <c r="K51" s="650"/>
      <c r="O51" s="995"/>
      <c r="P51" s="1091">
        <f t="shared" si="2"/>
        <v>2100</v>
      </c>
      <c r="Q51" s="1091">
        <f t="shared" si="3"/>
        <v>0</v>
      </c>
      <c r="R51" s="1091"/>
      <c r="S51" s="995"/>
    </row>
    <row r="52" spans="1:19" s="998" customFormat="1" x14ac:dyDescent="0.25">
      <c r="A52" s="697"/>
      <c r="B52" s="202"/>
      <c r="C52" s="299"/>
      <c r="D52" s="726"/>
      <c r="E52" s="726"/>
      <c r="F52" s="726"/>
      <c r="G52" s="726"/>
      <c r="H52" s="726"/>
      <c r="I52" s="41"/>
      <c r="K52" s="650"/>
      <c r="O52" s="995"/>
      <c r="P52" s="1091">
        <f t="shared" si="2"/>
        <v>0</v>
      </c>
      <c r="Q52" s="1091">
        <f t="shared" si="3"/>
        <v>0</v>
      </c>
      <c r="R52" s="1091"/>
      <c r="S52" s="995"/>
    </row>
    <row r="53" spans="1:19" s="998" customFormat="1" x14ac:dyDescent="0.25">
      <c r="A53" s="697" t="s">
        <v>655</v>
      </c>
      <c r="B53" s="202" t="s">
        <v>648</v>
      </c>
      <c r="C53" s="299">
        <v>288</v>
      </c>
      <c r="D53" s="716">
        <v>48</v>
      </c>
      <c r="E53" s="716">
        <v>48</v>
      </c>
      <c r="F53" s="716">
        <v>48</v>
      </c>
      <c r="G53" s="716">
        <v>48</v>
      </c>
      <c r="H53" s="716">
        <v>48</v>
      </c>
      <c r="I53" s="78">
        <v>48</v>
      </c>
      <c r="K53" s="650"/>
      <c r="O53" s="995"/>
      <c r="P53" s="1091">
        <f t="shared" si="2"/>
        <v>288</v>
      </c>
      <c r="Q53" s="1091">
        <f t="shared" si="3"/>
        <v>0</v>
      </c>
      <c r="R53" s="1091"/>
      <c r="S53" s="995"/>
    </row>
    <row r="54" spans="1:19" s="998" customFormat="1" x14ac:dyDescent="0.25">
      <c r="A54" s="697" t="s">
        <v>656</v>
      </c>
      <c r="B54" s="202" t="s">
        <v>648</v>
      </c>
      <c r="C54" s="299">
        <v>144</v>
      </c>
      <c r="D54" s="716">
        <v>24</v>
      </c>
      <c r="E54" s="716">
        <v>24</v>
      </c>
      <c r="F54" s="716">
        <v>24</v>
      </c>
      <c r="G54" s="716">
        <v>24</v>
      </c>
      <c r="H54" s="716">
        <v>24</v>
      </c>
      <c r="I54" s="78">
        <v>24</v>
      </c>
      <c r="K54" s="650"/>
      <c r="O54" s="995"/>
      <c r="P54" s="1091">
        <f t="shared" si="2"/>
        <v>144</v>
      </c>
      <c r="Q54" s="1091">
        <f t="shared" si="3"/>
        <v>0</v>
      </c>
      <c r="R54" s="1091"/>
      <c r="S54" s="995"/>
    </row>
    <row r="55" spans="1:19" s="998" customFormat="1" x14ac:dyDescent="0.25">
      <c r="A55" s="697" t="s">
        <v>657</v>
      </c>
      <c r="B55" s="202" t="s">
        <v>648</v>
      </c>
      <c r="C55" s="299">
        <v>72</v>
      </c>
      <c r="D55" s="716">
        <v>12</v>
      </c>
      <c r="E55" s="716">
        <v>12</v>
      </c>
      <c r="F55" s="716">
        <v>12</v>
      </c>
      <c r="G55" s="716">
        <v>12</v>
      </c>
      <c r="H55" s="716">
        <v>12</v>
      </c>
      <c r="I55" s="78">
        <v>12</v>
      </c>
      <c r="K55" s="650"/>
      <c r="O55" s="995"/>
      <c r="P55" s="1091">
        <f t="shared" si="2"/>
        <v>72</v>
      </c>
      <c r="Q55" s="1091">
        <f t="shared" si="3"/>
        <v>0</v>
      </c>
      <c r="R55" s="1091"/>
      <c r="S55" s="995"/>
    </row>
    <row r="56" spans="1:19" s="998" customFormat="1" x14ac:dyDescent="0.25">
      <c r="A56" s="697"/>
      <c r="B56" s="202"/>
      <c r="C56" s="299"/>
      <c r="D56" s="726"/>
      <c r="E56" s="726"/>
      <c r="F56" s="726"/>
      <c r="G56" s="726"/>
      <c r="H56" s="726"/>
      <c r="I56" s="41"/>
      <c r="K56" s="650"/>
      <c r="O56" s="995"/>
      <c r="P56" s="1091">
        <f t="shared" si="2"/>
        <v>0</v>
      </c>
      <c r="Q56" s="1091">
        <f t="shared" si="3"/>
        <v>0</v>
      </c>
      <c r="R56" s="1091"/>
      <c r="S56" s="995"/>
    </row>
    <row r="57" spans="1:19" s="998" customFormat="1" x14ac:dyDescent="0.25">
      <c r="A57" s="697" t="s">
        <v>654</v>
      </c>
      <c r="B57" s="202" t="s">
        <v>388</v>
      </c>
      <c r="C57" s="299">
        <v>1200</v>
      </c>
      <c r="D57" s="726">
        <v>200</v>
      </c>
      <c r="E57" s="726">
        <v>200</v>
      </c>
      <c r="F57" s="726">
        <v>200</v>
      </c>
      <c r="G57" s="726">
        <v>200</v>
      </c>
      <c r="H57" s="726">
        <v>200</v>
      </c>
      <c r="I57" s="41">
        <v>200</v>
      </c>
      <c r="K57" s="650"/>
      <c r="O57" s="995"/>
      <c r="P57" s="1091">
        <f t="shared" si="2"/>
        <v>1200</v>
      </c>
      <c r="Q57" s="1091">
        <f t="shared" si="3"/>
        <v>0</v>
      </c>
      <c r="R57" s="1091"/>
      <c r="S57" s="995"/>
    </row>
    <row r="58" spans="1:19" s="998" customFormat="1" x14ac:dyDescent="0.25">
      <c r="A58" s="697"/>
      <c r="B58" s="202"/>
      <c r="C58" s="299"/>
      <c r="D58" s="725"/>
      <c r="E58" s="726"/>
      <c r="F58" s="726"/>
      <c r="G58" s="726"/>
      <c r="H58" s="726"/>
      <c r="I58" s="41"/>
      <c r="O58" s="995"/>
      <c r="P58" s="1091">
        <f t="shared" si="2"/>
        <v>0</v>
      </c>
      <c r="Q58" s="1091">
        <f t="shared" si="3"/>
        <v>0</v>
      </c>
      <c r="R58" s="1091"/>
      <c r="S58" s="995"/>
    </row>
    <row r="59" spans="1:19" x14ac:dyDescent="0.25">
      <c r="A59" s="695" t="s">
        <v>395</v>
      </c>
      <c r="B59" s="64" t="s">
        <v>396</v>
      </c>
      <c r="C59" s="299">
        <v>240</v>
      </c>
      <c r="D59" s="1077">
        <v>40</v>
      </c>
      <c r="E59" s="1077">
        <v>40</v>
      </c>
      <c r="F59" s="60">
        <v>40</v>
      </c>
      <c r="G59" s="60">
        <v>40</v>
      </c>
      <c r="H59" s="60">
        <v>40</v>
      </c>
      <c r="I59" s="60">
        <v>40</v>
      </c>
      <c r="P59" s="1091">
        <f t="shared" si="2"/>
        <v>240</v>
      </c>
      <c r="Q59" s="1091">
        <f t="shared" si="3"/>
        <v>0</v>
      </c>
      <c r="R59" s="1091"/>
    </row>
    <row r="60" spans="1:19" x14ac:dyDescent="0.25">
      <c r="A60" s="695" t="s">
        <v>398</v>
      </c>
      <c r="B60" s="64" t="s">
        <v>396</v>
      </c>
      <c r="C60" s="299">
        <v>240</v>
      </c>
      <c r="D60" s="1077">
        <v>40</v>
      </c>
      <c r="E60" s="1077">
        <v>40</v>
      </c>
      <c r="F60" s="60">
        <v>40</v>
      </c>
      <c r="G60" s="60">
        <v>40</v>
      </c>
      <c r="H60" s="60">
        <v>40</v>
      </c>
      <c r="I60" s="60">
        <v>40</v>
      </c>
      <c r="P60" s="1091">
        <f t="shared" si="2"/>
        <v>240</v>
      </c>
      <c r="Q60" s="1091">
        <f t="shared" si="3"/>
        <v>0</v>
      </c>
      <c r="R60" s="1091"/>
    </row>
    <row r="61" spans="1:19" x14ac:dyDescent="0.25">
      <c r="A61" s="695" t="s">
        <v>400</v>
      </c>
      <c r="B61" s="64" t="s">
        <v>396</v>
      </c>
      <c r="C61" s="299">
        <v>120</v>
      </c>
      <c r="D61" s="1077">
        <v>20</v>
      </c>
      <c r="E61" s="1077">
        <v>20</v>
      </c>
      <c r="F61" s="60">
        <v>20</v>
      </c>
      <c r="G61" s="60">
        <v>20</v>
      </c>
      <c r="H61" s="60">
        <v>20</v>
      </c>
      <c r="I61" s="60">
        <v>20</v>
      </c>
      <c r="P61" s="1091">
        <f t="shared" si="2"/>
        <v>120</v>
      </c>
      <c r="Q61" s="1091">
        <f t="shared" si="3"/>
        <v>0</v>
      </c>
      <c r="R61" s="1091"/>
    </row>
    <row r="62" spans="1:19" x14ac:dyDescent="0.25">
      <c r="A62" s="694" t="s">
        <v>401</v>
      </c>
      <c r="B62" s="64" t="s">
        <v>396</v>
      </c>
      <c r="C62" s="299">
        <v>600</v>
      </c>
      <c r="D62" s="104">
        <v>100</v>
      </c>
      <c r="E62" s="104">
        <v>100</v>
      </c>
      <c r="F62" s="104">
        <v>100</v>
      </c>
      <c r="G62" s="104">
        <v>100</v>
      </c>
      <c r="H62" s="104">
        <v>100</v>
      </c>
      <c r="I62" s="104">
        <v>100</v>
      </c>
      <c r="P62" s="1091">
        <f t="shared" si="2"/>
        <v>600</v>
      </c>
      <c r="Q62" s="1091">
        <f t="shared" si="3"/>
        <v>0</v>
      </c>
      <c r="R62" s="1091"/>
    </row>
    <row r="63" spans="1:19" x14ac:dyDescent="0.25">
      <c r="A63" s="697"/>
      <c r="B63" s="202"/>
      <c r="C63" s="299"/>
      <c r="D63" s="60"/>
      <c r="E63" s="60"/>
      <c r="F63" s="60"/>
      <c r="G63" s="60"/>
      <c r="H63" s="60"/>
      <c r="I63" s="60"/>
      <c r="P63" s="1091">
        <f t="shared" si="2"/>
        <v>0</v>
      </c>
      <c r="Q63" s="1091">
        <f t="shared" si="3"/>
        <v>0</v>
      </c>
      <c r="R63" s="1091"/>
    </row>
    <row r="64" spans="1:19" s="194" customFormat="1" x14ac:dyDescent="0.25">
      <c r="A64" s="695" t="s">
        <v>403</v>
      </c>
      <c r="B64" s="88" t="s">
        <v>18</v>
      </c>
      <c r="C64" s="299">
        <v>335</v>
      </c>
      <c r="D64" s="60">
        <v>75</v>
      </c>
      <c r="E64" s="60">
        <v>50</v>
      </c>
      <c r="F64" s="60">
        <v>50</v>
      </c>
      <c r="G64" s="41">
        <v>50</v>
      </c>
      <c r="H64" s="60">
        <v>50</v>
      </c>
      <c r="I64" s="60">
        <v>60</v>
      </c>
      <c r="J64" s="995"/>
      <c r="K64" s="995"/>
      <c r="L64" s="995"/>
      <c r="M64" s="995"/>
      <c r="N64" s="995"/>
      <c r="O64" s="995"/>
      <c r="P64" s="1091">
        <f t="shared" si="2"/>
        <v>335</v>
      </c>
      <c r="Q64" s="1091">
        <f t="shared" si="3"/>
        <v>0</v>
      </c>
      <c r="R64" s="1091"/>
      <c r="S64" s="995"/>
    </row>
    <row r="65" spans="1:19" x14ac:dyDescent="0.25">
      <c r="A65" s="697"/>
      <c r="B65" s="202"/>
      <c r="C65" s="299">
        <v>0</v>
      </c>
      <c r="D65" s="60"/>
      <c r="E65" s="60">
        <v>0</v>
      </c>
      <c r="F65" s="60"/>
      <c r="G65" s="60"/>
      <c r="H65" s="60">
        <v>0</v>
      </c>
      <c r="I65" s="60"/>
      <c r="P65" s="1091">
        <f t="shared" si="2"/>
        <v>0</v>
      </c>
      <c r="Q65" s="1091">
        <f t="shared" si="3"/>
        <v>0</v>
      </c>
      <c r="R65" s="1091"/>
    </row>
    <row r="66" spans="1:19" x14ac:dyDescent="0.25">
      <c r="A66" s="695" t="s">
        <v>790</v>
      </c>
      <c r="B66" s="88" t="s">
        <v>120</v>
      </c>
      <c r="C66" s="299">
        <v>144</v>
      </c>
      <c r="D66" s="60">
        <v>24</v>
      </c>
      <c r="E66" s="60">
        <v>27</v>
      </c>
      <c r="F66" s="60">
        <v>29</v>
      </c>
      <c r="G66" s="60">
        <v>25</v>
      </c>
      <c r="H66" s="60">
        <v>16</v>
      </c>
      <c r="I66" s="60">
        <v>23</v>
      </c>
      <c r="P66" s="1091">
        <f t="shared" si="2"/>
        <v>144</v>
      </c>
      <c r="Q66" s="1091">
        <f t="shared" si="3"/>
        <v>0</v>
      </c>
      <c r="R66" s="1091"/>
    </row>
    <row r="67" spans="1:19" x14ac:dyDescent="0.25">
      <c r="A67" s="694" t="s">
        <v>408</v>
      </c>
      <c r="B67" s="64" t="s">
        <v>120</v>
      </c>
      <c r="C67" s="299">
        <v>144</v>
      </c>
      <c r="D67" s="41">
        <v>24</v>
      </c>
      <c r="E67" s="41">
        <v>27</v>
      </c>
      <c r="F67" s="41">
        <v>29</v>
      </c>
      <c r="G67" s="41">
        <v>25</v>
      </c>
      <c r="H67" s="41">
        <v>16</v>
      </c>
      <c r="I67" s="41">
        <v>23</v>
      </c>
      <c r="P67" s="1091">
        <f t="shared" si="2"/>
        <v>144</v>
      </c>
      <c r="Q67" s="1091">
        <f t="shared" si="3"/>
        <v>0</v>
      </c>
      <c r="R67" s="1091"/>
    </row>
    <row r="68" spans="1:19" x14ac:dyDescent="0.25">
      <c r="A68" s="695"/>
      <c r="B68" s="88"/>
      <c r="C68" s="299">
        <v>0</v>
      </c>
      <c r="D68" s="60"/>
      <c r="E68" s="60">
        <v>0</v>
      </c>
      <c r="F68" s="60"/>
      <c r="G68" s="60"/>
      <c r="H68" s="60"/>
      <c r="I68" s="60"/>
      <c r="P68" s="1091">
        <f t="shared" ref="P68:P99" si="4">SUM(D68:O68)</f>
        <v>0</v>
      </c>
      <c r="Q68" s="1091">
        <f t="shared" ref="Q68:Q99" si="5">P68-C68</f>
        <v>0</v>
      </c>
      <c r="R68" s="1091"/>
    </row>
    <row r="69" spans="1:19" s="194" customFormat="1" x14ac:dyDescent="0.25">
      <c r="A69" s="1189" t="s">
        <v>613</v>
      </c>
      <c r="B69" s="1190" t="s">
        <v>287</v>
      </c>
      <c r="C69" s="299">
        <v>465</v>
      </c>
      <c r="D69" s="60">
        <v>100</v>
      </c>
      <c r="E69" s="60">
        <v>75</v>
      </c>
      <c r="F69" s="60">
        <v>75</v>
      </c>
      <c r="G69" s="60">
        <v>75</v>
      </c>
      <c r="H69" s="60">
        <v>70</v>
      </c>
      <c r="I69" s="60">
        <v>70</v>
      </c>
      <c r="J69" s="995"/>
      <c r="K69" s="995"/>
      <c r="L69" s="995"/>
      <c r="M69" s="995"/>
      <c r="N69" s="995"/>
      <c r="O69" s="995"/>
      <c r="P69" s="1091">
        <f t="shared" si="4"/>
        <v>465</v>
      </c>
      <c r="Q69" s="1091">
        <f t="shared" si="5"/>
        <v>0</v>
      </c>
      <c r="R69" s="1091"/>
      <c r="S69" s="995"/>
    </row>
    <row r="70" spans="1:19" s="194" customFormat="1" x14ac:dyDescent="0.25">
      <c r="A70" s="1189" t="s">
        <v>615</v>
      </c>
      <c r="B70" s="1190" t="s">
        <v>287</v>
      </c>
      <c r="C70" s="299">
        <v>108</v>
      </c>
      <c r="D70" s="60">
        <v>48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995"/>
      <c r="K70" s="995"/>
      <c r="L70" s="995"/>
      <c r="M70" s="995"/>
      <c r="N70" s="995"/>
      <c r="O70" s="995"/>
      <c r="P70" s="1091">
        <f t="shared" si="4"/>
        <v>108</v>
      </c>
      <c r="Q70" s="1091">
        <f t="shared" si="5"/>
        <v>0</v>
      </c>
      <c r="R70" s="1091"/>
      <c r="S70" s="995"/>
    </row>
    <row r="71" spans="1:19" x14ac:dyDescent="0.25">
      <c r="A71" s="697"/>
      <c r="B71" s="202"/>
      <c r="C71" s="299">
        <v>0</v>
      </c>
      <c r="D71" s="60">
        <v>0</v>
      </c>
      <c r="E71" s="60"/>
      <c r="F71" s="60"/>
      <c r="G71" s="60"/>
      <c r="H71" s="60">
        <v>0</v>
      </c>
      <c r="I71" s="60"/>
      <c r="P71" s="1091">
        <f t="shared" si="4"/>
        <v>0</v>
      </c>
      <c r="Q71" s="1091">
        <f t="shared" si="5"/>
        <v>0</v>
      </c>
      <c r="R71" s="1091"/>
    </row>
    <row r="72" spans="1:19" s="194" customFormat="1" x14ac:dyDescent="0.25">
      <c r="A72" s="1191" t="s">
        <v>793</v>
      </c>
      <c r="B72" s="88" t="s">
        <v>120</v>
      </c>
      <c r="C72" s="299">
        <v>26</v>
      </c>
      <c r="D72" s="60">
        <v>4</v>
      </c>
      <c r="E72" s="60">
        <v>4</v>
      </c>
      <c r="F72" s="60">
        <v>5</v>
      </c>
      <c r="G72" s="60">
        <v>4</v>
      </c>
      <c r="H72" s="60">
        <v>4</v>
      </c>
      <c r="I72" s="60">
        <v>5</v>
      </c>
      <c r="J72" s="995"/>
      <c r="K72" s="995"/>
      <c r="L72" s="995"/>
      <c r="M72" s="995"/>
      <c r="N72" s="995"/>
      <c r="O72" s="995"/>
      <c r="P72" s="1091">
        <f t="shared" si="4"/>
        <v>26</v>
      </c>
      <c r="Q72" s="1091">
        <f t="shared" si="5"/>
        <v>0</v>
      </c>
      <c r="R72" s="1091"/>
      <c r="S72" s="995"/>
    </row>
    <row r="73" spans="1:19" s="194" customFormat="1" x14ac:dyDescent="0.25">
      <c r="A73" s="1191" t="s">
        <v>794</v>
      </c>
      <c r="B73" s="88" t="s">
        <v>120</v>
      </c>
      <c r="C73" s="299">
        <v>22</v>
      </c>
      <c r="D73" s="60">
        <v>3</v>
      </c>
      <c r="E73" s="60">
        <v>3</v>
      </c>
      <c r="F73" s="60">
        <v>5</v>
      </c>
      <c r="G73" s="60">
        <v>3</v>
      </c>
      <c r="H73" s="60">
        <v>3</v>
      </c>
      <c r="I73" s="60">
        <v>5</v>
      </c>
      <c r="J73" s="995"/>
      <c r="K73" s="995"/>
      <c r="L73" s="995"/>
      <c r="M73" s="995"/>
      <c r="N73" s="995"/>
      <c r="O73" s="995"/>
      <c r="P73" s="1091">
        <f t="shared" si="4"/>
        <v>22</v>
      </c>
      <c r="Q73" s="1091">
        <f t="shared" si="5"/>
        <v>0</v>
      </c>
      <c r="R73" s="1091"/>
      <c r="S73" s="995"/>
    </row>
    <row r="74" spans="1:19" x14ac:dyDescent="0.25">
      <c r="A74" s="695"/>
      <c r="B74" s="88"/>
      <c r="C74" s="299">
        <v>0</v>
      </c>
      <c r="D74" s="60">
        <v>0</v>
      </c>
      <c r="E74" s="60"/>
      <c r="F74" s="60"/>
      <c r="G74" s="60"/>
      <c r="H74" s="60">
        <v>0</v>
      </c>
      <c r="I74" s="816"/>
      <c r="P74" s="1091">
        <f t="shared" si="4"/>
        <v>0</v>
      </c>
      <c r="Q74" s="1091">
        <f t="shared" si="5"/>
        <v>0</v>
      </c>
      <c r="R74" s="1091"/>
    </row>
    <row r="75" spans="1:19" x14ac:dyDescent="0.25">
      <c r="A75" s="695" t="s">
        <v>791</v>
      </c>
      <c r="B75" s="88" t="s">
        <v>120</v>
      </c>
      <c r="C75" s="299">
        <v>144</v>
      </c>
      <c r="D75" s="1077">
        <v>24</v>
      </c>
      <c r="E75" s="1077">
        <v>27</v>
      </c>
      <c r="F75" s="1077">
        <v>29</v>
      </c>
      <c r="G75" s="1077">
        <v>25</v>
      </c>
      <c r="H75" s="1077">
        <v>16</v>
      </c>
      <c r="I75" s="1077">
        <v>23</v>
      </c>
      <c r="P75" s="1091">
        <f t="shared" si="4"/>
        <v>144</v>
      </c>
      <c r="Q75" s="1091">
        <f t="shared" si="5"/>
        <v>0</v>
      </c>
      <c r="R75" s="1091"/>
    </row>
    <row r="76" spans="1:19" x14ac:dyDescent="0.25">
      <c r="A76" s="695" t="s">
        <v>792</v>
      </c>
      <c r="B76" s="88" t="s">
        <v>120</v>
      </c>
      <c r="C76" s="299">
        <v>89</v>
      </c>
      <c r="D76" s="1077">
        <v>15</v>
      </c>
      <c r="E76" s="1077">
        <v>17</v>
      </c>
      <c r="F76" s="1077">
        <v>18</v>
      </c>
      <c r="G76" s="1077">
        <v>15</v>
      </c>
      <c r="H76" s="1077">
        <v>10</v>
      </c>
      <c r="I76" s="1077">
        <v>14</v>
      </c>
      <c r="P76" s="1091">
        <f t="shared" si="4"/>
        <v>89</v>
      </c>
      <c r="Q76" s="1091">
        <f t="shared" si="5"/>
        <v>0</v>
      </c>
      <c r="R76" s="1091"/>
    </row>
    <row r="77" spans="1:19" x14ac:dyDescent="0.25">
      <c r="A77" s="694" t="s">
        <v>422</v>
      </c>
      <c r="B77" s="64" t="s">
        <v>120</v>
      </c>
      <c r="C77" s="299">
        <v>233</v>
      </c>
      <c r="D77" s="41">
        <v>39</v>
      </c>
      <c r="E77" s="41">
        <v>44</v>
      </c>
      <c r="F77" s="41">
        <v>47</v>
      </c>
      <c r="G77" s="41">
        <v>40</v>
      </c>
      <c r="H77" s="41">
        <v>26</v>
      </c>
      <c r="I77" s="41">
        <v>37</v>
      </c>
      <c r="P77" s="1091">
        <f t="shared" si="4"/>
        <v>233</v>
      </c>
      <c r="Q77" s="1091">
        <f t="shared" si="5"/>
        <v>0</v>
      </c>
      <c r="R77" s="1091"/>
    </row>
    <row r="78" spans="1:19" x14ac:dyDescent="0.25">
      <c r="A78" s="697"/>
      <c r="B78" s="202"/>
      <c r="C78" s="299">
        <v>0</v>
      </c>
      <c r="D78" s="60"/>
      <c r="E78" s="60"/>
      <c r="F78" s="60"/>
      <c r="G78" s="60"/>
      <c r="H78" s="60"/>
      <c r="I78" s="60"/>
      <c r="P78" s="1091">
        <f t="shared" si="4"/>
        <v>0</v>
      </c>
      <c r="Q78" s="1091">
        <f t="shared" si="5"/>
        <v>0</v>
      </c>
      <c r="R78" s="1091"/>
    </row>
    <row r="79" spans="1:19" s="998" customFormat="1" x14ac:dyDescent="0.25">
      <c r="A79" s="696" t="s">
        <v>424</v>
      </c>
      <c r="B79" s="88" t="s">
        <v>120</v>
      </c>
      <c r="C79" s="299">
        <v>32</v>
      </c>
      <c r="D79" s="1077">
        <v>5</v>
      </c>
      <c r="E79" s="1077">
        <v>6</v>
      </c>
      <c r="F79" s="1077">
        <v>6</v>
      </c>
      <c r="G79" s="1077">
        <v>5</v>
      </c>
      <c r="H79" s="1077">
        <v>5</v>
      </c>
      <c r="I79" s="1077">
        <v>5</v>
      </c>
      <c r="J79" s="995"/>
      <c r="K79" s="995"/>
      <c r="L79" s="995"/>
      <c r="M79" s="995"/>
      <c r="N79" s="995"/>
      <c r="O79" s="995"/>
      <c r="P79" s="1091">
        <f t="shared" si="4"/>
        <v>32</v>
      </c>
      <c r="Q79" s="1091">
        <f t="shared" si="5"/>
        <v>0</v>
      </c>
      <c r="R79" s="1091"/>
      <c r="S79" s="995"/>
    </row>
    <row r="80" spans="1:19" s="998" customFormat="1" x14ac:dyDescent="0.25">
      <c r="A80" s="696" t="s">
        <v>426</v>
      </c>
      <c r="B80" s="189" t="s">
        <v>120</v>
      </c>
      <c r="C80" s="299">
        <v>64</v>
      </c>
      <c r="D80" s="1077">
        <v>10</v>
      </c>
      <c r="E80" s="1077">
        <v>12</v>
      </c>
      <c r="F80" s="1077">
        <v>12</v>
      </c>
      <c r="G80" s="1077">
        <v>10</v>
      </c>
      <c r="H80" s="1077">
        <v>10</v>
      </c>
      <c r="I80" s="1077">
        <v>10</v>
      </c>
      <c r="J80" s="995"/>
      <c r="K80" s="995"/>
      <c r="L80" s="995"/>
      <c r="M80" s="995"/>
      <c r="N80" s="995"/>
      <c r="O80" s="995"/>
      <c r="P80" s="1091">
        <f t="shared" si="4"/>
        <v>64</v>
      </c>
      <c r="Q80" s="1091">
        <f t="shared" si="5"/>
        <v>0</v>
      </c>
      <c r="R80" s="1091"/>
      <c r="S80" s="995"/>
    </row>
    <row r="81" spans="1:19" s="998" customFormat="1" x14ac:dyDescent="0.25">
      <c r="A81" s="703" t="s">
        <v>427</v>
      </c>
      <c r="B81" s="88"/>
      <c r="C81" s="97">
        <v>40096</v>
      </c>
      <c r="D81" s="51">
        <v>6265</v>
      </c>
      <c r="E81" s="51">
        <v>7518</v>
      </c>
      <c r="F81" s="51">
        <v>7518</v>
      </c>
      <c r="G81" s="51">
        <v>6265</v>
      </c>
      <c r="H81" s="51">
        <v>6265</v>
      </c>
      <c r="I81" s="51">
        <v>6265</v>
      </c>
      <c r="J81" s="995"/>
      <c r="K81" s="995"/>
      <c r="L81" s="995"/>
      <c r="M81" s="995"/>
      <c r="N81" s="995"/>
      <c r="O81" s="995"/>
      <c r="P81" s="1091">
        <f t="shared" si="4"/>
        <v>40096</v>
      </c>
      <c r="Q81" s="1091">
        <f t="shared" si="5"/>
        <v>0</v>
      </c>
      <c r="R81" s="1091"/>
      <c r="S81" s="995"/>
    </row>
    <row r="82" spans="1:19" s="998" customFormat="1" x14ac:dyDescent="0.25">
      <c r="A82" s="697"/>
      <c r="B82" s="202"/>
      <c r="C82" s="299"/>
      <c r="D82" s="1078"/>
      <c r="E82" s="1078"/>
      <c r="F82" s="1078"/>
      <c r="G82" s="1078"/>
      <c r="H82" s="1078"/>
      <c r="I82" s="1083"/>
      <c r="J82" s="995"/>
      <c r="K82" s="995"/>
      <c r="L82" s="995"/>
      <c r="M82" s="995"/>
      <c r="N82" s="995"/>
      <c r="O82" s="995"/>
      <c r="P82" s="1091">
        <f t="shared" si="4"/>
        <v>0</v>
      </c>
      <c r="Q82" s="1091">
        <f t="shared" si="5"/>
        <v>0</v>
      </c>
      <c r="R82" s="1091"/>
      <c r="S82" s="995"/>
    </row>
    <row r="83" spans="1:19" s="998" customFormat="1" x14ac:dyDescent="0.25">
      <c r="A83" s="697" t="s">
        <v>795</v>
      </c>
      <c r="B83" s="88" t="s">
        <v>396</v>
      </c>
      <c r="C83" s="299">
        <v>140</v>
      </c>
      <c r="D83" s="1077">
        <v>30</v>
      </c>
      <c r="E83" s="1077">
        <v>25</v>
      </c>
      <c r="F83" s="1077">
        <v>20</v>
      </c>
      <c r="G83" s="1077">
        <v>20</v>
      </c>
      <c r="H83" s="1077">
        <v>20</v>
      </c>
      <c r="I83" s="1077">
        <v>25</v>
      </c>
      <c r="J83" s="995"/>
      <c r="K83" s="995"/>
      <c r="L83" s="995"/>
      <c r="M83" s="995"/>
      <c r="N83" s="995"/>
      <c r="O83" s="995"/>
      <c r="P83" s="1091">
        <f t="shared" si="4"/>
        <v>140</v>
      </c>
      <c r="Q83" s="1091">
        <f t="shared" si="5"/>
        <v>0</v>
      </c>
      <c r="R83" s="1091"/>
      <c r="S83" s="995"/>
    </row>
    <row r="84" spans="1:19" s="998" customFormat="1" x14ac:dyDescent="0.25">
      <c r="A84" s="697" t="s">
        <v>785</v>
      </c>
      <c r="B84" s="88" t="s">
        <v>396</v>
      </c>
      <c r="C84" s="299">
        <v>220</v>
      </c>
      <c r="D84" s="1077">
        <v>40</v>
      </c>
      <c r="E84" s="1077">
        <v>35</v>
      </c>
      <c r="F84" s="1077">
        <v>35</v>
      </c>
      <c r="G84" s="1077">
        <v>35</v>
      </c>
      <c r="H84" s="1077">
        <v>35</v>
      </c>
      <c r="I84" s="1077">
        <v>40</v>
      </c>
      <c r="J84" s="995"/>
      <c r="K84" s="995"/>
      <c r="L84" s="995"/>
      <c r="M84" s="995"/>
      <c r="N84" s="995"/>
      <c r="O84" s="995"/>
      <c r="P84" s="1091">
        <f t="shared" si="4"/>
        <v>220</v>
      </c>
      <c r="Q84" s="1091">
        <f t="shared" si="5"/>
        <v>0</v>
      </c>
      <c r="R84" s="1091"/>
      <c r="S84" s="995"/>
    </row>
    <row r="85" spans="1:19" s="998" customFormat="1" ht="15" customHeight="1" x14ac:dyDescent="0.25">
      <c r="A85" s="697"/>
      <c r="B85" s="88"/>
      <c r="C85" s="299">
        <v>0</v>
      </c>
      <c r="D85" s="60"/>
      <c r="E85" s="60"/>
      <c r="F85" s="60"/>
      <c r="G85" s="60"/>
      <c r="H85" s="60"/>
      <c r="I85" s="61"/>
      <c r="J85" s="995"/>
      <c r="K85" s="995"/>
      <c r="L85" s="995"/>
      <c r="M85" s="995"/>
      <c r="N85" s="995"/>
      <c r="O85" s="995"/>
      <c r="P85" s="1091">
        <f t="shared" si="4"/>
        <v>0</v>
      </c>
      <c r="Q85" s="1091">
        <f t="shared" si="5"/>
        <v>0</v>
      </c>
      <c r="R85" s="1091"/>
      <c r="S85" s="995"/>
    </row>
    <row r="86" spans="1:19" s="998" customFormat="1" x14ac:dyDescent="0.25">
      <c r="A86" s="943" t="s">
        <v>784</v>
      </c>
      <c r="B86" s="88"/>
      <c r="C86" s="299">
        <v>179900</v>
      </c>
      <c r="D86" s="119">
        <v>34550</v>
      </c>
      <c r="E86" s="119">
        <v>29725</v>
      </c>
      <c r="F86" s="119">
        <v>27700</v>
      </c>
      <c r="G86" s="119">
        <v>27700</v>
      </c>
      <c r="H86" s="119">
        <v>27700</v>
      </c>
      <c r="I86" s="119">
        <v>32525</v>
      </c>
      <c r="J86" s="995"/>
      <c r="K86" s="995"/>
      <c r="L86" s="995"/>
      <c r="M86" s="995"/>
      <c r="N86" s="995"/>
      <c r="O86" s="995"/>
      <c r="P86" s="1091">
        <f t="shared" si="4"/>
        <v>179900</v>
      </c>
      <c r="Q86" s="1091">
        <f t="shared" si="5"/>
        <v>0</v>
      </c>
      <c r="R86" s="1091"/>
      <c r="S86" s="995"/>
    </row>
    <row r="87" spans="1:19" s="998" customFormat="1" x14ac:dyDescent="0.25">
      <c r="A87" s="697"/>
      <c r="B87" s="88"/>
      <c r="C87" s="299"/>
      <c r="D87" s="772"/>
      <c r="E87" s="772"/>
      <c r="F87" s="772"/>
      <c r="G87" s="772"/>
      <c r="H87" s="772"/>
      <c r="I87" s="60"/>
      <c r="J87" s="995"/>
      <c r="K87" s="995"/>
      <c r="L87" s="995"/>
      <c r="M87" s="995"/>
      <c r="N87" s="995"/>
      <c r="O87" s="995"/>
      <c r="P87" s="1091">
        <f t="shared" si="4"/>
        <v>0</v>
      </c>
      <c r="Q87" s="1091">
        <f t="shared" si="5"/>
        <v>0</v>
      </c>
      <c r="R87" s="1091"/>
      <c r="S87" s="995"/>
    </row>
    <row r="88" spans="1:19" s="998" customFormat="1" x14ac:dyDescent="0.25">
      <c r="A88" s="679" t="s">
        <v>782</v>
      </c>
      <c r="B88" s="88" t="s">
        <v>396</v>
      </c>
      <c r="C88" s="299">
        <v>93</v>
      </c>
      <c r="D88" s="1079">
        <v>15</v>
      </c>
      <c r="E88" s="1079">
        <v>18</v>
      </c>
      <c r="F88" s="1079">
        <v>20</v>
      </c>
      <c r="G88" s="1079">
        <v>15</v>
      </c>
      <c r="H88" s="1079">
        <v>10</v>
      </c>
      <c r="I88" s="183">
        <v>15</v>
      </c>
      <c r="J88" s="995"/>
      <c r="K88" s="995"/>
      <c r="L88" s="995"/>
      <c r="M88" s="995"/>
      <c r="N88" s="995"/>
      <c r="O88" s="995"/>
      <c r="P88" s="1091">
        <f t="shared" si="4"/>
        <v>93</v>
      </c>
      <c r="Q88" s="1091">
        <f t="shared" si="5"/>
        <v>0</v>
      </c>
      <c r="R88" s="1091"/>
      <c r="S88" s="995"/>
    </row>
    <row r="89" spans="1:19" s="998" customFormat="1" x14ac:dyDescent="0.25">
      <c r="A89" s="703" t="s">
        <v>783</v>
      </c>
      <c r="B89" s="88"/>
      <c r="C89" s="97">
        <v>51150</v>
      </c>
      <c r="D89" s="51">
        <v>8250</v>
      </c>
      <c r="E89" s="51">
        <v>9900</v>
      </c>
      <c r="F89" s="51">
        <v>11000</v>
      </c>
      <c r="G89" s="51">
        <v>8250</v>
      </c>
      <c r="H89" s="51">
        <v>5500</v>
      </c>
      <c r="I89" s="51">
        <v>8250</v>
      </c>
      <c r="J89" s="995"/>
      <c r="K89" s="995"/>
      <c r="L89" s="995"/>
      <c r="M89" s="995"/>
      <c r="N89" s="995"/>
      <c r="O89" s="995"/>
      <c r="P89" s="1091">
        <f t="shared" si="4"/>
        <v>51150</v>
      </c>
      <c r="Q89" s="1091">
        <f t="shared" si="5"/>
        <v>0</v>
      </c>
      <c r="R89" s="1091"/>
      <c r="S89" s="995"/>
    </row>
    <row r="90" spans="1:19" s="998" customFormat="1" x14ac:dyDescent="0.25">
      <c r="A90" s="697"/>
      <c r="B90" s="88"/>
      <c r="C90" s="299"/>
      <c r="D90" s="1078"/>
      <c r="E90" s="1078"/>
      <c r="F90" s="1078"/>
      <c r="G90" s="1078"/>
      <c r="H90" s="1078"/>
      <c r="I90" s="1083"/>
      <c r="J90" s="995"/>
      <c r="K90" s="995"/>
      <c r="L90" s="995"/>
      <c r="M90" s="995"/>
      <c r="N90" s="995"/>
      <c r="O90" s="995"/>
      <c r="P90" s="1091">
        <f t="shared" si="4"/>
        <v>0</v>
      </c>
      <c r="Q90" s="1091">
        <f t="shared" si="5"/>
        <v>0</v>
      </c>
      <c r="R90" s="1091"/>
      <c r="S90" s="995"/>
    </row>
    <row r="91" spans="1:19" s="998" customFormat="1" x14ac:dyDescent="0.25">
      <c r="A91" s="948" t="s">
        <v>440</v>
      </c>
      <c r="B91" s="196" t="s">
        <v>120</v>
      </c>
      <c r="C91" s="299">
        <v>12</v>
      </c>
      <c r="D91" s="60">
        <v>2</v>
      </c>
      <c r="E91" s="60">
        <v>2</v>
      </c>
      <c r="F91" s="60">
        <v>2</v>
      </c>
      <c r="G91" s="60">
        <v>2</v>
      </c>
      <c r="H91" s="60">
        <v>2</v>
      </c>
      <c r="I91" s="60">
        <v>2</v>
      </c>
      <c r="J91" s="995"/>
      <c r="K91" s="995"/>
      <c r="L91" s="995"/>
      <c r="M91" s="995"/>
      <c r="N91" s="995"/>
      <c r="O91" s="995"/>
      <c r="P91" s="1091">
        <f t="shared" si="4"/>
        <v>12</v>
      </c>
      <c r="Q91" s="1091">
        <f t="shared" si="5"/>
        <v>0</v>
      </c>
      <c r="R91" s="1091"/>
      <c r="S91" s="995"/>
    </row>
    <row r="92" spans="1:19" s="998" customFormat="1" x14ac:dyDescent="0.25">
      <c r="A92" s="704" t="s">
        <v>448</v>
      </c>
      <c r="B92" s="211"/>
      <c r="C92" s="97">
        <v>275850</v>
      </c>
      <c r="D92" s="180">
        <v>49849</v>
      </c>
      <c r="E92" s="180">
        <v>47927</v>
      </c>
      <c r="F92" s="180">
        <v>47002</v>
      </c>
      <c r="G92" s="180">
        <v>42999</v>
      </c>
      <c r="H92" s="180">
        <v>40249</v>
      </c>
      <c r="I92" s="180">
        <v>47824</v>
      </c>
      <c r="J92" s="995"/>
      <c r="K92" s="995"/>
      <c r="L92" s="995"/>
      <c r="M92" s="995"/>
      <c r="N92" s="995"/>
      <c r="O92" s="995"/>
      <c r="P92" s="1091">
        <f t="shared" si="4"/>
        <v>275850</v>
      </c>
      <c r="Q92" s="1091">
        <f t="shared" si="5"/>
        <v>0</v>
      </c>
      <c r="R92" s="1091"/>
      <c r="S92" s="995"/>
    </row>
    <row r="93" spans="1:19" x14ac:dyDescent="0.25">
      <c r="A93" s="704"/>
      <c r="B93" s="211"/>
      <c r="C93" s="97"/>
      <c r="D93" s="51"/>
      <c r="E93" s="51"/>
      <c r="F93" s="51"/>
      <c r="G93" s="51"/>
      <c r="H93" s="51"/>
      <c r="I93" s="822"/>
      <c r="P93" s="1091">
        <f t="shared" si="4"/>
        <v>0</v>
      </c>
      <c r="Q93" s="1091">
        <f t="shared" si="5"/>
        <v>0</v>
      </c>
      <c r="R93" s="1091"/>
    </row>
    <row r="94" spans="1:19" s="998" customFormat="1" ht="15" customHeight="1" x14ac:dyDescent="0.25">
      <c r="A94" s="939" t="s">
        <v>781</v>
      </c>
      <c r="B94" s="196"/>
      <c r="C94" s="299"/>
      <c r="D94" s="41"/>
      <c r="E94" s="41"/>
      <c r="F94" s="41"/>
      <c r="G94" s="41"/>
      <c r="H94" s="41"/>
      <c r="I94" s="41"/>
      <c r="J94" s="995"/>
      <c r="K94" s="995"/>
      <c r="L94" s="995"/>
      <c r="M94" s="995"/>
      <c r="N94" s="995"/>
      <c r="O94" s="995"/>
      <c r="P94" s="1091">
        <f t="shared" si="4"/>
        <v>0</v>
      </c>
      <c r="Q94" s="1091">
        <f t="shared" si="5"/>
        <v>0</v>
      </c>
      <c r="R94" s="1091"/>
      <c r="S94" s="995"/>
    </row>
    <row r="95" spans="1:19" s="998" customFormat="1" ht="15" customHeight="1" x14ac:dyDescent="0.25">
      <c r="A95" s="696" t="s">
        <v>759</v>
      </c>
      <c r="B95" s="196" t="s">
        <v>18</v>
      </c>
      <c r="C95" s="299">
        <v>90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995"/>
      <c r="K95" s="995"/>
      <c r="L95" s="995"/>
      <c r="M95" s="995"/>
      <c r="N95" s="995"/>
      <c r="O95" s="995"/>
      <c r="P95" s="1091">
        <f t="shared" si="4"/>
        <v>90</v>
      </c>
      <c r="Q95" s="1091">
        <f t="shared" si="5"/>
        <v>0</v>
      </c>
      <c r="R95" s="1091"/>
      <c r="S95" s="995"/>
    </row>
    <row r="96" spans="1:19" s="998" customFormat="1" ht="15" customHeight="1" x14ac:dyDescent="0.25">
      <c r="A96" s="696" t="s">
        <v>797</v>
      </c>
      <c r="B96" s="196" t="s">
        <v>18</v>
      </c>
      <c r="C96" s="299">
        <v>120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995"/>
      <c r="K96" s="995"/>
      <c r="L96" s="995"/>
      <c r="M96" s="995"/>
      <c r="N96" s="995"/>
      <c r="O96" s="995"/>
      <c r="P96" s="1091">
        <f t="shared" si="4"/>
        <v>120</v>
      </c>
      <c r="Q96" s="1091">
        <f t="shared" si="5"/>
        <v>0</v>
      </c>
      <c r="R96" s="1091"/>
      <c r="S96" s="995"/>
    </row>
    <row r="97" spans="1:19" s="998" customFormat="1" ht="15" customHeight="1" x14ac:dyDescent="0.25">
      <c r="A97" s="696" t="s">
        <v>796</v>
      </c>
      <c r="B97" s="196" t="s">
        <v>18</v>
      </c>
      <c r="C97" s="299">
        <v>120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995"/>
      <c r="K97" s="995"/>
      <c r="L97" s="995"/>
      <c r="M97" s="995"/>
      <c r="N97" s="995"/>
      <c r="O97" s="995"/>
      <c r="P97" s="1091">
        <f t="shared" si="4"/>
        <v>120</v>
      </c>
      <c r="Q97" s="1091">
        <f t="shared" si="5"/>
        <v>0</v>
      </c>
      <c r="R97" s="1091"/>
      <c r="S97" s="995"/>
    </row>
    <row r="98" spans="1:19" s="998" customFormat="1" ht="15" customHeight="1" x14ac:dyDescent="0.25">
      <c r="A98" s="696" t="s">
        <v>758</v>
      </c>
      <c r="B98" s="196" t="s">
        <v>18</v>
      </c>
      <c r="C98" s="299">
        <v>6000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995"/>
      <c r="K98" s="995"/>
      <c r="L98" s="995"/>
      <c r="M98" s="995"/>
      <c r="N98" s="995"/>
      <c r="O98" s="995"/>
      <c r="P98" s="1091">
        <f t="shared" si="4"/>
        <v>6000</v>
      </c>
      <c r="Q98" s="1091">
        <f t="shared" si="5"/>
        <v>0</v>
      </c>
      <c r="R98" s="1091"/>
      <c r="S98" s="995"/>
    </row>
    <row r="99" spans="1:19" s="194" customFormat="1" ht="15" customHeight="1" x14ac:dyDescent="0.25">
      <c r="A99" s="696" t="s">
        <v>778</v>
      </c>
      <c r="B99" s="196" t="s">
        <v>18</v>
      </c>
      <c r="C99" s="299">
        <v>12000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995"/>
      <c r="K99" s="995"/>
      <c r="L99" s="995"/>
      <c r="M99" s="995"/>
      <c r="N99" s="995"/>
      <c r="O99" s="995"/>
      <c r="P99" s="1091">
        <f t="shared" si="4"/>
        <v>12000</v>
      </c>
      <c r="Q99" s="1091">
        <f t="shared" si="5"/>
        <v>0</v>
      </c>
      <c r="R99" s="1091"/>
      <c r="S99" s="995"/>
    </row>
    <row r="100" spans="1:19" s="986" customFormat="1" ht="15" customHeight="1" x14ac:dyDescent="0.25">
      <c r="A100" s="939" t="s">
        <v>760</v>
      </c>
      <c r="B100" s="200"/>
      <c r="C100" s="296">
        <v>419790</v>
      </c>
      <c r="D100" s="119">
        <v>69965</v>
      </c>
      <c r="E100" s="119">
        <v>69965</v>
      </c>
      <c r="F100" s="119">
        <v>69965</v>
      </c>
      <c r="G100" s="119">
        <v>69965</v>
      </c>
      <c r="H100" s="119">
        <v>69965</v>
      </c>
      <c r="I100" s="119">
        <v>69965</v>
      </c>
      <c r="J100" s="233"/>
      <c r="K100" s="233"/>
      <c r="L100" s="233"/>
      <c r="M100" s="233"/>
      <c r="N100" s="233"/>
      <c r="O100" s="233"/>
      <c r="P100" s="1091">
        <f t="shared" ref="P100:P115" si="6">SUM(D100:O100)</f>
        <v>419790</v>
      </c>
      <c r="Q100" s="1091">
        <f t="shared" ref="Q100:Q115" si="7">P100-C100</f>
        <v>0</v>
      </c>
      <c r="R100" s="233"/>
      <c r="S100" s="233"/>
    </row>
    <row r="101" spans="1:19" s="986" customFormat="1" ht="15" customHeight="1" x14ac:dyDescent="0.25">
      <c r="A101" s="939"/>
      <c r="B101" s="200"/>
      <c r="C101" s="296"/>
      <c r="D101" s="119"/>
      <c r="E101" s="119"/>
      <c r="F101" s="119"/>
      <c r="G101" s="119"/>
      <c r="H101" s="119"/>
      <c r="I101" s="119"/>
      <c r="J101" s="233"/>
      <c r="K101" s="233"/>
      <c r="L101" s="233"/>
      <c r="M101" s="233"/>
      <c r="N101" s="233"/>
      <c r="O101" s="233"/>
      <c r="P101" s="1091">
        <f t="shared" si="6"/>
        <v>0</v>
      </c>
      <c r="Q101" s="1091">
        <f t="shared" si="7"/>
        <v>0</v>
      </c>
      <c r="R101" s="233"/>
      <c r="S101" s="233"/>
    </row>
    <row r="102" spans="1:19" s="986" customFormat="1" ht="15" customHeight="1" x14ac:dyDescent="0.25">
      <c r="A102" s="939" t="s">
        <v>825</v>
      </c>
      <c r="B102" s="200"/>
      <c r="C102" s="296"/>
      <c r="D102" s="119"/>
      <c r="E102" s="119"/>
      <c r="F102" s="119"/>
      <c r="G102" s="119"/>
      <c r="H102" s="119"/>
      <c r="I102" s="119"/>
      <c r="J102" s="233"/>
      <c r="K102" s="233"/>
      <c r="L102" s="233"/>
      <c r="M102" s="233"/>
      <c r="N102" s="233"/>
      <c r="O102" s="233"/>
      <c r="P102" s="1091">
        <f t="shared" si="6"/>
        <v>0</v>
      </c>
      <c r="Q102" s="1091">
        <f t="shared" si="7"/>
        <v>0</v>
      </c>
      <c r="R102" s="233"/>
      <c r="S102" s="233"/>
    </row>
    <row r="103" spans="1:19" ht="15" customHeight="1" x14ac:dyDescent="0.25">
      <c r="A103" s="706" t="s">
        <v>826</v>
      </c>
      <c r="B103" s="196" t="s">
        <v>120</v>
      </c>
      <c r="C103" s="299">
        <v>72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P103" s="1091">
        <f t="shared" si="6"/>
        <v>72</v>
      </c>
      <c r="Q103" s="1091">
        <f t="shared" si="7"/>
        <v>0</v>
      </c>
      <c r="R103" s="1091"/>
    </row>
    <row r="104" spans="1:19" ht="15" customHeight="1" x14ac:dyDescent="0.25">
      <c r="A104" s="706" t="s">
        <v>827</v>
      </c>
      <c r="B104" s="196" t="s">
        <v>120</v>
      </c>
      <c r="C104" s="299">
        <v>72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P104" s="1091">
        <f t="shared" si="6"/>
        <v>72</v>
      </c>
      <c r="Q104" s="1091">
        <f t="shared" si="7"/>
        <v>0</v>
      </c>
      <c r="R104" s="1091"/>
    </row>
    <row r="105" spans="1:19" ht="15" customHeight="1" x14ac:dyDescent="0.25">
      <c r="A105" s="706" t="s">
        <v>828</v>
      </c>
      <c r="B105" s="196" t="s">
        <v>120</v>
      </c>
      <c r="C105" s="299">
        <v>72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P105" s="1091">
        <f t="shared" si="6"/>
        <v>72</v>
      </c>
      <c r="Q105" s="1091">
        <f t="shared" si="7"/>
        <v>0</v>
      </c>
      <c r="R105" s="1091"/>
    </row>
    <row r="106" spans="1:19" ht="15" customHeight="1" x14ac:dyDescent="0.25">
      <c r="A106" s="706" t="s">
        <v>829</v>
      </c>
      <c r="B106" s="196" t="s">
        <v>120</v>
      </c>
      <c r="C106" s="299">
        <v>72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P106" s="1091">
        <f t="shared" si="6"/>
        <v>72</v>
      </c>
      <c r="Q106" s="1091">
        <f t="shared" si="7"/>
        <v>0</v>
      </c>
      <c r="R106" s="1091"/>
    </row>
    <row r="107" spans="1:19" s="995" customFormat="1" ht="15" customHeight="1" x14ac:dyDescent="0.25">
      <c r="A107" s="706"/>
      <c r="B107" s="196"/>
      <c r="C107" s="299"/>
      <c r="D107" s="41"/>
      <c r="E107" s="41"/>
      <c r="F107" s="41"/>
      <c r="G107" s="41"/>
      <c r="H107" s="41"/>
      <c r="I107" s="41"/>
      <c r="P107" s="1091">
        <f t="shared" si="6"/>
        <v>0</v>
      </c>
      <c r="Q107" s="1091">
        <f t="shared" si="7"/>
        <v>0</v>
      </c>
      <c r="R107" s="1091"/>
    </row>
    <row r="108" spans="1:19" ht="15" customHeight="1" x14ac:dyDescent="0.25">
      <c r="A108" s="939" t="s">
        <v>830</v>
      </c>
      <c r="B108" s="196"/>
      <c r="C108" s="299">
        <v>0</v>
      </c>
      <c r="D108" s="41"/>
      <c r="E108" s="41"/>
      <c r="F108" s="41"/>
      <c r="G108" s="41"/>
      <c r="H108" s="41"/>
      <c r="I108" s="41"/>
      <c r="P108" s="1091">
        <f t="shared" si="6"/>
        <v>0</v>
      </c>
      <c r="Q108" s="1091">
        <f t="shared" si="7"/>
        <v>0</v>
      </c>
      <c r="R108" s="1091"/>
    </row>
    <row r="109" spans="1:19" ht="15" customHeight="1" x14ac:dyDescent="0.25">
      <c r="A109" s="706" t="s">
        <v>834</v>
      </c>
      <c r="B109" s="196"/>
      <c r="C109" s="299">
        <v>72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P109" s="1091">
        <f t="shared" si="6"/>
        <v>72</v>
      </c>
      <c r="Q109" s="1091">
        <f t="shared" si="7"/>
        <v>0</v>
      </c>
      <c r="R109" s="1091"/>
    </row>
    <row r="110" spans="1:19" ht="15" customHeight="1" x14ac:dyDescent="0.25">
      <c r="A110" s="706" t="s">
        <v>833</v>
      </c>
      <c r="B110" s="196"/>
      <c r="C110" s="299">
        <v>72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P110" s="1091">
        <f t="shared" si="6"/>
        <v>72</v>
      </c>
      <c r="Q110" s="1091">
        <f t="shared" si="7"/>
        <v>0</v>
      </c>
      <c r="R110" s="1091"/>
    </row>
    <row r="111" spans="1:19" ht="15" customHeight="1" x14ac:dyDescent="0.25">
      <c r="A111" s="706" t="s">
        <v>832</v>
      </c>
      <c r="B111" s="196"/>
      <c r="C111" s="299">
        <v>72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P111" s="1091">
        <f t="shared" si="6"/>
        <v>72</v>
      </c>
      <c r="Q111" s="1091">
        <f t="shared" si="7"/>
        <v>0</v>
      </c>
      <c r="R111" s="1091"/>
    </row>
    <row r="112" spans="1:19" ht="15" customHeight="1" x14ac:dyDescent="0.25">
      <c r="A112" s="706" t="s">
        <v>831</v>
      </c>
      <c r="B112" s="196"/>
      <c r="C112" s="299">
        <v>72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P112" s="1091">
        <f t="shared" si="6"/>
        <v>72</v>
      </c>
      <c r="Q112" s="1091">
        <f t="shared" si="7"/>
        <v>0</v>
      </c>
      <c r="R112" s="1091"/>
    </row>
    <row r="113" spans="1:19" ht="15" customHeight="1" thickBot="1" x14ac:dyDescent="0.3">
      <c r="A113" s="706"/>
      <c r="B113" s="196"/>
      <c r="C113" s="299"/>
      <c r="D113" s="41"/>
      <c r="E113" s="41"/>
      <c r="F113" s="41"/>
      <c r="G113" s="41"/>
      <c r="H113" s="41"/>
      <c r="I113" s="41"/>
      <c r="P113" s="1091">
        <f t="shared" si="6"/>
        <v>0</v>
      </c>
      <c r="Q113" s="1091">
        <f t="shared" si="7"/>
        <v>0</v>
      </c>
      <c r="R113" s="1091"/>
    </row>
    <row r="114" spans="1:19" s="355" customFormat="1" ht="15.75" thickBot="1" x14ac:dyDescent="0.3">
      <c r="A114" s="221" t="s">
        <v>807</v>
      </c>
      <c r="B114" s="856"/>
      <c r="C114" s="323">
        <v>5950000</v>
      </c>
      <c r="D114" s="367">
        <v>1050000</v>
      </c>
      <c r="E114" s="367">
        <v>1000000</v>
      </c>
      <c r="F114" s="367">
        <v>1100000</v>
      </c>
      <c r="G114" s="367">
        <v>1100000</v>
      </c>
      <c r="H114" s="367">
        <v>800000</v>
      </c>
      <c r="I114" s="367">
        <v>900000</v>
      </c>
      <c r="J114" s="1091"/>
      <c r="K114" s="1091"/>
      <c r="L114" s="1091"/>
      <c r="M114" s="1086"/>
      <c r="N114" s="1086"/>
      <c r="O114" s="1086"/>
      <c r="P114" s="1091">
        <f t="shared" si="6"/>
        <v>5950000</v>
      </c>
      <c r="Q114" s="1091">
        <f t="shared" si="7"/>
        <v>0</v>
      </c>
      <c r="R114" s="1091"/>
      <c r="S114" s="1086"/>
    </row>
    <row r="115" spans="1:19" ht="15.75" thickBot="1" x14ac:dyDescent="0.3">
      <c r="A115" s="226" t="s">
        <v>466</v>
      </c>
      <c r="B115" s="856"/>
      <c r="C115" s="652">
        <v>2986</v>
      </c>
      <c r="D115" s="221">
        <v>416</v>
      </c>
      <c r="E115" s="221">
        <v>416</v>
      </c>
      <c r="F115" s="221">
        <v>646</v>
      </c>
      <c r="G115" s="221">
        <v>468</v>
      </c>
      <c r="H115" s="221">
        <v>416</v>
      </c>
      <c r="I115" s="221">
        <v>624</v>
      </c>
      <c r="P115" s="1091">
        <f t="shared" si="6"/>
        <v>2986</v>
      </c>
      <c r="Q115" s="1091">
        <f t="shared" si="7"/>
        <v>0</v>
      </c>
      <c r="R115" s="1091"/>
    </row>
    <row r="116" spans="1:19" x14ac:dyDescent="0.25">
      <c r="A116" s="1"/>
      <c r="B116" s="845"/>
      <c r="C116" s="7"/>
      <c r="D116" s="57"/>
      <c r="E116" s="17"/>
      <c r="F116" s="13"/>
      <c r="G116" s="17"/>
      <c r="H116" s="13"/>
      <c r="I116" s="13"/>
    </row>
  </sheetData>
  <mergeCells count="2">
    <mergeCell ref="A4:A5"/>
    <mergeCell ref="B4:B5"/>
  </mergeCells>
  <conditionalFormatting sqref="B1:I1">
    <cfRule type="cellIs" dxfId="60" priority="29" operator="greaterThan">
      <formula>200000</formula>
    </cfRule>
  </conditionalFormatting>
  <conditionalFormatting sqref="E50:F50">
    <cfRule type="top10" dxfId="59" priority="5" percent="1" rank="10"/>
  </conditionalFormatting>
  <conditionalFormatting sqref="G50">
    <cfRule type="top10" dxfId="58" priority="4" percent="1" rank="10"/>
  </conditionalFormatting>
  <conditionalFormatting sqref="H50">
    <cfRule type="top10" dxfId="57" priority="3" percent="1" rank="10"/>
  </conditionalFormatting>
  <conditionalFormatting sqref="I50">
    <cfRule type="top10" dxfId="56" priority="2" percent="1" rank="10"/>
  </conditionalFormatting>
  <conditionalFormatting sqref="D50:D51">
    <cfRule type="top10" dxfId="55" priority="108" percent="1" rank="10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V116"/>
  <sheetViews>
    <sheetView zoomScale="85" zoomScaleNormal="85" workbookViewId="0">
      <pane xSplit="2" ySplit="5" topLeftCell="C98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7.85546875" style="108" customWidth="1"/>
    <col min="4" max="8" width="16.42578125" style="1092" customWidth="1"/>
    <col min="9" max="14" width="16.42578125" style="1111" customWidth="1"/>
    <col min="15" max="16" width="16.7109375" style="995" customWidth="1"/>
    <col min="17" max="17" width="12.28515625" style="995" bestFit="1" customWidth="1"/>
    <col min="18" max="18" width="9.140625" style="995"/>
  </cols>
  <sheetData>
    <row r="1" spans="1:22" x14ac:dyDescent="0.25">
      <c r="A1" s="898" t="s">
        <v>0</v>
      </c>
      <c r="B1" s="849"/>
      <c r="C1" s="7"/>
      <c r="D1" s="16"/>
      <c r="E1" s="13"/>
      <c r="F1" s="16"/>
      <c r="G1" s="14"/>
      <c r="H1" s="13"/>
    </row>
    <row r="2" spans="1:22" x14ac:dyDescent="0.25">
      <c r="A2" s="1075" t="s">
        <v>822</v>
      </c>
      <c r="B2" s="850"/>
      <c r="C2" s="7"/>
      <c r="D2" s="16"/>
      <c r="E2" s="13"/>
      <c r="F2" s="16"/>
      <c r="G2" s="14"/>
      <c r="H2" s="13"/>
    </row>
    <row r="3" spans="1:22" ht="15.75" thickBot="1" x14ac:dyDescent="0.3">
      <c r="A3" s="894" t="s">
        <v>736</v>
      </c>
      <c r="B3" s="845"/>
      <c r="C3" s="7"/>
      <c r="D3" s="16"/>
      <c r="E3" s="13"/>
      <c r="F3" s="16"/>
      <c r="G3" s="14"/>
      <c r="H3" s="13"/>
    </row>
    <row r="4" spans="1:22" ht="15.75" thickBot="1" x14ac:dyDescent="0.3">
      <c r="A4" s="1210" t="s">
        <v>3</v>
      </c>
      <c r="B4" s="1212" t="s">
        <v>4</v>
      </c>
      <c r="C4" s="1146" t="s">
        <v>6</v>
      </c>
      <c r="D4" s="1143" t="s">
        <v>606</v>
      </c>
      <c r="E4" s="1143" t="s">
        <v>608</v>
      </c>
      <c r="F4" s="1143" t="s">
        <v>552</v>
      </c>
      <c r="G4" s="1143" t="s">
        <v>535</v>
      </c>
      <c r="H4" s="1143" t="s">
        <v>555</v>
      </c>
    </row>
    <row r="5" spans="1:22" x14ac:dyDescent="0.25">
      <c r="A5" s="1211"/>
      <c r="B5" s="1213"/>
      <c r="C5" s="276" t="s">
        <v>13</v>
      </c>
      <c r="D5" s="278" t="s">
        <v>13</v>
      </c>
      <c r="E5" s="24" t="s">
        <v>13</v>
      </c>
      <c r="F5" s="278" t="s">
        <v>13</v>
      </c>
      <c r="G5" s="342" t="s">
        <v>13</v>
      </c>
      <c r="H5" s="24" t="s">
        <v>13</v>
      </c>
    </row>
    <row r="6" spans="1:22" s="194" customFormat="1" ht="27" customHeight="1" x14ac:dyDescent="0.25">
      <c r="A6" s="1188" t="s">
        <v>727</v>
      </c>
      <c r="B6" s="64"/>
      <c r="C6" s="296">
        <v>299098</v>
      </c>
      <c r="D6" s="51">
        <v>48746</v>
      </c>
      <c r="E6" s="51">
        <v>57191</v>
      </c>
      <c r="F6" s="51">
        <v>48746</v>
      </c>
      <c r="G6" s="51">
        <v>87224</v>
      </c>
      <c r="H6" s="51">
        <v>57191</v>
      </c>
      <c r="I6" s="1111"/>
      <c r="J6" s="1111"/>
      <c r="K6" s="1111"/>
      <c r="L6" s="1111"/>
      <c r="M6" s="1111"/>
      <c r="N6" s="1111"/>
      <c r="O6" s="1091">
        <f t="shared" ref="O6:O37" si="0">SUM(D6:N6)</f>
        <v>299098</v>
      </c>
      <c r="P6" s="1091">
        <f t="shared" ref="P6:P37" si="1">O6-C6</f>
        <v>0</v>
      </c>
      <c r="Q6" s="1091"/>
      <c r="R6" s="995"/>
    </row>
    <row r="7" spans="1:22" s="998" customFormat="1" x14ac:dyDescent="0.25">
      <c r="A7" s="698"/>
      <c r="B7" s="64"/>
      <c r="C7" s="296"/>
      <c r="D7" s="51"/>
      <c r="E7" s="51"/>
      <c r="F7" s="51"/>
      <c r="G7" s="51"/>
      <c r="H7" s="51"/>
      <c r="I7" s="1111"/>
      <c r="J7" s="1111"/>
      <c r="K7" s="1111"/>
      <c r="L7" s="1111"/>
      <c r="M7" s="1111"/>
      <c r="N7" s="1111"/>
      <c r="O7" s="1091">
        <f t="shared" si="0"/>
        <v>0</v>
      </c>
      <c r="P7" s="1091">
        <f t="shared" si="1"/>
        <v>0</v>
      </c>
      <c r="Q7" s="1091"/>
      <c r="R7" s="995"/>
    </row>
    <row r="8" spans="1:22" s="194" customFormat="1" ht="15" hidden="1" customHeight="1" x14ac:dyDescent="0.25">
      <c r="A8" s="694" t="s">
        <v>722</v>
      </c>
      <c r="B8" s="88" t="s">
        <v>18</v>
      </c>
      <c r="C8" s="299">
        <v>0</v>
      </c>
      <c r="D8" s="60"/>
      <c r="E8" s="60"/>
      <c r="F8" s="60"/>
      <c r="G8" s="60"/>
      <c r="H8" s="60"/>
      <c r="I8" s="56"/>
      <c r="J8" s="321"/>
      <c r="K8" s="56"/>
      <c r="L8" s="321"/>
      <c r="M8" s="56"/>
      <c r="N8" s="321"/>
      <c r="O8" s="1091">
        <f t="shared" si="0"/>
        <v>0</v>
      </c>
      <c r="P8" s="1091">
        <f t="shared" si="1"/>
        <v>0</v>
      </c>
      <c r="Q8" s="1091"/>
      <c r="R8" s="321"/>
      <c r="T8" s="885"/>
      <c r="V8" s="885"/>
    </row>
    <row r="9" spans="1:22" s="998" customFormat="1" ht="15" customHeight="1" x14ac:dyDescent="0.25">
      <c r="A9" s="694" t="s">
        <v>728</v>
      </c>
      <c r="B9" s="88" t="s">
        <v>171</v>
      </c>
      <c r="C9" s="299">
        <v>57</v>
      </c>
      <c r="D9" s="60">
        <v>15</v>
      </c>
      <c r="E9" s="60">
        <v>10</v>
      </c>
      <c r="F9" s="60">
        <v>10</v>
      </c>
      <c r="G9" s="60">
        <v>12</v>
      </c>
      <c r="H9" s="60">
        <v>10</v>
      </c>
      <c r="I9" s="56"/>
      <c r="J9" s="321"/>
      <c r="K9" s="56"/>
      <c r="L9" s="321"/>
      <c r="M9" s="56"/>
      <c r="N9" s="321"/>
      <c r="O9" s="1091">
        <f t="shared" si="0"/>
        <v>57</v>
      </c>
      <c r="P9" s="1091">
        <f t="shared" si="1"/>
        <v>0</v>
      </c>
      <c r="Q9" s="1091"/>
      <c r="R9" s="321"/>
      <c r="T9" s="321"/>
      <c r="V9" s="321"/>
    </row>
    <row r="10" spans="1:22" s="998" customFormat="1" ht="15" customHeight="1" x14ac:dyDescent="0.25">
      <c r="A10" s="694" t="s">
        <v>823</v>
      </c>
      <c r="B10" s="88" t="s">
        <v>281</v>
      </c>
      <c r="C10" s="299">
        <v>65</v>
      </c>
      <c r="D10" s="60">
        <v>10</v>
      </c>
      <c r="E10" s="60">
        <v>10</v>
      </c>
      <c r="F10" s="60">
        <v>15</v>
      </c>
      <c r="G10" s="60">
        <v>15</v>
      </c>
      <c r="H10" s="60">
        <v>15</v>
      </c>
      <c r="I10" s="56"/>
      <c r="J10" s="321"/>
      <c r="K10" s="56"/>
      <c r="L10" s="321"/>
      <c r="M10" s="56"/>
      <c r="N10" s="321"/>
      <c r="O10" s="1091">
        <f t="shared" si="0"/>
        <v>65</v>
      </c>
      <c r="P10" s="1091">
        <f t="shared" si="1"/>
        <v>0</v>
      </c>
      <c r="Q10" s="1091"/>
      <c r="R10" s="321"/>
      <c r="T10" s="321"/>
      <c r="V10" s="321"/>
    </row>
    <row r="11" spans="1:22" s="998" customFormat="1" ht="15" customHeight="1" x14ac:dyDescent="0.25">
      <c r="A11" s="694" t="s">
        <v>824</v>
      </c>
      <c r="B11" s="88" t="s">
        <v>281</v>
      </c>
      <c r="C11" s="299">
        <v>5</v>
      </c>
      <c r="D11" s="60">
        <v>1</v>
      </c>
      <c r="E11" s="60">
        <v>1</v>
      </c>
      <c r="F11" s="60">
        <v>1</v>
      </c>
      <c r="G11" s="60">
        <v>1</v>
      </c>
      <c r="H11" s="60">
        <v>1</v>
      </c>
      <c r="I11" s="56"/>
      <c r="J11" s="321"/>
      <c r="K11" s="56"/>
      <c r="L11" s="321"/>
      <c r="M11" s="56"/>
      <c r="N11" s="321"/>
      <c r="O11" s="1091">
        <f t="shared" si="0"/>
        <v>5</v>
      </c>
      <c r="P11" s="1091">
        <f t="shared" si="1"/>
        <v>0</v>
      </c>
      <c r="Q11" s="1091"/>
      <c r="R11" s="321"/>
      <c r="T11" s="321"/>
      <c r="V11" s="321"/>
    </row>
    <row r="12" spans="1:22" s="998" customFormat="1" ht="15" customHeight="1" x14ac:dyDescent="0.25">
      <c r="A12" s="694"/>
      <c r="B12" s="88"/>
      <c r="C12" s="299"/>
      <c r="D12" s="60"/>
      <c r="E12" s="60"/>
      <c r="F12" s="60"/>
      <c r="G12" s="60"/>
      <c r="H12" s="60"/>
      <c r="I12" s="56"/>
      <c r="J12" s="321"/>
      <c r="K12" s="56"/>
      <c r="L12" s="321"/>
      <c r="M12" s="56"/>
      <c r="N12" s="321"/>
      <c r="O12" s="1091">
        <f t="shared" si="0"/>
        <v>0</v>
      </c>
      <c r="P12" s="1091">
        <f t="shared" si="1"/>
        <v>0</v>
      </c>
      <c r="Q12" s="1091"/>
      <c r="R12" s="321"/>
      <c r="T12" s="321"/>
      <c r="V12" s="321"/>
    </row>
    <row r="13" spans="1:22" s="998" customFormat="1" x14ac:dyDescent="0.25">
      <c r="A13" s="697" t="s">
        <v>495</v>
      </c>
      <c r="B13" s="88" t="s">
        <v>287</v>
      </c>
      <c r="C13" s="299">
        <v>1380</v>
      </c>
      <c r="D13" s="60">
        <v>270</v>
      </c>
      <c r="E13" s="60">
        <v>270</v>
      </c>
      <c r="F13" s="60">
        <v>270</v>
      </c>
      <c r="G13" s="60">
        <v>300</v>
      </c>
      <c r="H13" s="60">
        <v>270</v>
      </c>
      <c r="I13" s="1111"/>
      <c r="J13" s="1111"/>
      <c r="K13" s="1111"/>
      <c r="L13" s="1111"/>
      <c r="M13" s="1111"/>
      <c r="N13" s="1111"/>
      <c r="O13" s="1091">
        <f t="shared" si="0"/>
        <v>1380</v>
      </c>
      <c r="P13" s="1091">
        <f t="shared" si="1"/>
        <v>0</v>
      </c>
      <c r="Q13" s="1091"/>
      <c r="R13" s="995"/>
    </row>
    <row r="14" spans="1:22" x14ac:dyDescent="0.25">
      <c r="A14" s="697"/>
      <c r="B14" s="202"/>
      <c r="C14" s="299">
        <v>0</v>
      </c>
      <c r="D14" s="60"/>
      <c r="E14" s="60"/>
      <c r="F14" s="60"/>
      <c r="G14" s="338">
        <v>0</v>
      </c>
      <c r="H14" s="60"/>
      <c r="O14" s="1091">
        <f t="shared" si="0"/>
        <v>0</v>
      </c>
      <c r="P14" s="1091">
        <f t="shared" si="1"/>
        <v>0</v>
      </c>
      <c r="Q14" s="1091"/>
    </row>
    <row r="15" spans="1:22" s="998" customFormat="1" x14ac:dyDescent="0.25">
      <c r="A15" s="63" t="s">
        <v>803</v>
      </c>
      <c r="B15" s="88" t="s">
        <v>299</v>
      </c>
      <c r="C15" s="299">
        <v>35000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1111"/>
      <c r="J15" s="1111"/>
      <c r="K15" s="1111"/>
      <c r="L15" s="1111"/>
      <c r="M15" s="1111"/>
      <c r="N15" s="1111"/>
      <c r="O15" s="1091">
        <f t="shared" si="0"/>
        <v>35000</v>
      </c>
      <c r="P15" s="1091">
        <f t="shared" si="1"/>
        <v>0</v>
      </c>
      <c r="Q15" s="1091"/>
      <c r="R15" s="995"/>
    </row>
    <row r="16" spans="1:22" s="998" customFormat="1" x14ac:dyDescent="0.25">
      <c r="A16" s="63" t="s">
        <v>802</v>
      </c>
      <c r="B16" s="88" t="s">
        <v>299</v>
      </c>
      <c r="C16" s="299">
        <v>19400</v>
      </c>
      <c r="D16" s="60">
        <v>3000</v>
      </c>
      <c r="E16" s="60">
        <v>3500</v>
      </c>
      <c r="F16" s="60">
        <v>3000</v>
      </c>
      <c r="G16" s="60">
        <v>5500</v>
      </c>
      <c r="H16" s="60">
        <v>4400</v>
      </c>
      <c r="I16" s="1111"/>
      <c r="J16" s="1111"/>
      <c r="K16" s="1111"/>
      <c r="L16" s="1111"/>
      <c r="M16" s="1111"/>
      <c r="N16" s="1111"/>
      <c r="O16" s="1091">
        <f t="shared" si="0"/>
        <v>19400</v>
      </c>
      <c r="P16" s="1091">
        <f t="shared" si="1"/>
        <v>0</v>
      </c>
      <c r="Q16" s="1091"/>
      <c r="R16" s="995"/>
    </row>
    <row r="17" spans="1:17" x14ac:dyDescent="0.25">
      <c r="A17" s="694"/>
      <c r="B17" s="64"/>
      <c r="C17" s="39"/>
      <c r="D17" s="41"/>
      <c r="E17" s="41"/>
      <c r="F17" s="41"/>
      <c r="G17" s="41"/>
      <c r="H17" s="41"/>
      <c r="O17" s="1091">
        <f t="shared" si="0"/>
        <v>0</v>
      </c>
      <c r="P17" s="1091">
        <f t="shared" si="1"/>
        <v>0</v>
      </c>
      <c r="Q17" s="1091"/>
    </row>
    <row r="18" spans="1:17" x14ac:dyDescent="0.25">
      <c r="A18" s="690" t="s">
        <v>707</v>
      </c>
      <c r="B18" s="64" t="s">
        <v>333</v>
      </c>
      <c r="C18" s="299">
        <v>1580</v>
      </c>
      <c r="D18" s="41">
        <v>218</v>
      </c>
      <c r="E18" s="41">
        <v>291</v>
      </c>
      <c r="F18" s="41">
        <v>218</v>
      </c>
      <c r="G18" s="41">
        <v>490</v>
      </c>
      <c r="H18" s="41">
        <v>363</v>
      </c>
      <c r="O18" s="1091">
        <f t="shared" si="0"/>
        <v>1580</v>
      </c>
      <c r="P18" s="1091">
        <f t="shared" si="1"/>
        <v>0</v>
      </c>
      <c r="Q18" s="1091"/>
    </row>
    <row r="19" spans="1:17" x14ac:dyDescent="0.25">
      <c r="A19" s="690"/>
      <c r="B19" s="64"/>
      <c r="C19" s="299"/>
      <c r="D19" s="104"/>
      <c r="E19" s="41"/>
      <c r="F19" s="104"/>
      <c r="G19" s="41"/>
      <c r="H19" s="104"/>
      <c r="O19" s="1091">
        <f t="shared" si="0"/>
        <v>0</v>
      </c>
      <c r="P19" s="1091">
        <f t="shared" si="1"/>
        <v>0</v>
      </c>
      <c r="Q19" s="1091"/>
    </row>
    <row r="20" spans="1:17" ht="15" customHeight="1" x14ac:dyDescent="0.25">
      <c r="A20" s="63" t="s">
        <v>737</v>
      </c>
      <c r="B20" s="88" t="s">
        <v>120</v>
      </c>
      <c r="C20" s="299">
        <v>78</v>
      </c>
      <c r="D20" s="1169">
        <v>11</v>
      </c>
      <c r="E20" s="1169">
        <v>14</v>
      </c>
      <c r="F20" s="1169">
        <v>11</v>
      </c>
      <c r="G20" s="1169">
        <v>24</v>
      </c>
      <c r="H20" s="1169">
        <v>18</v>
      </c>
      <c r="O20" s="1091">
        <f t="shared" si="0"/>
        <v>78</v>
      </c>
      <c r="P20" s="1091">
        <f t="shared" si="1"/>
        <v>0</v>
      </c>
      <c r="Q20" s="1091"/>
    </row>
    <row r="21" spans="1:17" ht="15" customHeight="1" x14ac:dyDescent="0.25">
      <c r="A21" s="63" t="s">
        <v>738</v>
      </c>
      <c r="B21" s="88" t="s">
        <v>120</v>
      </c>
      <c r="C21" s="299">
        <v>78</v>
      </c>
      <c r="D21" s="1169">
        <v>11</v>
      </c>
      <c r="E21" s="1169">
        <v>14</v>
      </c>
      <c r="F21" s="1169">
        <v>11</v>
      </c>
      <c r="G21" s="1169">
        <v>24</v>
      </c>
      <c r="H21" s="1169">
        <v>18</v>
      </c>
      <c r="O21" s="1091">
        <f t="shared" si="0"/>
        <v>78</v>
      </c>
      <c r="P21" s="1091">
        <f t="shared" si="1"/>
        <v>0</v>
      </c>
      <c r="Q21" s="1091"/>
    </row>
    <row r="22" spans="1:17" ht="15" customHeight="1" x14ac:dyDescent="0.25">
      <c r="A22" s="63" t="s">
        <v>739</v>
      </c>
      <c r="B22" s="88" t="s">
        <v>120</v>
      </c>
      <c r="C22" s="299">
        <v>59</v>
      </c>
      <c r="D22" s="1169">
        <v>8</v>
      </c>
      <c r="E22" s="1169">
        <v>11</v>
      </c>
      <c r="F22" s="1169">
        <v>8</v>
      </c>
      <c r="G22" s="1169">
        <v>18</v>
      </c>
      <c r="H22" s="1169">
        <v>14</v>
      </c>
      <c r="O22" s="1091">
        <f t="shared" si="0"/>
        <v>59</v>
      </c>
      <c r="P22" s="1091">
        <f t="shared" si="1"/>
        <v>0</v>
      </c>
      <c r="Q22" s="1091"/>
    </row>
    <row r="23" spans="1:17" ht="15" customHeight="1" x14ac:dyDescent="0.25">
      <c r="A23" s="699"/>
      <c r="B23" s="88"/>
      <c r="C23" s="299">
        <v>0</v>
      </c>
      <c r="D23" s="41"/>
      <c r="E23" s="60"/>
      <c r="F23" s="41"/>
      <c r="G23" s="60"/>
      <c r="H23" s="78"/>
      <c r="O23" s="1091">
        <f t="shared" si="0"/>
        <v>0</v>
      </c>
      <c r="P23" s="1091">
        <f t="shared" si="1"/>
        <v>0</v>
      </c>
      <c r="Q23" s="1091"/>
    </row>
    <row r="24" spans="1:17" x14ac:dyDescent="0.25">
      <c r="A24" s="702" t="s">
        <v>342</v>
      </c>
      <c r="B24" s="189"/>
      <c r="C24" s="296">
        <v>202772</v>
      </c>
      <c r="D24" s="180">
        <v>27969</v>
      </c>
      <c r="E24" s="180">
        <v>37291</v>
      </c>
      <c r="F24" s="180">
        <v>27969</v>
      </c>
      <c r="G24" s="180">
        <v>62929</v>
      </c>
      <c r="H24" s="119">
        <v>46614</v>
      </c>
      <c r="O24" s="1091">
        <f t="shared" si="0"/>
        <v>202772</v>
      </c>
      <c r="P24" s="1091">
        <f t="shared" si="1"/>
        <v>0</v>
      </c>
      <c r="Q24" s="1091"/>
    </row>
    <row r="25" spans="1:17" x14ac:dyDescent="0.25">
      <c r="A25" s="697"/>
      <c r="B25" s="202"/>
      <c r="C25" s="299"/>
      <c r="D25" s="60"/>
      <c r="E25" s="60"/>
      <c r="F25" s="60"/>
      <c r="G25" s="338">
        <v>0</v>
      </c>
      <c r="H25" s="1078"/>
      <c r="O25" s="1091">
        <f t="shared" si="0"/>
        <v>0</v>
      </c>
      <c r="P25" s="1091">
        <f t="shared" si="1"/>
        <v>0</v>
      </c>
      <c r="Q25" s="1091"/>
    </row>
    <row r="26" spans="1:17" x14ac:dyDescent="0.25">
      <c r="A26" s="695" t="s">
        <v>344</v>
      </c>
      <c r="B26" s="88" t="s">
        <v>287</v>
      </c>
      <c r="C26" s="299">
        <v>59</v>
      </c>
      <c r="D26" s="41">
        <v>8</v>
      </c>
      <c r="E26" s="1175">
        <v>11</v>
      </c>
      <c r="F26" s="41">
        <v>8</v>
      </c>
      <c r="G26" s="1175">
        <v>18</v>
      </c>
      <c r="H26" s="60">
        <v>14</v>
      </c>
      <c r="O26" s="1091">
        <f t="shared" si="0"/>
        <v>59</v>
      </c>
      <c r="P26" s="1091">
        <f t="shared" si="1"/>
        <v>0</v>
      </c>
      <c r="Q26" s="1091"/>
    </row>
    <row r="27" spans="1:17" x14ac:dyDescent="0.25">
      <c r="A27" s="695"/>
      <c r="B27" s="88"/>
      <c r="C27" s="299">
        <v>0</v>
      </c>
      <c r="D27" s="60"/>
      <c r="E27" s="60"/>
      <c r="F27" s="60"/>
      <c r="G27" s="60">
        <v>0</v>
      </c>
      <c r="H27" s="60">
        <v>0</v>
      </c>
      <c r="O27" s="1091">
        <f t="shared" si="0"/>
        <v>0</v>
      </c>
      <c r="P27" s="1091">
        <f t="shared" si="1"/>
        <v>0</v>
      </c>
      <c r="Q27" s="1091"/>
    </row>
    <row r="28" spans="1:17" x14ac:dyDescent="0.25">
      <c r="A28" s="695" t="s">
        <v>346</v>
      </c>
      <c r="B28" s="88" t="s">
        <v>120</v>
      </c>
      <c r="C28" s="299">
        <v>44</v>
      </c>
      <c r="D28" s="1169">
        <v>6</v>
      </c>
      <c r="E28" s="1169">
        <v>8</v>
      </c>
      <c r="F28" s="1169">
        <v>6</v>
      </c>
      <c r="G28" s="1169">
        <v>14</v>
      </c>
      <c r="H28" s="1169">
        <v>10</v>
      </c>
      <c r="O28" s="1091">
        <f t="shared" si="0"/>
        <v>44</v>
      </c>
      <c r="P28" s="1091">
        <f t="shared" si="1"/>
        <v>0</v>
      </c>
      <c r="Q28" s="1091"/>
    </row>
    <row r="29" spans="1:17" x14ac:dyDescent="0.25">
      <c r="A29" s="695" t="s">
        <v>348</v>
      </c>
      <c r="B29" s="88" t="s">
        <v>120</v>
      </c>
      <c r="C29" s="299">
        <v>15</v>
      </c>
      <c r="D29" s="1169">
        <v>2</v>
      </c>
      <c r="E29" s="1169">
        <v>3</v>
      </c>
      <c r="F29" s="1169">
        <v>2</v>
      </c>
      <c r="G29" s="1169">
        <v>5</v>
      </c>
      <c r="H29" s="1169">
        <v>3</v>
      </c>
      <c r="O29" s="1091">
        <f t="shared" si="0"/>
        <v>15</v>
      </c>
      <c r="P29" s="1091">
        <f t="shared" si="1"/>
        <v>0</v>
      </c>
      <c r="Q29" s="1091"/>
    </row>
    <row r="30" spans="1:17" x14ac:dyDescent="0.25">
      <c r="A30" s="699" t="s">
        <v>350</v>
      </c>
      <c r="B30" s="88" t="s">
        <v>120</v>
      </c>
      <c r="C30" s="299">
        <v>5</v>
      </c>
      <c r="D30" s="1169">
        <v>1</v>
      </c>
      <c r="E30" s="1169">
        <v>1</v>
      </c>
      <c r="F30" s="1169">
        <v>1</v>
      </c>
      <c r="G30" s="1169">
        <v>1</v>
      </c>
      <c r="H30" s="1169">
        <v>1</v>
      </c>
      <c r="O30" s="1091">
        <f t="shared" si="0"/>
        <v>5</v>
      </c>
      <c r="P30" s="1091">
        <f t="shared" si="1"/>
        <v>0</v>
      </c>
      <c r="Q30" s="1091"/>
    </row>
    <row r="31" spans="1:17" x14ac:dyDescent="0.25">
      <c r="A31" s="695" t="s">
        <v>352</v>
      </c>
      <c r="B31" s="88" t="s">
        <v>18</v>
      </c>
      <c r="C31" s="299">
        <v>300</v>
      </c>
      <c r="D31" s="41">
        <v>50</v>
      </c>
      <c r="E31" s="60">
        <v>50</v>
      </c>
      <c r="F31" s="41">
        <v>50</v>
      </c>
      <c r="G31" s="60">
        <v>50</v>
      </c>
      <c r="H31" s="60">
        <v>100</v>
      </c>
      <c r="O31" s="1091">
        <f t="shared" si="0"/>
        <v>300</v>
      </c>
      <c r="P31" s="1091">
        <f t="shared" si="1"/>
        <v>0</v>
      </c>
      <c r="Q31" s="1091"/>
    </row>
    <row r="32" spans="1:17" x14ac:dyDescent="0.25">
      <c r="A32" s="695"/>
      <c r="B32" s="88"/>
      <c r="C32" s="299">
        <v>0</v>
      </c>
      <c r="D32" s="60"/>
      <c r="E32" s="60"/>
      <c r="F32" s="60"/>
      <c r="G32" s="338">
        <v>0</v>
      </c>
      <c r="H32" s="60">
        <v>0</v>
      </c>
      <c r="O32" s="1091">
        <f t="shared" si="0"/>
        <v>0</v>
      </c>
      <c r="P32" s="1091">
        <f t="shared" si="1"/>
        <v>0</v>
      </c>
      <c r="Q32" s="1091"/>
    </row>
    <row r="33" spans="1:18" x14ac:dyDescent="0.25">
      <c r="A33" s="695" t="s">
        <v>354</v>
      </c>
      <c r="B33" s="88" t="s">
        <v>120</v>
      </c>
      <c r="C33" s="299">
        <v>20</v>
      </c>
      <c r="D33" s="41">
        <v>3</v>
      </c>
      <c r="E33" s="60">
        <v>4</v>
      </c>
      <c r="F33" s="41">
        <v>3</v>
      </c>
      <c r="G33" s="60">
        <v>6</v>
      </c>
      <c r="H33" s="60">
        <v>4</v>
      </c>
      <c r="O33" s="1091">
        <f t="shared" si="0"/>
        <v>20</v>
      </c>
      <c r="P33" s="1091">
        <f t="shared" si="1"/>
        <v>0</v>
      </c>
      <c r="Q33" s="1091"/>
    </row>
    <row r="34" spans="1:18" x14ac:dyDescent="0.25">
      <c r="A34" s="695" t="s">
        <v>356</v>
      </c>
      <c r="B34" s="88" t="s">
        <v>120</v>
      </c>
      <c r="C34" s="299">
        <v>5</v>
      </c>
      <c r="D34" s="41">
        <v>1</v>
      </c>
      <c r="E34" s="60">
        <v>1</v>
      </c>
      <c r="F34" s="41">
        <v>1</v>
      </c>
      <c r="G34" s="60">
        <v>1</v>
      </c>
      <c r="H34" s="60">
        <v>1</v>
      </c>
      <c r="O34" s="1091">
        <f t="shared" si="0"/>
        <v>5</v>
      </c>
      <c r="P34" s="1091">
        <f t="shared" si="1"/>
        <v>0</v>
      </c>
      <c r="Q34" s="1091"/>
    </row>
    <row r="35" spans="1:18" x14ac:dyDescent="0.25">
      <c r="A35" s="697"/>
      <c r="B35" s="202"/>
      <c r="C35" s="299">
        <v>0</v>
      </c>
      <c r="D35" s="60"/>
      <c r="E35" s="60"/>
      <c r="F35" s="60"/>
      <c r="G35" s="60">
        <v>0</v>
      </c>
      <c r="H35" s="60">
        <v>0</v>
      </c>
      <c r="O35" s="1091">
        <f t="shared" si="0"/>
        <v>0</v>
      </c>
      <c r="P35" s="1091">
        <f t="shared" si="1"/>
        <v>0</v>
      </c>
      <c r="Q35" s="1091"/>
    </row>
    <row r="36" spans="1:18" x14ac:dyDescent="0.25">
      <c r="A36" s="695" t="s">
        <v>358</v>
      </c>
      <c r="B36" s="88" t="s">
        <v>120</v>
      </c>
      <c r="C36" s="299">
        <v>15</v>
      </c>
      <c r="D36" s="41">
        <v>2</v>
      </c>
      <c r="E36" s="60">
        <v>3</v>
      </c>
      <c r="F36" s="41">
        <v>2</v>
      </c>
      <c r="G36" s="60">
        <v>5</v>
      </c>
      <c r="H36" s="60">
        <v>3</v>
      </c>
      <c r="O36" s="1091">
        <f t="shared" si="0"/>
        <v>15</v>
      </c>
      <c r="P36" s="1091">
        <f t="shared" si="1"/>
        <v>0</v>
      </c>
      <c r="Q36" s="1091"/>
    </row>
    <row r="37" spans="1:18" x14ac:dyDescent="0.25">
      <c r="A37" s="695" t="s">
        <v>360</v>
      </c>
      <c r="B37" s="88" t="s">
        <v>120</v>
      </c>
      <c r="C37" s="299">
        <v>15</v>
      </c>
      <c r="D37" s="41">
        <v>2</v>
      </c>
      <c r="E37" s="60">
        <v>3</v>
      </c>
      <c r="F37" s="41">
        <v>2</v>
      </c>
      <c r="G37" s="60">
        <v>5</v>
      </c>
      <c r="H37" s="60">
        <v>3</v>
      </c>
      <c r="O37" s="1091">
        <f t="shared" si="0"/>
        <v>15</v>
      </c>
      <c r="P37" s="1091">
        <f t="shared" si="1"/>
        <v>0</v>
      </c>
      <c r="Q37" s="1091"/>
    </row>
    <row r="38" spans="1:18" x14ac:dyDescent="0.25">
      <c r="A38" s="694" t="s">
        <v>361</v>
      </c>
      <c r="B38" s="64"/>
      <c r="C38" s="296">
        <v>142017</v>
      </c>
      <c r="D38" s="119">
        <v>20113</v>
      </c>
      <c r="E38" s="119">
        <v>26407</v>
      </c>
      <c r="F38" s="119">
        <v>20113</v>
      </c>
      <c r="G38" s="119">
        <v>42941</v>
      </c>
      <c r="H38" s="119">
        <v>32443</v>
      </c>
      <c r="O38" s="1091">
        <f t="shared" ref="O38:O67" si="2">SUM(D38:N38)</f>
        <v>142017</v>
      </c>
      <c r="P38" s="1091">
        <f t="shared" ref="P38:P67" si="3">O38-C38</f>
        <v>0</v>
      </c>
      <c r="Q38" s="1091"/>
    </row>
    <row r="39" spans="1:18" x14ac:dyDescent="0.25">
      <c r="A39" s="694" t="s">
        <v>362</v>
      </c>
      <c r="B39" s="88"/>
      <c r="C39" s="296">
        <v>344789</v>
      </c>
      <c r="D39" s="119">
        <v>48082</v>
      </c>
      <c r="E39" s="119">
        <v>63698</v>
      </c>
      <c r="F39" s="119">
        <v>48082</v>
      </c>
      <c r="G39" s="119">
        <v>105870</v>
      </c>
      <c r="H39" s="119">
        <v>79057</v>
      </c>
      <c r="O39" s="1091">
        <f t="shared" si="2"/>
        <v>344789</v>
      </c>
      <c r="P39" s="1091">
        <f t="shared" si="3"/>
        <v>0</v>
      </c>
      <c r="Q39" s="1091"/>
    </row>
    <row r="40" spans="1:18" ht="14.25" customHeight="1" x14ac:dyDescent="0.25">
      <c r="A40" s="695"/>
      <c r="B40" s="88"/>
      <c r="C40" s="299"/>
      <c r="D40" s="60"/>
      <c r="E40" s="60"/>
      <c r="F40" s="60"/>
      <c r="G40" s="338"/>
      <c r="H40" s="60"/>
      <c r="O40" s="1091">
        <f t="shared" si="2"/>
        <v>0</v>
      </c>
      <c r="P40" s="1091">
        <f t="shared" si="3"/>
        <v>0</v>
      </c>
      <c r="Q40" s="1091"/>
    </row>
    <row r="41" spans="1:18" s="1005" customFormat="1" ht="16.5" customHeight="1" x14ac:dyDescent="0.25">
      <c r="A41" s="698" t="s">
        <v>374</v>
      </c>
      <c r="B41" s="189" t="s">
        <v>18</v>
      </c>
      <c r="C41" s="648">
        <v>450</v>
      </c>
      <c r="D41" s="336">
        <v>70</v>
      </c>
      <c r="E41" s="336">
        <v>70</v>
      </c>
      <c r="F41" s="336">
        <v>70</v>
      </c>
      <c r="G41" s="198">
        <v>70</v>
      </c>
      <c r="H41" s="336">
        <v>170</v>
      </c>
      <c r="J41" s="753"/>
      <c r="N41" s="1090"/>
      <c r="O41" s="1091">
        <f t="shared" si="2"/>
        <v>450</v>
      </c>
      <c r="P41" s="1091">
        <f t="shared" si="3"/>
        <v>0</v>
      </c>
      <c r="Q41" s="1091"/>
      <c r="R41" s="1090"/>
    </row>
    <row r="42" spans="1:18" s="998" customFormat="1" ht="16.5" customHeight="1" x14ac:dyDescent="0.25">
      <c r="A42" s="697"/>
      <c r="B42" s="202"/>
      <c r="C42" s="299"/>
      <c r="D42" s="1078"/>
      <c r="E42" s="78"/>
      <c r="F42" s="1078"/>
      <c r="G42" s="41"/>
      <c r="H42" s="1078"/>
      <c r="J42" s="374"/>
      <c r="N42" s="995"/>
      <c r="O42" s="1091">
        <f t="shared" si="2"/>
        <v>0</v>
      </c>
      <c r="P42" s="1091">
        <f t="shared" si="3"/>
        <v>0</v>
      </c>
      <c r="Q42" s="1091"/>
      <c r="R42" s="995"/>
    </row>
    <row r="43" spans="1:18" s="998" customFormat="1" x14ac:dyDescent="0.25">
      <c r="A43" s="700" t="s">
        <v>788</v>
      </c>
      <c r="B43" s="196" t="s">
        <v>18</v>
      </c>
      <c r="C43" s="299">
        <v>1300</v>
      </c>
      <c r="D43" s="41">
        <v>200</v>
      </c>
      <c r="E43" s="41">
        <v>200</v>
      </c>
      <c r="F43" s="41">
        <v>200</v>
      </c>
      <c r="G43" s="41">
        <v>200</v>
      </c>
      <c r="H43" s="41">
        <v>500</v>
      </c>
      <c r="J43" s="374"/>
      <c r="N43" s="995"/>
      <c r="O43" s="1091">
        <f t="shared" si="2"/>
        <v>1300</v>
      </c>
      <c r="P43" s="1091">
        <f t="shared" si="3"/>
        <v>0</v>
      </c>
      <c r="Q43" s="1091"/>
      <c r="R43" s="995"/>
    </row>
    <row r="44" spans="1:18" s="998" customFormat="1" x14ac:dyDescent="0.25">
      <c r="A44" s="700" t="s">
        <v>789</v>
      </c>
      <c r="B44" s="196" t="s">
        <v>18</v>
      </c>
      <c r="C44" s="299">
        <v>1300</v>
      </c>
      <c r="D44" s="41">
        <v>200</v>
      </c>
      <c r="E44" s="41">
        <v>200</v>
      </c>
      <c r="F44" s="41">
        <v>200</v>
      </c>
      <c r="G44" s="41">
        <v>200</v>
      </c>
      <c r="H44" s="41">
        <v>500</v>
      </c>
      <c r="J44" s="374"/>
      <c r="N44" s="995"/>
      <c r="O44" s="1091">
        <f t="shared" si="2"/>
        <v>1300</v>
      </c>
      <c r="P44" s="1091">
        <f t="shared" si="3"/>
        <v>0</v>
      </c>
      <c r="Q44" s="1091"/>
      <c r="R44" s="995"/>
    </row>
    <row r="45" spans="1:18" s="998" customFormat="1" x14ac:dyDescent="0.25">
      <c r="A45" s="698" t="s">
        <v>383</v>
      </c>
      <c r="B45" s="200" t="s">
        <v>18</v>
      </c>
      <c r="C45" s="299">
        <v>2600</v>
      </c>
      <c r="D45" s="41">
        <v>400</v>
      </c>
      <c r="E45" s="41">
        <v>400</v>
      </c>
      <c r="F45" s="41">
        <v>400</v>
      </c>
      <c r="G45" s="41">
        <v>400</v>
      </c>
      <c r="H45" s="41">
        <v>1000</v>
      </c>
      <c r="J45" s="374"/>
      <c r="N45" s="995"/>
      <c r="O45" s="1091">
        <f t="shared" si="2"/>
        <v>2600</v>
      </c>
      <c r="P45" s="1091">
        <f t="shared" si="3"/>
        <v>0</v>
      </c>
      <c r="Q45" s="1091"/>
      <c r="R45" s="995"/>
    </row>
    <row r="46" spans="1:18" s="998" customFormat="1" x14ac:dyDescent="0.25">
      <c r="A46" s="698"/>
      <c r="B46" s="200"/>
      <c r="C46" s="299"/>
      <c r="D46" s="41"/>
      <c r="E46" s="41"/>
      <c r="F46" s="41"/>
      <c r="G46" s="41"/>
      <c r="H46" s="41"/>
      <c r="J46" s="374"/>
      <c r="N46" s="995"/>
      <c r="O46" s="1091">
        <f t="shared" si="2"/>
        <v>0</v>
      </c>
      <c r="P46" s="1091">
        <f t="shared" si="3"/>
        <v>0</v>
      </c>
      <c r="Q46" s="1091"/>
      <c r="R46" s="995"/>
    </row>
    <row r="47" spans="1:18" s="998" customFormat="1" x14ac:dyDescent="0.25">
      <c r="A47" s="696" t="s">
        <v>786</v>
      </c>
      <c r="B47" s="787" t="s">
        <v>287</v>
      </c>
      <c r="C47" s="299">
        <v>1000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J47" s="374"/>
      <c r="N47" s="995"/>
      <c r="O47" s="1091">
        <f t="shared" si="2"/>
        <v>1000</v>
      </c>
      <c r="P47" s="1091">
        <f t="shared" si="3"/>
        <v>0</v>
      </c>
      <c r="Q47" s="1091"/>
      <c r="R47" s="995"/>
    </row>
    <row r="48" spans="1:18" s="998" customFormat="1" x14ac:dyDescent="0.25">
      <c r="A48" s="696" t="s">
        <v>787</v>
      </c>
      <c r="B48" s="787" t="s">
        <v>287</v>
      </c>
      <c r="C48" s="299">
        <v>1875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J48" s="374"/>
      <c r="N48" s="995"/>
      <c r="O48" s="1091">
        <f t="shared" si="2"/>
        <v>1875</v>
      </c>
      <c r="P48" s="1091">
        <f t="shared" si="3"/>
        <v>0</v>
      </c>
      <c r="Q48" s="1091"/>
      <c r="R48" s="995"/>
    </row>
    <row r="49" spans="1:18" s="998" customFormat="1" x14ac:dyDescent="0.25">
      <c r="A49" s="697"/>
      <c r="B49" s="202"/>
      <c r="C49" s="299">
        <v>0</v>
      </c>
      <c r="D49" s="104"/>
      <c r="E49" s="104"/>
      <c r="F49" s="104"/>
      <c r="G49" s="41"/>
      <c r="H49" s="104"/>
      <c r="J49" s="374"/>
      <c r="N49" s="995"/>
      <c r="O49" s="1091">
        <f t="shared" si="2"/>
        <v>0</v>
      </c>
      <c r="P49" s="1091">
        <f t="shared" si="3"/>
        <v>0</v>
      </c>
      <c r="Q49" s="1091"/>
      <c r="R49" s="995"/>
    </row>
    <row r="50" spans="1:18" s="998" customFormat="1" x14ac:dyDescent="0.25">
      <c r="A50" s="697" t="s">
        <v>725</v>
      </c>
      <c r="B50" s="202" t="s">
        <v>388</v>
      </c>
      <c r="C50" s="299">
        <v>7200</v>
      </c>
      <c r="D50" s="41">
        <v>1200</v>
      </c>
      <c r="E50" s="41">
        <v>1300</v>
      </c>
      <c r="F50" s="41">
        <v>1200</v>
      </c>
      <c r="G50" s="41">
        <v>1900</v>
      </c>
      <c r="H50" s="41">
        <v>1600</v>
      </c>
      <c r="J50" s="374"/>
      <c r="N50" s="995"/>
      <c r="O50" s="1091">
        <f t="shared" si="2"/>
        <v>7200</v>
      </c>
      <c r="P50" s="1091">
        <f t="shared" si="3"/>
        <v>0</v>
      </c>
      <c r="Q50" s="1091"/>
      <c r="R50" s="995"/>
    </row>
    <row r="51" spans="1:18" s="998" customFormat="1" x14ac:dyDescent="0.25">
      <c r="A51" s="697" t="s">
        <v>726</v>
      </c>
      <c r="B51" s="202" t="s">
        <v>388</v>
      </c>
      <c r="C51" s="299">
        <v>850</v>
      </c>
      <c r="D51" s="41">
        <v>100</v>
      </c>
      <c r="E51" s="41">
        <v>250</v>
      </c>
      <c r="F51" s="41">
        <v>100</v>
      </c>
      <c r="G51" s="41">
        <v>300</v>
      </c>
      <c r="H51" s="41">
        <v>100</v>
      </c>
      <c r="J51" s="374"/>
      <c r="N51" s="995"/>
      <c r="O51" s="1091">
        <f t="shared" si="2"/>
        <v>850</v>
      </c>
      <c r="P51" s="1091">
        <f t="shared" si="3"/>
        <v>0</v>
      </c>
      <c r="Q51" s="1091"/>
      <c r="R51" s="995"/>
    </row>
    <row r="52" spans="1:18" s="998" customFormat="1" x14ac:dyDescent="0.25">
      <c r="A52" s="697"/>
      <c r="B52" s="202"/>
      <c r="C52" s="299"/>
      <c r="D52" s="41"/>
      <c r="E52" s="41"/>
      <c r="F52" s="41"/>
      <c r="G52" s="41"/>
      <c r="H52" s="41"/>
      <c r="J52" s="374"/>
      <c r="N52" s="995"/>
      <c r="O52" s="1091">
        <f t="shared" si="2"/>
        <v>0</v>
      </c>
      <c r="P52" s="1091">
        <f t="shared" si="3"/>
        <v>0</v>
      </c>
      <c r="Q52" s="1091"/>
      <c r="R52" s="995"/>
    </row>
    <row r="53" spans="1:18" s="998" customFormat="1" x14ac:dyDescent="0.25">
      <c r="A53" s="697" t="s">
        <v>655</v>
      </c>
      <c r="B53" s="202" t="s">
        <v>648</v>
      </c>
      <c r="C53" s="299">
        <v>240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J53" s="374"/>
      <c r="N53" s="995"/>
      <c r="O53" s="1091">
        <f t="shared" si="2"/>
        <v>240</v>
      </c>
      <c r="P53" s="1091">
        <f t="shared" si="3"/>
        <v>0</v>
      </c>
      <c r="Q53" s="1091"/>
      <c r="R53" s="995"/>
    </row>
    <row r="54" spans="1:18" s="998" customFormat="1" x14ac:dyDescent="0.25">
      <c r="A54" s="697" t="s">
        <v>656</v>
      </c>
      <c r="B54" s="202" t="s">
        <v>648</v>
      </c>
      <c r="C54" s="299">
        <v>120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J54" s="374"/>
      <c r="N54" s="995"/>
      <c r="O54" s="1091">
        <f t="shared" si="2"/>
        <v>120</v>
      </c>
      <c r="P54" s="1091">
        <f t="shared" si="3"/>
        <v>0</v>
      </c>
      <c r="Q54" s="1091"/>
      <c r="R54" s="995"/>
    </row>
    <row r="55" spans="1:18" s="998" customFormat="1" x14ac:dyDescent="0.25">
      <c r="A55" s="697" t="s">
        <v>657</v>
      </c>
      <c r="B55" s="202" t="s">
        <v>648</v>
      </c>
      <c r="C55" s="299">
        <v>60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J55" s="374"/>
      <c r="N55" s="995"/>
      <c r="O55" s="1091">
        <f t="shared" si="2"/>
        <v>60</v>
      </c>
      <c r="P55" s="1091">
        <f t="shared" si="3"/>
        <v>0</v>
      </c>
      <c r="Q55" s="1091"/>
      <c r="R55" s="995"/>
    </row>
    <row r="56" spans="1:18" s="998" customFormat="1" x14ac:dyDescent="0.25">
      <c r="A56" s="697"/>
      <c r="B56" s="202"/>
      <c r="C56" s="299"/>
      <c r="D56" s="41"/>
      <c r="E56" s="41"/>
      <c r="F56" s="41"/>
      <c r="G56" s="41"/>
      <c r="H56" s="41"/>
      <c r="J56" s="374"/>
      <c r="N56" s="995"/>
      <c r="O56" s="1091">
        <f t="shared" si="2"/>
        <v>0</v>
      </c>
      <c r="P56" s="1091">
        <f t="shared" si="3"/>
        <v>0</v>
      </c>
      <c r="Q56" s="1091"/>
      <c r="R56" s="995"/>
    </row>
    <row r="57" spans="1:18" s="998" customFormat="1" x14ac:dyDescent="0.25">
      <c r="A57" s="697" t="s">
        <v>654</v>
      </c>
      <c r="B57" s="202" t="s">
        <v>388</v>
      </c>
      <c r="C57" s="299">
        <v>1000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J57" s="374"/>
      <c r="N57" s="995"/>
      <c r="O57" s="1091">
        <f t="shared" si="2"/>
        <v>1000</v>
      </c>
      <c r="P57" s="1091">
        <f t="shared" si="3"/>
        <v>0</v>
      </c>
      <c r="Q57" s="1091"/>
      <c r="R57" s="995"/>
    </row>
    <row r="58" spans="1:18" s="998" customFormat="1" x14ac:dyDescent="0.25">
      <c r="A58" s="697"/>
      <c r="B58" s="202"/>
      <c r="C58" s="299"/>
      <c r="D58" s="41"/>
      <c r="E58" s="41"/>
      <c r="F58" s="41"/>
      <c r="G58" s="41"/>
      <c r="H58" s="41"/>
      <c r="N58" s="995"/>
      <c r="O58" s="1091">
        <f t="shared" si="2"/>
        <v>0</v>
      </c>
      <c r="P58" s="1091">
        <f t="shared" si="3"/>
        <v>0</v>
      </c>
      <c r="Q58" s="1091"/>
      <c r="R58" s="995"/>
    </row>
    <row r="59" spans="1:18" x14ac:dyDescent="0.25">
      <c r="A59" s="695" t="s">
        <v>395</v>
      </c>
      <c r="B59" s="64" t="s">
        <v>396</v>
      </c>
      <c r="C59" s="299">
        <v>200</v>
      </c>
      <c r="D59" s="1169">
        <v>40</v>
      </c>
      <c r="E59" s="60">
        <v>40</v>
      </c>
      <c r="F59" s="1169">
        <v>40</v>
      </c>
      <c r="G59" s="60">
        <v>40</v>
      </c>
      <c r="H59" s="60">
        <v>40</v>
      </c>
      <c r="O59" s="1091">
        <f t="shared" si="2"/>
        <v>200</v>
      </c>
      <c r="P59" s="1091">
        <f t="shared" si="3"/>
        <v>0</v>
      </c>
      <c r="Q59" s="1091"/>
    </row>
    <row r="60" spans="1:18" x14ac:dyDescent="0.25">
      <c r="A60" s="695" t="s">
        <v>398</v>
      </c>
      <c r="B60" s="64" t="s">
        <v>396</v>
      </c>
      <c r="C60" s="299">
        <v>200</v>
      </c>
      <c r="D60" s="1169">
        <v>40</v>
      </c>
      <c r="E60" s="60">
        <v>40</v>
      </c>
      <c r="F60" s="1169">
        <v>40</v>
      </c>
      <c r="G60" s="60">
        <v>40</v>
      </c>
      <c r="H60" s="60">
        <v>40</v>
      </c>
      <c r="O60" s="1091">
        <f t="shared" si="2"/>
        <v>200</v>
      </c>
      <c r="P60" s="1091">
        <f t="shared" si="3"/>
        <v>0</v>
      </c>
      <c r="Q60" s="1091"/>
    </row>
    <row r="61" spans="1:18" x14ac:dyDescent="0.25">
      <c r="A61" s="695" t="s">
        <v>400</v>
      </c>
      <c r="B61" s="64" t="s">
        <v>396</v>
      </c>
      <c r="C61" s="299">
        <v>100</v>
      </c>
      <c r="D61" s="1169">
        <v>20</v>
      </c>
      <c r="E61" s="60">
        <v>20</v>
      </c>
      <c r="F61" s="1169">
        <v>20</v>
      </c>
      <c r="G61" s="60">
        <v>20</v>
      </c>
      <c r="H61" s="60">
        <v>20</v>
      </c>
      <c r="O61" s="1091">
        <f t="shared" si="2"/>
        <v>100</v>
      </c>
      <c r="P61" s="1091">
        <f t="shared" si="3"/>
        <v>0</v>
      </c>
      <c r="Q61" s="1091"/>
    </row>
    <row r="62" spans="1:18" x14ac:dyDescent="0.25">
      <c r="A62" s="694" t="s">
        <v>401</v>
      </c>
      <c r="B62" s="64" t="s">
        <v>396</v>
      </c>
      <c r="C62" s="299">
        <v>500</v>
      </c>
      <c r="D62" s="104">
        <v>100</v>
      </c>
      <c r="E62" s="104">
        <v>100</v>
      </c>
      <c r="F62" s="104">
        <v>100</v>
      </c>
      <c r="G62" s="104">
        <v>100</v>
      </c>
      <c r="H62" s="104">
        <v>100</v>
      </c>
      <c r="O62" s="1091">
        <f t="shared" si="2"/>
        <v>500</v>
      </c>
      <c r="P62" s="1091">
        <f t="shared" si="3"/>
        <v>0</v>
      </c>
      <c r="Q62" s="1091"/>
    </row>
    <row r="63" spans="1:18" x14ac:dyDescent="0.25">
      <c r="A63" s="697"/>
      <c r="B63" s="202"/>
      <c r="C63" s="299"/>
      <c r="D63" s="60"/>
      <c r="E63" s="60"/>
      <c r="F63" s="60"/>
      <c r="G63" s="338"/>
      <c r="H63" s="60"/>
      <c r="O63" s="1091">
        <f t="shared" si="2"/>
        <v>0</v>
      </c>
      <c r="P63" s="1091">
        <f t="shared" si="3"/>
        <v>0</v>
      </c>
      <c r="Q63" s="1091"/>
    </row>
    <row r="64" spans="1:18" s="194" customFormat="1" x14ac:dyDescent="0.25">
      <c r="A64" s="695" t="s">
        <v>403</v>
      </c>
      <c r="B64" s="88" t="s">
        <v>18</v>
      </c>
      <c r="C64" s="299">
        <v>200</v>
      </c>
      <c r="D64" s="41">
        <v>25</v>
      </c>
      <c r="E64" s="60">
        <v>50</v>
      </c>
      <c r="F64" s="41">
        <v>25</v>
      </c>
      <c r="G64" s="60">
        <v>50</v>
      </c>
      <c r="H64" s="60">
        <v>50</v>
      </c>
      <c r="I64" s="1111"/>
      <c r="J64" s="1111"/>
      <c r="K64" s="1111"/>
      <c r="L64" s="1111"/>
      <c r="M64" s="1111"/>
      <c r="N64" s="1111"/>
      <c r="O64" s="1091">
        <f t="shared" si="2"/>
        <v>200</v>
      </c>
      <c r="P64" s="1091">
        <f t="shared" si="3"/>
        <v>0</v>
      </c>
      <c r="Q64" s="1091"/>
      <c r="R64" s="995"/>
    </row>
    <row r="65" spans="1:18" x14ac:dyDescent="0.25">
      <c r="A65" s="697"/>
      <c r="B65" s="202"/>
      <c r="C65" s="299">
        <v>0</v>
      </c>
      <c r="D65" s="60"/>
      <c r="E65" s="60"/>
      <c r="F65" s="60"/>
      <c r="G65" s="60">
        <v>0</v>
      </c>
      <c r="H65" s="60">
        <v>0</v>
      </c>
      <c r="O65" s="1091">
        <f t="shared" si="2"/>
        <v>0</v>
      </c>
      <c r="P65" s="1091">
        <f t="shared" si="3"/>
        <v>0</v>
      </c>
      <c r="Q65" s="1091"/>
    </row>
    <row r="66" spans="1:18" x14ac:dyDescent="0.25">
      <c r="A66" s="695" t="s">
        <v>790</v>
      </c>
      <c r="B66" s="88" t="s">
        <v>120</v>
      </c>
      <c r="C66" s="299">
        <v>87</v>
      </c>
      <c r="D66" s="60">
        <v>12</v>
      </c>
      <c r="E66" s="60">
        <v>16</v>
      </c>
      <c r="F66" s="60">
        <v>12</v>
      </c>
      <c r="G66" s="60">
        <v>27</v>
      </c>
      <c r="H66" s="60">
        <v>20</v>
      </c>
      <c r="O66" s="1091">
        <f t="shared" si="2"/>
        <v>87</v>
      </c>
      <c r="P66" s="1091">
        <f t="shared" si="3"/>
        <v>0</v>
      </c>
      <c r="Q66" s="1091"/>
    </row>
    <row r="67" spans="1:18" x14ac:dyDescent="0.25">
      <c r="A67" s="694" t="s">
        <v>408</v>
      </c>
      <c r="B67" s="64" t="s">
        <v>120</v>
      </c>
      <c r="C67" s="299">
        <v>87</v>
      </c>
      <c r="D67" s="41">
        <v>12</v>
      </c>
      <c r="E67" s="41">
        <v>16</v>
      </c>
      <c r="F67" s="41">
        <v>12</v>
      </c>
      <c r="G67" s="41">
        <v>27</v>
      </c>
      <c r="H67" s="41">
        <v>20</v>
      </c>
      <c r="O67" s="1091">
        <f t="shared" si="2"/>
        <v>87</v>
      </c>
      <c r="P67" s="1091">
        <f t="shared" si="3"/>
        <v>0</v>
      </c>
      <c r="Q67" s="1091"/>
    </row>
    <row r="68" spans="1:18" x14ac:dyDescent="0.25">
      <c r="A68" s="695"/>
      <c r="B68" s="88"/>
      <c r="C68" s="299">
        <v>0</v>
      </c>
      <c r="D68" s="60"/>
      <c r="E68" s="60"/>
      <c r="F68" s="60"/>
      <c r="G68" s="338"/>
      <c r="H68" s="60"/>
      <c r="O68" s="1091">
        <f t="shared" ref="O68:O99" si="4">SUM(D68:N68)</f>
        <v>0</v>
      </c>
      <c r="P68" s="1091">
        <f t="shared" ref="P68:P99" si="5">O68-C68</f>
        <v>0</v>
      </c>
      <c r="Q68" s="1091"/>
    </row>
    <row r="69" spans="1:18" s="194" customFormat="1" x14ac:dyDescent="0.25">
      <c r="A69" s="1189" t="s">
        <v>613</v>
      </c>
      <c r="B69" s="1190" t="s">
        <v>287</v>
      </c>
      <c r="C69" s="299">
        <v>350</v>
      </c>
      <c r="D69" s="60">
        <v>70</v>
      </c>
      <c r="E69" s="60">
        <v>70</v>
      </c>
      <c r="F69" s="60">
        <v>70</v>
      </c>
      <c r="G69" s="60">
        <v>70</v>
      </c>
      <c r="H69" s="60">
        <v>70</v>
      </c>
      <c r="I69" s="1111"/>
      <c r="J69" s="1111"/>
      <c r="K69" s="1111"/>
      <c r="L69" s="1111"/>
      <c r="M69" s="1111"/>
      <c r="N69" s="1111"/>
      <c r="O69" s="1091">
        <f t="shared" si="4"/>
        <v>350</v>
      </c>
      <c r="P69" s="1091">
        <f t="shared" si="5"/>
        <v>0</v>
      </c>
      <c r="Q69" s="1091"/>
      <c r="R69" s="995"/>
    </row>
    <row r="70" spans="1:18" s="194" customFormat="1" x14ac:dyDescent="0.25">
      <c r="A70" s="1189" t="s">
        <v>615</v>
      </c>
      <c r="B70" s="1190" t="s">
        <v>287</v>
      </c>
      <c r="C70" s="299">
        <v>60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1111"/>
      <c r="J70" s="1111"/>
      <c r="K70" s="1111"/>
      <c r="L70" s="1111"/>
      <c r="M70" s="1111"/>
      <c r="N70" s="1111"/>
      <c r="O70" s="1091">
        <f t="shared" si="4"/>
        <v>60</v>
      </c>
      <c r="P70" s="1091">
        <f t="shared" si="5"/>
        <v>0</v>
      </c>
      <c r="Q70" s="1091"/>
      <c r="R70" s="995"/>
    </row>
    <row r="71" spans="1:18" x14ac:dyDescent="0.25">
      <c r="A71" s="697"/>
      <c r="B71" s="202"/>
      <c r="C71" s="299">
        <v>0</v>
      </c>
      <c r="D71" s="60"/>
      <c r="E71" s="60"/>
      <c r="F71" s="60"/>
      <c r="G71" s="60">
        <v>0</v>
      </c>
      <c r="H71" s="60">
        <v>0</v>
      </c>
      <c r="O71" s="1091">
        <f t="shared" si="4"/>
        <v>0</v>
      </c>
      <c r="P71" s="1091">
        <f t="shared" si="5"/>
        <v>0</v>
      </c>
      <c r="Q71" s="1091"/>
    </row>
    <row r="72" spans="1:18" s="194" customFormat="1" x14ac:dyDescent="0.25">
      <c r="A72" s="1191" t="s">
        <v>793</v>
      </c>
      <c r="B72" s="88" t="s">
        <v>120</v>
      </c>
      <c r="C72" s="299">
        <v>19</v>
      </c>
      <c r="D72" s="41">
        <v>3</v>
      </c>
      <c r="E72" s="60">
        <v>4</v>
      </c>
      <c r="F72" s="41">
        <v>3</v>
      </c>
      <c r="G72" s="60">
        <v>5</v>
      </c>
      <c r="H72" s="60">
        <v>4</v>
      </c>
      <c r="I72" s="1111"/>
      <c r="J72" s="1111"/>
      <c r="K72" s="1111"/>
      <c r="L72" s="1111"/>
      <c r="M72" s="1111"/>
      <c r="N72" s="1111"/>
      <c r="O72" s="1091">
        <f t="shared" si="4"/>
        <v>19</v>
      </c>
      <c r="P72" s="1091">
        <f t="shared" si="5"/>
        <v>0</v>
      </c>
      <c r="Q72" s="1091"/>
      <c r="R72" s="995"/>
    </row>
    <row r="73" spans="1:18" s="194" customFormat="1" x14ac:dyDescent="0.25">
      <c r="A73" s="1191" t="s">
        <v>794</v>
      </c>
      <c r="B73" s="88" t="s">
        <v>120</v>
      </c>
      <c r="C73" s="299">
        <v>17</v>
      </c>
      <c r="D73" s="41">
        <v>3</v>
      </c>
      <c r="E73" s="60">
        <v>3</v>
      </c>
      <c r="F73" s="41">
        <v>3</v>
      </c>
      <c r="G73" s="60">
        <v>5</v>
      </c>
      <c r="H73" s="60">
        <v>3</v>
      </c>
      <c r="I73" s="1111"/>
      <c r="J73" s="1111"/>
      <c r="K73" s="1111"/>
      <c r="L73" s="1111"/>
      <c r="M73" s="1111"/>
      <c r="N73" s="1111"/>
      <c r="O73" s="1091">
        <f t="shared" si="4"/>
        <v>17</v>
      </c>
      <c r="P73" s="1091">
        <f t="shared" si="5"/>
        <v>0</v>
      </c>
      <c r="Q73" s="1091"/>
      <c r="R73" s="995"/>
    </row>
    <row r="74" spans="1:18" x14ac:dyDescent="0.25">
      <c r="A74" s="695"/>
      <c r="B74" s="88"/>
      <c r="C74" s="299">
        <v>0</v>
      </c>
      <c r="D74" s="60"/>
      <c r="E74" s="60"/>
      <c r="F74" s="60"/>
      <c r="G74" s="60">
        <v>0</v>
      </c>
      <c r="H74" s="60">
        <v>0</v>
      </c>
      <c r="O74" s="1091">
        <f t="shared" si="4"/>
        <v>0</v>
      </c>
      <c r="P74" s="1091">
        <f t="shared" si="5"/>
        <v>0</v>
      </c>
      <c r="Q74" s="1091"/>
    </row>
    <row r="75" spans="1:18" x14ac:dyDescent="0.25">
      <c r="A75" s="695" t="s">
        <v>791</v>
      </c>
      <c r="B75" s="88" t="s">
        <v>120</v>
      </c>
      <c r="C75" s="299">
        <v>87</v>
      </c>
      <c r="D75" s="41">
        <v>12</v>
      </c>
      <c r="E75" s="41">
        <v>16</v>
      </c>
      <c r="F75" s="41">
        <v>12</v>
      </c>
      <c r="G75" s="41">
        <v>27</v>
      </c>
      <c r="H75" s="1169">
        <v>20</v>
      </c>
      <c r="O75" s="1091">
        <f t="shared" si="4"/>
        <v>87</v>
      </c>
      <c r="P75" s="1091">
        <f t="shared" si="5"/>
        <v>0</v>
      </c>
      <c r="Q75" s="1091"/>
    </row>
    <row r="76" spans="1:18" x14ac:dyDescent="0.25">
      <c r="A76" s="695" t="s">
        <v>792</v>
      </c>
      <c r="B76" s="88" t="s">
        <v>120</v>
      </c>
      <c r="C76" s="299">
        <v>55</v>
      </c>
      <c r="D76" s="41">
        <v>8</v>
      </c>
      <c r="E76" s="41">
        <v>10</v>
      </c>
      <c r="F76" s="41">
        <v>8</v>
      </c>
      <c r="G76" s="41">
        <v>17</v>
      </c>
      <c r="H76" s="1169">
        <v>12</v>
      </c>
      <c r="O76" s="1091">
        <f t="shared" si="4"/>
        <v>55</v>
      </c>
      <c r="P76" s="1091">
        <f t="shared" si="5"/>
        <v>0</v>
      </c>
      <c r="Q76" s="1091"/>
    </row>
    <row r="77" spans="1:18" x14ac:dyDescent="0.25">
      <c r="A77" s="694" t="s">
        <v>422</v>
      </c>
      <c r="B77" s="64" t="s">
        <v>120</v>
      </c>
      <c r="C77" s="299">
        <v>142</v>
      </c>
      <c r="D77" s="104">
        <v>20</v>
      </c>
      <c r="E77" s="104">
        <v>26</v>
      </c>
      <c r="F77" s="104">
        <v>20</v>
      </c>
      <c r="G77" s="104">
        <v>44</v>
      </c>
      <c r="H77" s="41">
        <v>32</v>
      </c>
      <c r="O77" s="1091">
        <f t="shared" si="4"/>
        <v>142</v>
      </c>
      <c r="P77" s="1091">
        <f t="shared" si="5"/>
        <v>0</v>
      </c>
      <c r="Q77" s="1091"/>
    </row>
    <row r="78" spans="1:18" x14ac:dyDescent="0.25">
      <c r="A78" s="697"/>
      <c r="B78" s="202"/>
      <c r="C78" s="299">
        <v>0</v>
      </c>
      <c r="D78" s="60"/>
      <c r="E78" s="60"/>
      <c r="F78" s="60"/>
      <c r="G78" s="338"/>
      <c r="H78" s="60"/>
      <c r="O78" s="1091">
        <f t="shared" si="4"/>
        <v>0</v>
      </c>
      <c r="P78" s="1091">
        <f t="shared" si="5"/>
        <v>0</v>
      </c>
      <c r="Q78" s="1091"/>
    </row>
    <row r="79" spans="1:18" s="998" customFormat="1" x14ac:dyDescent="0.25">
      <c r="A79" s="696" t="s">
        <v>424</v>
      </c>
      <c r="B79" s="88" t="s">
        <v>120</v>
      </c>
      <c r="C79" s="299">
        <v>23</v>
      </c>
      <c r="D79" s="1209">
        <v>3</v>
      </c>
      <c r="E79" s="1209">
        <v>4</v>
      </c>
      <c r="F79" s="1209">
        <v>5</v>
      </c>
      <c r="G79" s="1209">
        <v>6</v>
      </c>
      <c r="H79" s="1169">
        <v>5</v>
      </c>
      <c r="I79" s="1111"/>
      <c r="J79" s="1111"/>
      <c r="K79" s="1111"/>
      <c r="L79" s="1111"/>
      <c r="M79" s="1111"/>
      <c r="N79" s="1111"/>
      <c r="O79" s="1091">
        <f t="shared" si="4"/>
        <v>23</v>
      </c>
      <c r="P79" s="1091">
        <f t="shared" si="5"/>
        <v>0</v>
      </c>
      <c r="Q79" s="1091"/>
      <c r="R79" s="995"/>
    </row>
    <row r="80" spans="1:18" s="998" customFormat="1" x14ac:dyDescent="0.25">
      <c r="A80" s="696" t="s">
        <v>426</v>
      </c>
      <c r="B80" s="189" t="s">
        <v>120</v>
      </c>
      <c r="C80" s="299">
        <v>38</v>
      </c>
      <c r="D80" s="1209">
        <v>5</v>
      </c>
      <c r="E80" s="1209">
        <v>7</v>
      </c>
      <c r="F80" s="1209">
        <v>5</v>
      </c>
      <c r="G80" s="1209">
        <v>12</v>
      </c>
      <c r="H80" s="1169">
        <v>9</v>
      </c>
      <c r="I80" s="1111"/>
      <c r="J80" s="1111"/>
      <c r="K80" s="1111"/>
      <c r="L80" s="1111"/>
      <c r="M80" s="1111"/>
      <c r="N80" s="1111"/>
      <c r="O80" s="1091">
        <f t="shared" si="4"/>
        <v>38</v>
      </c>
      <c r="P80" s="1091">
        <f t="shared" si="5"/>
        <v>0</v>
      </c>
      <c r="Q80" s="1091"/>
      <c r="R80" s="995"/>
    </row>
    <row r="81" spans="1:18" s="998" customFormat="1" x14ac:dyDescent="0.25">
      <c r="A81" s="703" t="s">
        <v>427</v>
      </c>
      <c r="B81" s="88"/>
      <c r="C81" s="97">
        <v>25067</v>
      </c>
      <c r="D81" s="180">
        <v>3290</v>
      </c>
      <c r="E81" s="180">
        <v>4543</v>
      </c>
      <c r="F81" s="180">
        <v>3920</v>
      </c>
      <c r="G81" s="180">
        <v>7518</v>
      </c>
      <c r="H81" s="51">
        <v>5796</v>
      </c>
      <c r="I81" s="1111"/>
      <c r="J81" s="1111"/>
      <c r="K81" s="1111"/>
      <c r="L81" s="1111"/>
      <c r="M81" s="1111"/>
      <c r="N81" s="1111"/>
      <c r="O81" s="1091">
        <f t="shared" si="4"/>
        <v>25067</v>
      </c>
      <c r="P81" s="1091">
        <f t="shared" si="5"/>
        <v>0</v>
      </c>
      <c r="Q81" s="1091"/>
      <c r="R81" s="995"/>
    </row>
    <row r="82" spans="1:18" s="998" customFormat="1" x14ac:dyDescent="0.25">
      <c r="A82" s="697"/>
      <c r="B82" s="202"/>
      <c r="C82" s="299"/>
      <c r="D82" s="1079"/>
      <c r="E82" s="1078"/>
      <c r="F82" s="1079"/>
      <c r="G82" s="1087"/>
      <c r="H82" s="1078"/>
      <c r="I82" s="1111"/>
      <c r="J82" s="1111"/>
      <c r="K82" s="1111"/>
      <c r="L82" s="1111"/>
      <c r="M82" s="1111"/>
      <c r="N82" s="1111"/>
      <c r="O82" s="1091">
        <f t="shared" si="4"/>
        <v>0</v>
      </c>
      <c r="P82" s="1091">
        <f t="shared" si="5"/>
        <v>0</v>
      </c>
      <c r="Q82" s="1091"/>
      <c r="R82" s="995"/>
    </row>
    <row r="83" spans="1:18" s="998" customFormat="1" x14ac:dyDescent="0.25">
      <c r="A83" s="697" t="s">
        <v>795</v>
      </c>
      <c r="B83" s="88" t="s">
        <v>396</v>
      </c>
      <c r="C83" s="299">
        <v>90</v>
      </c>
      <c r="D83" s="1209">
        <v>15</v>
      </c>
      <c r="E83" s="1209">
        <v>15</v>
      </c>
      <c r="F83" s="1209">
        <v>15</v>
      </c>
      <c r="G83" s="1209">
        <v>25</v>
      </c>
      <c r="H83" s="1169">
        <v>20</v>
      </c>
      <c r="I83" s="1111"/>
      <c r="J83" s="1111"/>
      <c r="K83" s="1111"/>
      <c r="L83" s="1111"/>
      <c r="M83" s="1111"/>
      <c r="N83" s="1111"/>
      <c r="O83" s="1091">
        <f t="shared" si="4"/>
        <v>90</v>
      </c>
      <c r="P83" s="1091">
        <f t="shared" si="5"/>
        <v>0</v>
      </c>
      <c r="Q83" s="1091"/>
      <c r="R83" s="995"/>
    </row>
    <row r="84" spans="1:18" s="998" customFormat="1" x14ac:dyDescent="0.25">
      <c r="A84" s="697" t="s">
        <v>785</v>
      </c>
      <c r="B84" s="88" t="s">
        <v>396</v>
      </c>
      <c r="C84" s="299">
        <v>130</v>
      </c>
      <c r="D84" s="1209">
        <v>20</v>
      </c>
      <c r="E84" s="1209">
        <v>20</v>
      </c>
      <c r="F84" s="1209">
        <v>20</v>
      </c>
      <c r="G84" s="1209">
        <v>40</v>
      </c>
      <c r="H84" s="1169">
        <v>30</v>
      </c>
      <c r="I84" s="1111"/>
      <c r="J84" s="1111"/>
      <c r="K84" s="1111"/>
      <c r="L84" s="1111"/>
      <c r="M84" s="1111"/>
      <c r="N84" s="1111"/>
      <c r="O84" s="1091">
        <f t="shared" si="4"/>
        <v>130</v>
      </c>
      <c r="P84" s="1091">
        <f t="shared" si="5"/>
        <v>0</v>
      </c>
      <c r="Q84" s="1091"/>
      <c r="R84" s="995"/>
    </row>
    <row r="85" spans="1:18" s="998" customFormat="1" ht="15" customHeight="1" x14ac:dyDescent="0.25">
      <c r="A85" s="697"/>
      <c r="B85" s="88"/>
      <c r="C85" s="299">
        <v>0</v>
      </c>
      <c r="D85" s="1079"/>
      <c r="E85" s="41"/>
      <c r="F85" s="1079"/>
      <c r="G85" s="41"/>
      <c r="H85" s="60"/>
      <c r="I85" s="1111"/>
      <c r="J85" s="1111"/>
      <c r="K85" s="1111"/>
      <c r="L85" s="1111"/>
      <c r="M85" s="1111"/>
      <c r="N85" s="1111"/>
      <c r="O85" s="1091">
        <f t="shared" si="4"/>
        <v>0</v>
      </c>
      <c r="P85" s="1091">
        <f t="shared" si="5"/>
        <v>0</v>
      </c>
      <c r="Q85" s="1091"/>
      <c r="R85" s="995"/>
    </row>
    <row r="86" spans="1:18" s="998" customFormat="1" x14ac:dyDescent="0.25">
      <c r="A86" s="943" t="s">
        <v>784</v>
      </c>
      <c r="B86" s="88"/>
      <c r="C86" s="299">
        <v>109250</v>
      </c>
      <c r="D86" s="1081">
        <v>17275</v>
      </c>
      <c r="E86" s="1081">
        <v>17275</v>
      </c>
      <c r="F86" s="1081">
        <v>17275</v>
      </c>
      <c r="G86" s="1081">
        <v>32525</v>
      </c>
      <c r="H86" s="119">
        <v>24900</v>
      </c>
      <c r="I86" s="1111"/>
      <c r="J86" s="1111"/>
      <c r="K86" s="1111"/>
      <c r="L86" s="1111"/>
      <c r="M86" s="1111"/>
      <c r="N86" s="1111"/>
      <c r="O86" s="1091">
        <f t="shared" si="4"/>
        <v>109250</v>
      </c>
      <c r="P86" s="1091">
        <f t="shared" si="5"/>
        <v>0</v>
      </c>
      <c r="Q86" s="1091"/>
      <c r="R86" s="995"/>
    </row>
    <row r="87" spans="1:18" s="998" customFormat="1" x14ac:dyDescent="0.25">
      <c r="A87" s="697"/>
      <c r="B87" s="88"/>
      <c r="C87" s="299"/>
      <c r="D87" s="1079"/>
      <c r="E87" s="60"/>
      <c r="F87" s="1079"/>
      <c r="G87" s="60"/>
      <c r="H87" s="60"/>
      <c r="I87" s="1111"/>
      <c r="J87" s="1111"/>
      <c r="K87" s="1111"/>
      <c r="L87" s="1111"/>
      <c r="M87" s="1111"/>
      <c r="N87" s="1111"/>
      <c r="O87" s="1091">
        <f t="shared" si="4"/>
        <v>0</v>
      </c>
      <c r="P87" s="1091">
        <f t="shared" si="5"/>
        <v>0</v>
      </c>
      <c r="Q87" s="1091"/>
      <c r="R87" s="995"/>
    </row>
    <row r="88" spans="1:18" s="998" customFormat="1" x14ac:dyDescent="0.25">
      <c r="A88" s="679" t="s">
        <v>782</v>
      </c>
      <c r="B88" s="88" t="s">
        <v>396</v>
      </c>
      <c r="C88" s="299">
        <v>50</v>
      </c>
      <c r="D88" s="1079">
        <v>8</v>
      </c>
      <c r="E88" s="1079">
        <v>10</v>
      </c>
      <c r="F88" s="1079">
        <v>8</v>
      </c>
      <c r="G88" s="1079">
        <v>10</v>
      </c>
      <c r="H88" s="1079">
        <v>14</v>
      </c>
      <c r="I88" s="1111"/>
      <c r="J88" s="1111"/>
      <c r="K88" s="1111"/>
      <c r="L88" s="1111"/>
      <c r="M88" s="1111"/>
      <c r="N88" s="1111"/>
      <c r="O88" s="1091">
        <f t="shared" si="4"/>
        <v>50</v>
      </c>
      <c r="P88" s="1091">
        <f t="shared" si="5"/>
        <v>0</v>
      </c>
      <c r="Q88" s="1091"/>
      <c r="R88" s="995"/>
    </row>
    <row r="89" spans="1:18" s="998" customFormat="1" x14ac:dyDescent="0.25">
      <c r="A89" s="703" t="s">
        <v>783</v>
      </c>
      <c r="B89" s="88"/>
      <c r="C89" s="97">
        <v>27500</v>
      </c>
      <c r="D89" s="51">
        <v>4400</v>
      </c>
      <c r="E89" s="51">
        <v>5500</v>
      </c>
      <c r="F89" s="51">
        <v>4400</v>
      </c>
      <c r="G89" s="51">
        <v>5500</v>
      </c>
      <c r="H89" s="51">
        <v>7700</v>
      </c>
      <c r="I89" s="1111"/>
      <c r="J89" s="1111"/>
      <c r="K89" s="1111"/>
      <c r="L89" s="1111"/>
      <c r="M89" s="1111"/>
      <c r="N89" s="1111"/>
      <c r="O89" s="1091">
        <f t="shared" si="4"/>
        <v>27500</v>
      </c>
      <c r="P89" s="1091">
        <f t="shared" si="5"/>
        <v>0</v>
      </c>
      <c r="Q89" s="1091"/>
      <c r="R89" s="995"/>
    </row>
    <row r="90" spans="1:18" s="998" customFormat="1" x14ac:dyDescent="0.25">
      <c r="A90" s="697"/>
      <c r="B90" s="88"/>
      <c r="C90" s="299"/>
      <c r="D90" s="1078"/>
      <c r="E90" s="1078"/>
      <c r="F90" s="1078"/>
      <c r="G90" s="1087"/>
      <c r="H90" s="1078"/>
      <c r="I90" s="1111"/>
      <c r="J90" s="1111"/>
      <c r="K90" s="1111"/>
      <c r="L90" s="1111"/>
      <c r="M90" s="1111"/>
      <c r="N90" s="1111"/>
      <c r="O90" s="1091">
        <f t="shared" si="4"/>
        <v>0</v>
      </c>
      <c r="P90" s="1091">
        <f t="shared" si="5"/>
        <v>0</v>
      </c>
      <c r="Q90" s="1091"/>
      <c r="R90" s="995"/>
    </row>
    <row r="91" spans="1:18" s="998" customFormat="1" x14ac:dyDescent="0.25">
      <c r="A91" s="948" t="s">
        <v>440</v>
      </c>
      <c r="B91" s="196" t="s">
        <v>120</v>
      </c>
      <c r="C91" s="299">
        <v>8</v>
      </c>
      <c r="D91" s="41">
        <v>1</v>
      </c>
      <c r="E91" s="60">
        <v>2</v>
      </c>
      <c r="F91" s="41">
        <v>1</v>
      </c>
      <c r="G91" s="60">
        <v>2</v>
      </c>
      <c r="H91" s="60">
        <v>2</v>
      </c>
      <c r="I91" s="1111"/>
      <c r="J91" s="1111"/>
      <c r="K91" s="1111"/>
      <c r="L91" s="1111"/>
      <c r="M91" s="1111"/>
      <c r="N91" s="1111"/>
      <c r="O91" s="1091">
        <f t="shared" si="4"/>
        <v>8</v>
      </c>
      <c r="P91" s="1091">
        <f t="shared" si="5"/>
        <v>0</v>
      </c>
      <c r="Q91" s="1091"/>
      <c r="R91" s="995"/>
    </row>
    <row r="92" spans="1:18" s="998" customFormat="1" x14ac:dyDescent="0.25">
      <c r="A92" s="704" t="s">
        <v>448</v>
      </c>
      <c r="B92" s="211"/>
      <c r="C92" s="97">
        <v>164953</v>
      </c>
      <c r="D92" s="180">
        <v>25357</v>
      </c>
      <c r="E92" s="180">
        <v>28102</v>
      </c>
      <c r="F92" s="180">
        <v>25987</v>
      </c>
      <c r="G92" s="180">
        <v>46327</v>
      </c>
      <c r="H92" s="180">
        <v>39180</v>
      </c>
      <c r="I92" s="1111"/>
      <c r="J92" s="1111"/>
      <c r="K92" s="1111"/>
      <c r="L92" s="1111"/>
      <c r="M92" s="1111"/>
      <c r="N92" s="1111"/>
      <c r="O92" s="1091">
        <f t="shared" si="4"/>
        <v>164953</v>
      </c>
      <c r="P92" s="1091">
        <f t="shared" si="5"/>
        <v>0</v>
      </c>
      <c r="Q92" s="1091"/>
      <c r="R92" s="995"/>
    </row>
    <row r="93" spans="1:18" x14ac:dyDescent="0.25">
      <c r="A93" s="704"/>
      <c r="B93" s="211"/>
      <c r="C93" s="97"/>
      <c r="D93" s="51"/>
      <c r="E93" s="51"/>
      <c r="F93" s="51"/>
      <c r="G93" s="51"/>
      <c r="H93" s="51"/>
      <c r="O93" s="1091">
        <f t="shared" si="4"/>
        <v>0</v>
      </c>
      <c r="P93" s="1091">
        <f t="shared" si="5"/>
        <v>0</v>
      </c>
      <c r="Q93" s="1091"/>
    </row>
    <row r="94" spans="1:18" s="998" customFormat="1" ht="15" customHeight="1" x14ac:dyDescent="0.25">
      <c r="A94" s="939" t="s">
        <v>781</v>
      </c>
      <c r="B94" s="196"/>
      <c r="C94" s="299"/>
      <c r="D94" s="41"/>
      <c r="E94" s="41"/>
      <c r="F94" s="41"/>
      <c r="G94" s="41"/>
      <c r="H94" s="41"/>
      <c r="I94" s="1111"/>
      <c r="J94" s="1111"/>
      <c r="K94" s="1111"/>
      <c r="L94" s="1111"/>
      <c r="M94" s="1111"/>
      <c r="N94" s="1111"/>
      <c r="O94" s="1091">
        <f t="shared" si="4"/>
        <v>0</v>
      </c>
      <c r="P94" s="1091">
        <f t="shared" si="5"/>
        <v>0</v>
      </c>
      <c r="Q94" s="1091"/>
      <c r="R94" s="995"/>
    </row>
    <row r="95" spans="1:18" s="998" customFormat="1" ht="15" customHeight="1" x14ac:dyDescent="0.25">
      <c r="A95" s="696" t="s">
        <v>759</v>
      </c>
      <c r="B95" s="196" t="s">
        <v>18</v>
      </c>
      <c r="C95" s="299">
        <v>75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1111"/>
      <c r="J95" s="1111"/>
      <c r="K95" s="1111"/>
      <c r="L95" s="1111"/>
      <c r="M95" s="1111"/>
      <c r="N95" s="1111"/>
      <c r="O95" s="1091">
        <f t="shared" si="4"/>
        <v>75</v>
      </c>
      <c r="P95" s="1091">
        <f t="shared" si="5"/>
        <v>0</v>
      </c>
      <c r="Q95" s="1091"/>
      <c r="R95" s="995"/>
    </row>
    <row r="96" spans="1:18" s="998" customFormat="1" ht="15" customHeight="1" x14ac:dyDescent="0.25">
      <c r="A96" s="696" t="s">
        <v>797</v>
      </c>
      <c r="B96" s="196" t="s">
        <v>18</v>
      </c>
      <c r="C96" s="299">
        <v>100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1111"/>
      <c r="J96" s="1111"/>
      <c r="K96" s="1111"/>
      <c r="L96" s="1111"/>
      <c r="M96" s="1111"/>
      <c r="N96" s="1111"/>
      <c r="O96" s="1091">
        <f t="shared" si="4"/>
        <v>100</v>
      </c>
      <c r="P96" s="1091">
        <f t="shared" si="5"/>
        <v>0</v>
      </c>
      <c r="Q96" s="1091"/>
      <c r="R96" s="995"/>
    </row>
    <row r="97" spans="1:18" s="998" customFormat="1" ht="15" customHeight="1" x14ac:dyDescent="0.25">
      <c r="A97" s="696" t="s">
        <v>796</v>
      </c>
      <c r="B97" s="196" t="s">
        <v>18</v>
      </c>
      <c r="C97" s="299">
        <v>100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1111"/>
      <c r="J97" s="1111"/>
      <c r="K97" s="1111"/>
      <c r="L97" s="1111"/>
      <c r="M97" s="1111"/>
      <c r="N97" s="1111"/>
      <c r="O97" s="1091">
        <f t="shared" si="4"/>
        <v>100</v>
      </c>
      <c r="P97" s="1091">
        <f t="shared" si="5"/>
        <v>0</v>
      </c>
      <c r="Q97" s="1091"/>
      <c r="R97" s="995"/>
    </row>
    <row r="98" spans="1:18" s="998" customFormat="1" ht="15" customHeight="1" x14ac:dyDescent="0.25">
      <c r="A98" s="696" t="s">
        <v>758</v>
      </c>
      <c r="B98" s="196" t="s">
        <v>18</v>
      </c>
      <c r="C98" s="299">
        <v>5000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1111"/>
      <c r="J98" s="1111"/>
      <c r="K98" s="1111"/>
      <c r="L98" s="1111"/>
      <c r="M98" s="1111"/>
      <c r="N98" s="1111"/>
      <c r="O98" s="1091">
        <f t="shared" si="4"/>
        <v>5000</v>
      </c>
      <c r="P98" s="1091">
        <f t="shared" si="5"/>
        <v>0</v>
      </c>
      <c r="Q98" s="1091"/>
      <c r="R98" s="995"/>
    </row>
    <row r="99" spans="1:18" s="194" customFormat="1" ht="15" customHeight="1" x14ac:dyDescent="0.25">
      <c r="A99" s="696" t="s">
        <v>778</v>
      </c>
      <c r="B99" s="196" t="s">
        <v>18</v>
      </c>
      <c r="C99" s="299">
        <v>10000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1111"/>
      <c r="J99" s="1111"/>
      <c r="K99" s="1111"/>
      <c r="L99" s="1111"/>
      <c r="M99" s="1111"/>
      <c r="N99" s="1111"/>
      <c r="O99" s="1091">
        <f t="shared" si="4"/>
        <v>10000</v>
      </c>
      <c r="P99" s="1091">
        <f t="shared" si="5"/>
        <v>0</v>
      </c>
      <c r="Q99" s="1091"/>
      <c r="R99" s="995"/>
    </row>
    <row r="100" spans="1:18" s="986" customFormat="1" ht="15" customHeight="1" x14ac:dyDescent="0.25">
      <c r="A100" s="939" t="s">
        <v>760</v>
      </c>
      <c r="B100" s="200"/>
      <c r="C100" s="296">
        <v>349825</v>
      </c>
      <c r="D100" s="119">
        <v>69965</v>
      </c>
      <c r="E100" s="119">
        <v>69965</v>
      </c>
      <c r="F100" s="119">
        <v>69965</v>
      </c>
      <c r="G100" s="119">
        <v>69965</v>
      </c>
      <c r="H100" s="119">
        <v>69965</v>
      </c>
      <c r="I100" s="83"/>
      <c r="J100" s="83"/>
      <c r="K100" s="83"/>
      <c r="L100" s="83"/>
      <c r="M100" s="83"/>
      <c r="N100" s="83"/>
      <c r="O100" s="1091">
        <f t="shared" ref="O100:O115" si="6">SUM(D100:N100)</f>
        <v>349825</v>
      </c>
      <c r="P100" s="1091">
        <f t="shared" ref="P100:P115" si="7">O100-C100</f>
        <v>0</v>
      </c>
      <c r="Q100" s="233"/>
      <c r="R100" s="233"/>
    </row>
    <row r="101" spans="1:18" s="986" customFormat="1" ht="15" customHeight="1" x14ac:dyDescent="0.25">
      <c r="A101" s="939"/>
      <c r="B101" s="200"/>
      <c r="C101" s="296"/>
      <c r="D101" s="119"/>
      <c r="E101" s="119"/>
      <c r="F101" s="119"/>
      <c r="G101" s="119"/>
      <c r="H101" s="119"/>
      <c r="I101" s="83"/>
      <c r="J101" s="83"/>
      <c r="K101" s="83"/>
      <c r="L101" s="83"/>
      <c r="M101" s="83"/>
      <c r="N101" s="83"/>
      <c r="O101" s="1091">
        <f t="shared" si="6"/>
        <v>0</v>
      </c>
      <c r="P101" s="1091">
        <f t="shared" si="7"/>
        <v>0</v>
      </c>
      <c r="Q101" s="233"/>
      <c r="R101" s="233"/>
    </row>
    <row r="102" spans="1:18" s="986" customFormat="1" ht="15" customHeight="1" x14ac:dyDescent="0.25">
      <c r="A102" s="939" t="s">
        <v>825</v>
      </c>
      <c r="B102" s="200"/>
      <c r="C102" s="296"/>
      <c r="D102" s="119"/>
      <c r="E102" s="119"/>
      <c r="F102" s="119"/>
      <c r="G102" s="119"/>
      <c r="H102" s="119"/>
      <c r="I102" s="83"/>
      <c r="J102" s="83"/>
      <c r="K102" s="83"/>
      <c r="L102" s="83"/>
      <c r="M102" s="83"/>
      <c r="N102" s="83"/>
      <c r="O102" s="1091">
        <f t="shared" si="6"/>
        <v>0</v>
      </c>
      <c r="P102" s="1091">
        <f t="shared" si="7"/>
        <v>0</v>
      </c>
      <c r="Q102" s="233"/>
      <c r="R102" s="233"/>
    </row>
    <row r="103" spans="1:18" ht="15" customHeight="1" x14ac:dyDescent="0.25">
      <c r="A103" s="706" t="s">
        <v>826</v>
      </c>
      <c r="B103" s="196" t="s">
        <v>120</v>
      </c>
      <c r="C103" s="299">
        <v>60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O103" s="1091">
        <f t="shared" si="6"/>
        <v>60</v>
      </c>
      <c r="P103" s="1091">
        <f t="shared" si="7"/>
        <v>0</v>
      </c>
      <c r="Q103" s="1091"/>
    </row>
    <row r="104" spans="1:18" ht="15" customHeight="1" x14ac:dyDescent="0.25">
      <c r="A104" s="706" t="s">
        <v>827</v>
      </c>
      <c r="B104" s="196" t="s">
        <v>120</v>
      </c>
      <c r="C104" s="299">
        <v>60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O104" s="1091">
        <f t="shared" si="6"/>
        <v>60</v>
      </c>
      <c r="P104" s="1091">
        <f t="shared" si="7"/>
        <v>0</v>
      </c>
      <c r="Q104" s="1091"/>
    </row>
    <row r="105" spans="1:18" ht="15" customHeight="1" x14ac:dyDescent="0.25">
      <c r="A105" s="706" t="s">
        <v>828</v>
      </c>
      <c r="B105" s="196" t="s">
        <v>120</v>
      </c>
      <c r="C105" s="299">
        <v>60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O105" s="1091">
        <f t="shared" si="6"/>
        <v>60</v>
      </c>
      <c r="P105" s="1091">
        <f t="shared" si="7"/>
        <v>0</v>
      </c>
      <c r="Q105" s="1091"/>
    </row>
    <row r="106" spans="1:18" ht="15" customHeight="1" x14ac:dyDescent="0.25">
      <c r="A106" s="706" t="s">
        <v>829</v>
      </c>
      <c r="B106" s="196" t="s">
        <v>120</v>
      </c>
      <c r="C106" s="299">
        <v>60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O106" s="1091">
        <f t="shared" si="6"/>
        <v>60</v>
      </c>
      <c r="P106" s="1091">
        <f t="shared" si="7"/>
        <v>0</v>
      </c>
      <c r="Q106" s="1091"/>
    </row>
    <row r="107" spans="1:18" s="995" customFormat="1" ht="15" customHeight="1" x14ac:dyDescent="0.25">
      <c r="A107" s="706"/>
      <c r="B107" s="196"/>
      <c r="C107" s="299"/>
      <c r="D107" s="41"/>
      <c r="E107" s="41"/>
      <c r="F107" s="41"/>
      <c r="G107" s="41"/>
      <c r="H107" s="41"/>
      <c r="I107" s="1111"/>
      <c r="J107" s="1111"/>
      <c r="K107" s="1111"/>
      <c r="L107" s="1111"/>
      <c r="M107" s="1111"/>
      <c r="N107" s="1111"/>
      <c r="O107" s="1091">
        <f t="shared" si="6"/>
        <v>0</v>
      </c>
      <c r="P107" s="1091">
        <f t="shared" si="7"/>
        <v>0</v>
      </c>
      <c r="Q107" s="1091"/>
    </row>
    <row r="108" spans="1:18" ht="15" customHeight="1" x14ac:dyDescent="0.25">
      <c r="A108" s="939" t="s">
        <v>830</v>
      </c>
      <c r="B108" s="196"/>
      <c r="C108" s="299">
        <v>0</v>
      </c>
      <c r="D108" s="41"/>
      <c r="E108" s="41"/>
      <c r="F108" s="41"/>
      <c r="G108" s="41"/>
      <c r="H108" s="41"/>
      <c r="O108" s="1091">
        <f t="shared" si="6"/>
        <v>0</v>
      </c>
      <c r="P108" s="1091">
        <f t="shared" si="7"/>
        <v>0</v>
      </c>
      <c r="Q108" s="1091"/>
    </row>
    <row r="109" spans="1:18" ht="15" customHeight="1" x14ac:dyDescent="0.25">
      <c r="A109" s="706" t="s">
        <v>834</v>
      </c>
      <c r="B109" s="196"/>
      <c r="C109" s="299">
        <v>60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O109" s="1091">
        <f t="shared" si="6"/>
        <v>60</v>
      </c>
      <c r="P109" s="1091">
        <f t="shared" si="7"/>
        <v>0</v>
      </c>
      <c r="Q109" s="1091"/>
    </row>
    <row r="110" spans="1:18" ht="15" customHeight="1" x14ac:dyDescent="0.25">
      <c r="A110" s="706" t="s">
        <v>833</v>
      </c>
      <c r="B110" s="196"/>
      <c r="C110" s="299">
        <v>60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O110" s="1091">
        <f t="shared" si="6"/>
        <v>60</v>
      </c>
      <c r="P110" s="1091">
        <f t="shared" si="7"/>
        <v>0</v>
      </c>
      <c r="Q110" s="1091"/>
    </row>
    <row r="111" spans="1:18" ht="15" customHeight="1" x14ac:dyDescent="0.25">
      <c r="A111" s="706" t="s">
        <v>832</v>
      </c>
      <c r="B111" s="196"/>
      <c r="C111" s="299">
        <v>60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O111" s="1091">
        <f t="shared" si="6"/>
        <v>60</v>
      </c>
      <c r="P111" s="1091">
        <f t="shared" si="7"/>
        <v>0</v>
      </c>
      <c r="Q111" s="1091"/>
    </row>
    <row r="112" spans="1:18" ht="15" customHeight="1" x14ac:dyDescent="0.25">
      <c r="A112" s="706" t="s">
        <v>831</v>
      </c>
      <c r="B112" s="196"/>
      <c r="C112" s="299">
        <v>60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O112" s="1091">
        <f t="shared" si="6"/>
        <v>60</v>
      </c>
      <c r="P112" s="1091">
        <f t="shared" si="7"/>
        <v>0</v>
      </c>
      <c r="Q112" s="1091"/>
    </row>
    <row r="113" spans="1:18" ht="15" customHeight="1" thickBot="1" x14ac:dyDescent="0.3">
      <c r="A113" s="706"/>
      <c r="B113" s="196"/>
      <c r="C113" s="299"/>
      <c r="D113" s="41"/>
      <c r="E113" s="41"/>
      <c r="F113" s="41"/>
      <c r="G113" s="41"/>
      <c r="H113" s="41"/>
      <c r="O113" s="1091">
        <f t="shared" si="6"/>
        <v>0</v>
      </c>
      <c r="P113" s="1091">
        <f t="shared" si="7"/>
        <v>0</v>
      </c>
      <c r="Q113" s="1091"/>
    </row>
    <row r="114" spans="1:18" s="355" customFormat="1" ht="15.75" thickBot="1" x14ac:dyDescent="0.3">
      <c r="A114" s="221" t="s">
        <v>807</v>
      </c>
      <c r="B114" s="856"/>
      <c r="C114" s="323">
        <v>4000000</v>
      </c>
      <c r="D114" s="222">
        <v>500000</v>
      </c>
      <c r="E114" s="222">
        <v>500000</v>
      </c>
      <c r="F114" s="222">
        <v>800000</v>
      </c>
      <c r="G114" s="222">
        <v>1200000</v>
      </c>
      <c r="H114" s="367">
        <v>1000000</v>
      </c>
      <c r="I114" s="1117"/>
      <c r="J114" s="1117"/>
      <c r="K114" s="1117"/>
      <c r="L114" s="1118"/>
      <c r="M114" s="1118"/>
      <c r="N114" s="1118"/>
      <c r="O114" s="1091">
        <f t="shared" si="6"/>
        <v>4000000</v>
      </c>
      <c r="P114" s="1091">
        <f t="shared" si="7"/>
        <v>0</v>
      </c>
      <c r="Q114" s="1091"/>
      <c r="R114" s="1086"/>
    </row>
    <row r="115" spans="1:18" ht="15.75" thickBot="1" x14ac:dyDescent="0.3">
      <c r="A115" s="226" t="s">
        <v>466</v>
      </c>
      <c r="B115" s="856"/>
      <c r="C115" s="652">
        <v>1874</v>
      </c>
      <c r="D115" s="222">
        <v>300</v>
      </c>
      <c r="E115" s="222">
        <v>300</v>
      </c>
      <c r="F115" s="222">
        <v>390</v>
      </c>
      <c r="G115" s="222">
        <v>468</v>
      </c>
      <c r="H115" s="221">
        <v>416</v>
      </c>
      <c r="O115" s="1091">
        <f t="shared" si="6"/>
        <v>1874</v>
      </c>
      <c r="P115" s="1091">
        <f t="shared" si="7"/>
        <v>0</v>
      </c>
      <c r="Q115" s="1091"/>
    </row>
    <row r="116" spans="1:18" x14ac:dyDescent="0.25">
      <c r="A116" s="1"/>
      <c r="B116" s="845"/>
      <c r="C116" s="7"/>
      <c r="D116" s="16"/>
      <c r="E116" s="13"/>
      <c r="F116" s="16"/>
      <c r="G116" s="14"/>
      <c r="H116" s="13"/>
    </row>
  </sheetData>
  <mergeCells count="2">
    <mergeCell ref="A4:A5"/>
    <mergeCell ref="B4:B5"/>
  </mergeCells>
  <conditionalFormatting sqref="B1:C1">
    <cfRule type="cellIs" dxfId="54" priority="59" operator="greaterThan">
      <formula>200000</formula>
    </cfRule>
  </conditionalFormatting>
  <conditionalFormatting sqref="H1">
    <cfRule type="cellIs" dxfId="53" priority="33" operator="greaterThan">
      <formula>200000</formula>
    </cfRule>
  </conditionalFormatting>
  <conditionalFormatting sqref="G1">
    <cfRule type="cellIs" dxfId="52" priority="25" operator="greaterThan">
      <formula>200000</formula>
    </cfRule>
  </conditionalFormatting>
  <conditionalFormatting sqref="E1">
    <cfRule type="cellIs" dxfId="51" priority="21" operator="greaterThan">
      <formula>200000</formula>
    </cfRule>
  </conditionalFormatting>
  <conditionalFormatting sqref="D50">
    <cfRule type="top10" dxfId="50" priority="12" percent="1" rank="10"/>
  </conditionalFormatting>
  <conditionalFormatting sqref="E50">
    <cfRule type="top10" dxfId="49" priority="6" percent="1" rank="10"/>
  </conditionalFormatting>
  <conditionalFormatting sqref="F50">
    <cfRule type="top10" dxfId="48" priority="5" percent="1" rank="10"/>
  </conditionalFormatting>
  <conditionalFormatting sqref="G50">
    <cfRule type="top10" dxfId="47" priority="7" percent="1" rank="10"/>
  </conditionalFormatting>
  <conditionalFormatting sqref="H50">
    <cfRule type="top10" dxfId="46" priority="10" percent="1" rank="10"/>
  </conditionalFormatting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Z116"/>
  <sheetViews>
    <sheetView zoomScale="85" zoomScaleNormal="85" workbookViewId="0">
      <pane xSplit="2" ySplit="5" topLeftCell="C99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6.42578125" style="108" customWidth="1"/>
    <col min="4" max="12" width="16.42578125" style="1092" customWidth="1"/>
    <col min="13" max="18" width="16.42578125" style="995" customWidth="1"/>
    <col min="19" max="19" width="14.85546875" style="995" customWidth="1"/>
    <col min="20" max="20" width="11.7109375" style="995" bestFit="1" customWidth="1"/>
    <col min="21" max="21" width="9.5703125" style="995" bestFit="1" customWidth="1"/>
    <col min="22" max="22" width="9.140625" style="995"/>
  </cols>
  <sheetData>
    <row r="1" spans="1:26" x14ac:dyDescent="0.25">
      <c r="A1" s="898" t="s">
        <v>0</v>
      </c>
      <c r="B1" s="849"/>
      <c r="C1" s="2"/>
      <c r="D1" s="13"/>
      <c r="E1" s="13"/>
      <c r="F1" s="13"/>
      <c r="G1" s="13"/>
      <c r="H1" s="13"/>
      <c r="I1" s="13"/>
      <c r="J1" s="13"/>
      <c r="K1" s="13"/>
      <c r="L1" s="13"/>
    </row>
    <row r="2" spans="1:26" x14ac:dyDescent="0.25">
      <c r="A2" s="1075" t="s">
        <v>822</v>
      </c>
      <c r="B2" s="850"/>
      <c r="C2" s="2"/>
      <c r="D2" s="13"/>
      <c r="E2" s="13"/>
      <c r="F2" s="13"/>
      <c r="G2" s="13"/>
      <c r="H2" s="13"/>
      <c r="I2" s="13"/>
      <c r="J2" s="13"/>
      <c r="K2" s="13"/>
      <c r="L2" s="13"/>
    </row>
    <row r="3" spans="1:26" ht="15.75" thickBot="1" x14ac:dyDescent="0.3">
      <c r="A3" s="894" t="s">
        <v>751</v>
      </c>
      <c r="B3" s="845"/>
      <c r="C3" s="2"/>
      <c r="D3" s="13"/>
      <c r="E3" s="13"/>
      <c r="F3" s="13"/>
      <c r="G3" s="13"/>
      <c r="H3" s="13"/>
      <c r="I3" s="13"/>
      <c r="J3" s="13"/>
      <c r="K3" s="13"/>
      <c r="L3" s="13"/>
    </row>
    <row r="4" spans="1:26" ht="15.75" thickBot="1" x14ac:dyDescent="0.3">
      <c r="A4" s="1212" t="s">
        <v>3</v>
      </c>
      <c r="B4" s="1212" t="s">
        <v>4</v>
      </c>
      <c r="C4" s="1140" t="s">
        <v>6</v>
      </c>
      <c r="D4" s="1143" t="s">
        <v>562</v>
      </c>
      <c r="E4" s="1143" t="s">
        <v>563</v>
      </c>
      <c r="F4" s="1143" t="s">
        <v>511</v>
      </c>
      <c r="G4" s="1143" t="s">
        <v>559</v>
      </c>
      <c r="H4" s="1143" t="s">
        <v>560</v>
      </c>
      <c r="I4" s="1143" t="s">
        <v>512</v>
      </c>
      <c r="J4" s="1143" t="s">
        <v>506</v>
      </c>
      <c r="K4" s="1143" t="s">
        <v>561</v>
      </c>
      <c r="L4" s="1143" t="s">
        <v>507</v>
      </c>
    </row>
    <row r="5" spans="1:26" x14ac:dyDescent="0.25">
      <c r="A5" s="1213"/>
      <c r="B5" s="1213"/>
      <c r="C5" s="22" t="s">
        <v>13</v>
      </c>
      <c r="D5" s="24" t="s">
        <v>13</v>
      </c>
      <c r="E5" s="24" t="s">
        <v>13</v>
      </c>
      <c r="F5" s="24" t="s">
        <v>13</v>
      </c>
      <c r="G5" s="24" t="s">
        <v>13</v>
      </c>
      <c r="H5" s="24" t="s">
        <v>13</v>
      </c>
      <c r="I5" s="24" t="s">
        <v>13</v>
      </c>
      <c r="J5" s="24" t="s">
        <v>13</v>
      </c>
      <c r="K5" s="24" t="s">
        <v>13</v>
      </c>
      <c r="L5" s="24" t="s">
        <v>13</v>
      </c>
    </row>
    <row r="6" spans="1:26" s="950" customFormat="1" ht="27" customHeight="1" x14ac:dyDescent="0.25">
      <c r="A6" s="1194" t="s">
        <v>727</v>
      </c>
      <c r="B6" s="1195"/>
      <c r="C6" s="1196">
        <v>886673</v>
      </c>
      <c r="D6" s="1080">
        <v>102082</v>
      </c>
      <c r="E6" s="1080">
        <v>82843</v>
      </c>
      <c r="F6" s="1080">
        <v>102082</v>
      </c>
      <c r="G6" s="1080">
        <v>102082</v>
      </c>
      <c r="H6" s="1080">
        <v>76430</v>
      </c>
      <c r="I6" s="1080">
        <v>108495</v>
      </c>
      <c r="J6" s="1080">
        <v>102082</v>
      </c>
      <c r="K6" s="1080">
        <v>102082</v>
      </c>
      <c r="L6" s="1080">
        <v>108495</v>
      </c>
      <c r="M6" s="1093"/>
      <c r="N6" s="1095"/>
      <c r="O6" s="1095"/>
      <c r="P6" s="1095"/>
      <c r="Q6" s="1095"/>
      <c r="R6" s="1095"/>
      <c r="S6" s="1154">
        <f t="shared" ref="S6:S37" si="0">SUM(D6:R6)</f>
        <v>886673</v>
      </c>
      <c r="T6" s="1154">
        <f t="shared" ref="T6:T37" si="1">S6-C6</f>
        <v>0</v>
      </c>
      <c r="U6" s="1154"/>
      <c r="V6" s="1095"/>
      <c r="W6" s="951"/>
      <c r="X6" s="951"/>
      <c r="Y6" s="951"/>
    </row>
    <row r="7" spans="1:26" s="998" customFormat="1" x14ac:dyDescent="0.25">
      <c r="A7" s="698"/>
      <c r="B7" s="64"/>
      <c r="C7" s="97"/>
      <c r="D7" s="51"/>
      <c r="E7" s="51"/>
      <c r="F7" s="51"/>
      <c r="G7" s="51"/>
      <c r="H7" s="51"/>
      <c r="I7" s="51"/>
      <c r="J7" s="51"/>
      <c r="K7" s="51"/>
      <c r="L7" s="51"/>
      <c r="M7" s="995"/>
      <c r="N7" s="995"/>
      <c r="O7" s="995"/>
      <c r="P7" s="995"/>
      <c r="Q7" s="995"/>
      <c r="R7" s="995"/>
      <c r="S7" s="1154">
        <f t="shared" si="0"/>
        <v>0</v>
      </c>
      <c r="T7" s="1154">
        <f t="shared" si="1"/>
        <v>0</v>
      </c>
      <c r="U7" s="1091"/>
      <c r="V7" s="995"/>
    </row>
    <row r="8" spans="1:26" s="194" customFormat="1" ht="15" hidden="1" customHeight="1" x14ac:dyDescent="0.25">
      <c r="A8" s="694" t="s">
        <v>722</v>
      </c>
      <c r="B8" s="88" t="s">
        <v>18</v>
      </c>
      <c r="C8" s="39">
        <v>0</v>
      </c>
      <c r="D8" s="60"/>
      <c r="E8" s="60"/>
      <c r="F8" s="60"/>
      <c r="G8" s="60"/>
      <c r="H8" s="60"/>
      <c r="I8" s="60"/>
      <c r="J8" s="60"/>
      <c r="K8" s="60"/>
      <c r="L8" s="60"/>
      <c r="M8" s="772"/>
      <c r="N8" s="220"/>
      <c r="O8" s="56"/>
      <c r="P8" s="220"/>
      <c r="Q8" s="56"/>
      <c r="R8" s="220"/>
      <c r="S8" s="1154">
        <f t="shared" si="0"/>
        <v>0</v>
      </c>
      <c r="T8" s="1154">
        <f t="shared" si="1"/>
        <v>0</v>
      </c>
      <c r="U8" s="1091"/>
      <c r="V8" s="220"/>
      <c r="X8" s="876"/>
      <c r="Z8" s="836"/>
    </row>
    <row r="9" spans="1:26" s="998" customFormat="1" ht="15" customHeight="1" x14ac:dyDescent="0.25">
      <c r="A9" s="694" t="s">
        <v>728</v>
      </c>
      <c r="B9" s="88" t="s">
        <v>171</v>
      </c>
      <c r="C9" s="39">
        <v>182</v>
      </c>
      <c r="D9" s="60">
        <v>25</v>
      </c>
      <c r="E9" s="60">
        <v>12</v>
      </c>
      <c r="F9" s="60">
        <v>30</v>
      </c>
      <c r="G9" s="60">
        <v>15</v>
      </c>
      <c r="H9" s="60">
        <v>20</v>
      </c>
      <c r="I9" s="60">
        <v>25</v>
      </c>
      <c r="J9" s="60">
        <v>20</v>
      </c>
      <c r="K9" s="60">
        <v>20</v>
      </c>
      <c r="L9" s="60">
        <v>15</v>
      </c>
      <c r="M9" s="56"/>
      <c r="N9" s="220"/>
      <c r="O9" s="56"/>
      <c r="P9" s="220"/>
      <c r="Q9" s="56"/>
      <c r="R9" s="220"/>
      <c r="S9" s="1154">
        <f t="shared" si="0"/>
        <v>182</v>
      </c>
      <c r="T9" s="1154">
        <f t="shared" si="1"/>
        <v>0</v>
      </c>
      <c r="U9" s="1091"/>
      <c r="V9" s="220"/>
      <c r="X9" s="220"/>
      <c r="Z9" s="220"/>
    </row>
    <row r="10" spans="1:26" s="998" customFormat="1" ht="15" customHeight="1" x14ac:dyDescent="0.25">
      <c r="A10" s="694" t="s">
        <v>823</v>
      </c>
      <c r="B10" s="88" t="s">
        <v>281</v>
      </c>
      <c r="C10" s="39">
        <v>150</v>
      </c>
      <c r="D10" s="60">
        <v>15</v>
      </c>
      <c r="E10" s="60">
        <v>20</v>
      </c>
      <c r="F10" s="60">
        <v>15</v>
      </c>
      <c r="G10" s="60">
        <v>20</v>
      </c>
      <c r="H10" s="60">
        <v>15</v>
      </c>
      <c r="I10" s="60">
        <v>15</v>
      </c>
      <c r="J10" s="60">
        <v>15</v>
      </c>
      <c r="K10" s="60">
        <v>15</v>
      </c>
      <c r="L10" s="60">
        <v>20</v>
      </c>
      <c r="M10" s="56"/>
      <c r="N10" s="220"/>
      <c r="O10" s="56"/>
      <c r="P10" s="220"/>
      <c r="Q10" s="56"/>
      <c r="R10" s="220"/>
      <c r="S10" s="1154">
        <f t="shared" si="0"/>
        <v>150</v>
      </c>
      <c r="T10" s="1154">
        <f t="shared" si="1"/>
        <v>0</v>
      </c>
      <c r="U10" s="1091"/>
      <c r="V10" s="220"/>
      <c r="X10" s="220"/>
      <c r="Z10" s="220"/>
    </row>
    <row r="11" spans="1:26" s="998" customFormat="1" ht="15" customHeight="1" x14ac:dyDescent="0.25">
      <c r="A11" s="694" t="s">
        <v>824</v>
      </c>
      <c r="B11" s="88" t="s">
        <v>281</v>
      </c>
      <c r="C11" s="39">
        <v>18</v>
      </c>
      <c r="D11" s="60">
        <v>2</v>
      </c>
      <c r="E11" s="60">
        <v>2</v>
      </c>
      <c r="F11" s="60">
        <v>2</v>
      </c>
      <c r="G11" s="60">
        <v>2</v>
      </c>
      <c r="H11" s="60">
        <v>2</v>
      </c>
      <c r="I11" s="60">
        <v>2</v>
      </c>
      <c r="J11" s="60">
        <v>2</v>
      </c>
      <c r="K11" s="60">
        <v>2</v>
      </c>
      <c r="L11" s="60">
        <v>2</v>
      </c>
      <c r="M11" s="56"/>
      <c r="N11" s="220"/>
      <c r="O11" s="56"/>
      <c r="P11" s="220"/>
      <c r="Q11" s="56"/>
      <c r="R11" s="220"/>
      <c r="S11" s="1154">
        <f t="shared" si="0"/>
        <v>18</v>
      </c>
      <c r="T11" s="1154">
        <f t="shared" si="1"/>
        <v>0</v>
      </c>
      <c r="U11" s="1091"/>
      <c r="V11" s="220"/>
      <c r="X11" s="220"/>
      <c r="Z11" s="220"/>
    </row>
    <row r="12" spans="1:26" s="998" customFormat="1" ht="15" customHeight="1" x14ac:dyDescent="0.25">
      <c r="A12" s="694"/>
      <c r="B12" s="88"/>
      <c r="C12" s="39"/>
      <c r="D12" s="60"/>
      <c r="E12" s="60"/>
      <c r="F12" s="60"/>
      <c r="G12" s="60"/>
      <c r="H12" s="60"/>
      <c r="I12" s="60"/>
      <c r="J12" s="60"/>
      <c r="K12" s="60"/>
      <c r="L12" s="60"/>
      <c r="M12" s="56"/>
      <c r="N12" s="220"/>
      <c r="O12" s="56"/>
      <c r="P12" s="220"/>
      <c r="Q12" s="56"/>
      <c r="R12" s="220"/>
      <c r="S12" s="1154">
        <f t="shared" si="0"/>
        <v>0</v>
      </c>
      <c r="T12" s="1154">
        <f t="shared" si="1"/>
        <v>0</v>
      </c>
      <c r="U12" s="1091"/>
      <c r="V12" s="220"/>
      <c r="X12" s="220"/>
      <c r="Z12" s="220"/>
    </row>
    <row r="13" spans="1:26" s="998" customFormat="1" x14ac:dyDescent="0.25">
      <c r="A13" s="698" t="s">
        <v>286</v>
      </c>
      <c r="B13" s="64" t="s">
        <v>287</v>
      </c>
      <c r="C13" s="39">
        <v>2464</v>
      </c>
      <c r="D13" s="60">
        <v>270</v>
      </c>
      <c r="E13" s="60">
        <v>270</v>
      </c>
      <c r="F13" s="60">
        <v>270</v>
      </c>
      <c r="G13" s="60">
        <v>270</v>
      </c>
      <c r="H13" s="60">
        <v>270</v>
      </c>
      <c r="I13" s="60">
        <v>287</v>
      </c>
      <c r="J13" s="60">
        <v>270</v>
      </c>
      <c r="K13" s="60">
        <v>270</v>
      </c>
      <c r="L13" s="60">
        <v>287</v>
      </c>
      <c r="M13" s="995"/>
      <c r="N13" s="995"/>
      <c r="O13" s="995"/>
      <c r="P13" s="995"/>
      <c r="Q13" s="995"/>
      <c r="R13" s="995"/>
      <c r="S13" s="1154">
        <f t="shared" si="0"/>
        <v>2464</v>
      </c>
      <c r="T13" s="1154">
        <f t="shared" si="1"/>
        <v>0</v>
      </c>
      <c r="U13" s="1091"/>
      <c r="V13" s="995"/>
    </row>
    <row r="14" spans="1:26" x14ac:dyDescent="0.25">
      <c r="A14" s="697"/>
      <c r="B14" s="202"/>
      <c r="C14" s="39">
        <v>0</v>
      </c>
      <c r="D14" s="60">
        <v>0</v>
      </c>
      <c r="E14" s="60"/>
      <c r="F14" s="60"/>
      <c r="G14" s="60"/>
      <c r="H14" s="60">
        <v>0</v>
      </c>
      <c r="I14" s="60"/>
      <c r="J14" s="60"/>
      <c r="K14" s="60"/>
      <c r="L14" s="60"/>
      <c r="S14" s="1154">
        <f t="shared" si="0"/>
        <v>0</v>
      </c>
      <c r="T14" s="1154">
        <f t="shared" si="1"/>
        <v>0</v>
      </c>
      <c r="U14" s="1091"/>
    </row>
    <row r="15" spans="1:26" s="998" customFormat="1" x14ac:dyDescent="0.25">
      <c r="A15" s="63" t="s">
        <v>803</v>
      </c>
      <c r="B15" s="88" t="s">
        <v>299</v>
      </c>
      <c r="C15" s="39">
        <v>63000</v>
      </c>
      <c r="D15" s="60">
        <v>7000</v>
      </c>
      <c r="E15" s="60">
        <v>7000</v>
      </c>
      <c r="F15" s="60">
        <v>7000</v>
      </c>
      <c r="G15" s="60">
        <v>7000</v>
      </c>
      <c r="H15" s="60">
        <v>7000</v>
      </c>
      <c r="I15" s="60">
        <v>7000</v>
      </c>
      <c r="J15" s="60">
        <v>7000</v>
      </c>
      <c r="K15" s="60">
        <v>7000</v>
      </c>
      <c r="L15" s="60">
        <v>7000</v>
      </c>
      <c r="M15" s="995"/>
      <c r="N15" s="995"/>
      <c r="O15" s="995"/>
      <c r="P15" s="995"/>
      <c r="Q15" s="995"/>
      <c r="R15" s="995"/>
      <c r="S15" s="1154">
        <f t="shared" si="0"/>
        <v>63000</v>
      </c>
      <c r="T15" s="1154">
        <f t="shared" si="1"/>
        <v>0</v>
      </c>
      <c r="U15" s="1091"/>
      <c r="V15" s="995"/>
    </row>
    <row r="16" spans="1:26" s="998" customFormat="1" ht="16.5" customHeight="1" x14ac:dyDescent="0.25">
      <c r="A16" s="63" t="s">
        <v>802</v>
      </c>
      <c r="B16" s="88" t="s">
        <v>299</v>
      </c>
      <c r="C16" s="39">
        <v>50000</v>
      </c>
      <c r="D16" s="60">
        <v>5000</v>
      </c>
      <c r="E16" s="60">
        <v>5000</v>
      </c>
      <c r="F16" s="60">
        <v>7000</v>
      </c>
      <c r="G16" s="60">
        <v>7000</v>
      </c>
      <c r="H16" s="60">
        <v>4000</v>
      </c>
      <c r="I16" s="60">
        <v>5000</v>
      </c>
      <c r="J16" s="60">
        <v>5000</v>
      </c>
      <c r="K16" s="60">
        <v>7000</v>
      </c>
      <c r="L16" s="60">
        <v>5000</v>
      </c>
      <c r="M16" s="995"/>
      <c r="N16" s="995"/>
      <c r="O16" s="995"/>
      <c r="P16" s="995"/>
      <c r="Q16" s="995"/>
      <c r="R16" s="995"/>
      <c r="S16" s="1154">
        <f t="shared" si="0"/>
        <v>50000</v>
      </c>
      <c r="T16" s="1154">
        <f t="shared" si="1"/>
        <v>0</v>
      </c>
      <c r="U16" s="1091"/>
      <c r="V16" s="995"/>
    </row>
    <row r="17" spans="1:21" ht="15" customHeight="1" x14ac:dyDescent="0.25">
      <c r="A17" s="694"/>
      <c r="B17" s="64"/>
      <c r="C17" s="39"/>
      <c r="D17" s="41"/>
      <c r="E17" s="41"/>
      <c r="F17" s="41"/>
      <c r="G17" s="41"/>
      <c r="H17" s="41"/>
      <c r="I17" s="41"/>
      <c r="J17" s="41"/>
      <c r="K17" s="41"/>
      <c r="L17" s="41"/>
      <c r="S17" s="1154">
        <f t="shared" si="0"/>
        <v>0</v>
      </c>
      <c r="T17" s="1154">
        <f t="shared" si="1"/>
        <v>0</v>
      </c>
      <c r="U17" s="1091"/>
    </row>
    <row r="18" spans="1:21" x14ac:dyDescent="0.25">
      <c r="A18" s="690" t="s">
        <v>707</v>
      </c>
      <c r="B18" s="64" t="s">
        <v>333</v>
      </c>
      <c r="C18" s="39">
        <v>4355</v>
      </c>
      <c r="D18" s="41">
        <v>490</v>
      </c>
      <c r="E18" s="41">
        <v>526</v>
      </c>
      <c r="F18" s="41">
        <v>472</v>
      </c>
      <c r="G18" s="41">
        <v>490</v>
      </c>
      <c r="H18" s="41">
        <v>363</v>
      </c>
      <c r="I18" s="41">
        <v>526</v>
      </c>
      <c r="J18" s="41">
        <v>472</v>
      </c>
      <c r="K18" s="41">
        <v>490</v>
      </c>
      <c r="L18" s="41">
        <v>526</v>
      </c>
      <c r="S18" s="1154">
        <f t="shared" si="0"/>
        <v>4355</v>
      </c>
      <c r="T18" s="1154">
        <f t="shared" si="1"/>
        <v>0</v>
      </c>
      <c r="U18" s="1091"/>
    </row>
    <row r="19" spans="1:21" x14ac:dyDescent="0.25">
      <c r="A19" s="690"/>
      <c r="B19" s="64"/>
      <c r="C19" s="39"/>
      <c r="D19" s="41"/>
      <c r="E19" s="41"/>
      <c r="F19" s="41"/>
      <c r="G19" s="41"/>
      <c r="H19" s="41"/>
      <c r="I19" s="41"/>
      <c r="J19" s="41"/>
      <c r="K19" s="41"/>
      <c r="L19" s="41"/>
      <c r="S19" s="1154">
        <f t="shared" si="0"/>
        <v>0</v>
      </c>
      <c r="T19" s="1154">
        <f t="shared" si="1"/>
        <v>0</v>
      </c>
      <c r="U19" s="1091"/>
    </row>
    <row r="20" spans="1:21" ht="15" customHeight="1" x14ac:dyDescent="0.25">
      <c r="A20" s="63" t="s">
        <v>737</v>
      </c>
      <c r="B20" s="88" t="s">
        <v>120</v>
      </c>
      <c r="C20" s="39">
        <v>211</v>
      </c>
      <c r="D20" s="1169">
        <v>24</v>
      </c>
      <c r="E20" s="1169">
        <v>25</v>
      </c>
      <c r="F20" s="1169">
        <v>23</v>
      </c>
      <c r="G20" s="1169">
        <v>24</v>
      </c>
      <c r="H20" s="1169">
        <v>18</v>
      </c>
      <c r="I20" s="1169">
        <v>25</v>
      </c>
      <c r="J20" s="1169">
        <v>23</v>
      </c>
      <c r="K20" s="1169">
        <v>24</v>
      </c>
      <c r="L20" s="1169">
        <v>25</v>
      </c>
      <c r="S20" s="1154">
        <f t="shared" si="0"/>
        <v>211</v>
      </c>
      <c r="T20" s="1154">
        <f t="shared" si="1"/>
        <v>0</v>
      </c>
      <c r="U20" s="1091"/>
    </row>
    <row r="21" spans="1:21" ht="15" customHeight="1" x14ac:dyDescent="0.25">
      <c r="A21" s="63" t="s">
        <v>738</v>
      </c>
      <c r="B21" s="88" t="s">
        <v>120</v>
      </c>
      <c r="C21" s="39">
        <v>211</v>
      </c>
      <c r="D21" s="1169">
        <v>24</v>
      </c>
      <c r="E21" s="1169">
        <v>25</v>
      </c>
      <c r="F21" s="1169">
        <v>23</v>
      </c>
      <c r="G21" s="1169">
        <v>24</v>
      </c>
      <c r="H21" s="1169">
        <v>18</v>
      </c>
      <c r="I21" s="1169">
        <v>25</v>
      </c>
      <c r="J21" s="1169">
        <v>23</v>
      </c>
      <c r="K21" s="1169">
        <v>24</v>
      </c>
      <c r="L21" s="1169">
        <v>25</v>
      </c>
      <c r="S21" s="1154">
        <f t="shared" si="0"/>
        <v>211</v>
      </c>
      <c r="T21" s="1154">
        <f t="shared" si="1"/>
        <v>0</v>
      </c>
      <c r="U21" s="1091"/>
    </row>
    <row r="22" spans="1:21" ht="15" customHeight="1" x14ac:dyDescent="0.25">
      <c r="A22" s="63" t="s">
        <v>739</v>
      </c>
      <c r="B22" s="88" t="s">
        <v>120</v>
      </c>
      <c r="C22" s="39">
        <v>164</v>
      </c>
      <c r="D22" s="1169">
        <v>18</v>
      </c>
      <c r="E22" s="1169">
        <v>20</v>
      </c>
      <c r="F22" s="1169">
        <v>18</v>
      </c>
      <c r="G22" s="1169">
        <v>18</v>
      </c>
      <c r="H22" s="1169">
        <v>14</v>
      </c>
      <c r="I22" s="1169">
        <v>20</v>
      </c>
      <c r="J22" s="1169">
        <v>18</v>
      </c>
      <c r="K22" s="1169">
        <v>18</v>
      </c>
      <c r="L22" s="1169">
        <v>20</v>
      </c>
      <c r="S22" s="1154">
        <f t="shared" si="0"/>
        <v>164</v>
      </c>
      <c r="T22" s="1154">
        <f t="shared" si="1"/>
        <v>0</v>
      </c>
      <c r="U22" s="1091"/>
    </row>
    <row r="23" spans="1:21" ht="15" customHeight="1" x14ac:dyDescent="0.25">
      <c r="A23" s="699"/>
      <c r="B23" s="88"/>
      <c r="C23" s="39">
        <v>0</v>
      </c>
      <c r="D23" s="78"/>
      <c r="E23" s="41"/>
      <c r="F23" s="41"/>
      <c r="G23" s="60"/>
      <c r="H23" s="60"/>
      <c r="I23" s="60"/>
      <c r="J23" s="60"/>
      <c r="K23" s="60"/>
      <c r="L23" s="60"/>
      <c r="S23" s="1154">
        <f t="shared" si="0"/>
        <v>0</v>
      </c>
      <c r="T23" s="1154">
        <f t="shared" si="1"/>
        <v>0</v>
      </c>
      <c r="U23" s="1091"/>
    </row>
    <row r="24" spans="1:21" x14ac:dyDescent="0.25">
      <c r="A24" s="897" t="s">
        <v>342</v>
      </c>
      <c r="B24" s="200"/>
      <c r="C24" s="97">
        <v>559367</v>
      </c>
      <c r="D24" s="51">
        <v>62929</v>
      </c>
      <c r="E24" s="51">
        <v>67590</v>
      </c>
      <c r="F24" s="51">
        <v>60598</v>
      </c>
      <c r="G24" s="51">
        <v>62929</v>
      </c>
      <c r="H24" s="51">
        <v>46614</v>
      </c>
      <c r="I24" s="51">
        <v>67590</v>
      </c>
      <c r="J24" s="51">
        <v>60598</v>
      </c>
      <c r="K24" s="51">
        <v>62929</v>
      </c>
      <c r="L24" s="51">
        <v>67590</v>
      </c>
      <c r="S24" s="1154">
        <f t="shared" si="0"/>
        <v>559367</v>
      </c>
      <c r="T24" s="1154">
        <f t="shared" si="1"/>
        <v>0</v>
      </c>
      <c r="U24" s="1091"/>
    </row>
    <row r="25" spans="1:21" x14ac:dyDescent="0.25">
      <c r="A25" s="697"/>
      <c r="B25" s="202"/>
      <c r="C25" s="39"/>
      <c r="D25" s="60">
        <v>0</v>
      </c>
      <c r="E25" s="60">
        <v>0</v>
      </c>
      <c r="F25" s="60"/>
      <c r="G25" s="60"/>
      <c r="H25" s="60">
        <v>0</v>
      </c>
      <c r="I25" s="60"/>
      <c r="J25" s="60"/>
      <c r="K25" s="60">
        <v>0</v>
      </c>
      <c r="L25" s="60"/>
      <c r="S25" s="1154">
        <f t="shared" si="0"/>
        <v>0</v>
      </c>
      <c r="T25" s="1154">
        <f t="shared" si="1"/>
        <v>0</v>
      </c>
      <c r="U25" s="1091"/>
    </row>
    <row r="26" spans="1:21" x14ac:dyDescent="0.25">
      <c r="A26" s="695" t="s">
        <v>344</v>
      </c>
      <c r="B26" s="88" t="s">
        <v>287</v>
      </c>
      <c r="C26" s="39">
        <v>164</v>
      </c>
      <c r="D26" s="60">
        <v>18</v>
      </c>
      <c r="E26" s="41">
        <v>20</v>
      </c>
      <c r="F26" s="41">
        <v>18</v>
      </c>
      <c r="G26" s="60">
        <v>18</v>
      </c>
      <c r="H26" s="60">
        <v>14</v>
      </c>
      <c r="I26" s="60">
        <v>20</v>
      </c>
      <c r="J26" s="60">
        <v>18</v>
      </c>
      <c r="K26" s="60">
        <v>18</v>
      </c>
      <c r="L26" s="60">
        <v>20</v>
      </c>
      <c r="S26" s="1154">
        <f t="shared" si="0"/>
        <v>164</v>
      </c>
      <c r="T26" s="1154">
        <f t="shared" si="1"/>
        <v>0</v>
      </c>
      <c r="U26" s="1091"/>
    </row>
    <row r="27" spans="1:21" x14ac:dyDescent="0.25">
      <c r="A27" s="695"/>
      <c r="B27" s="88"/>
      <c r="C27" s="39">
        <v>0</v>
      </c>
      <c r="D27" s="60">
        <v>0</v>
      </c>
      <c r="E27" s="60">
        <v>0</v>
      </c>
      <c r="F27" s="60"/>
      <c r="G27" s="60">
        <v>0</v>
      </c>
      <c r="H27" s="60">
        <v>0</v>
      </c>
      <c r="I27" s="60"/>
      <c r="J27" s="60">
        <v>0</v>
      </c>
      <c r="K27" s="60">
        <v>0</v>
      </c>
      <c r="L27" s="60">
        <v>0</v>
      </c>
      <c r="S27" s="1154">
        <f t="shared" si="0"/>
        <v>0</v>
      </c>
      <c r="T27" s="1154">
        <f t="shared" si="1"/>
        <v>0</v>
      </c>
      <c r="U27" s="1091"/>
    </row>
    <row r="28" spans="1:21" x14ac:dyDescent="0.25">
      <c r="A28" s="695" t="s">
        <v>346</v>
      </c>
      <c r="B28" s="88" t="s">
        <v>120</v>
      </c>
      <c r="C28" s="39">
        <v>123</v>
      </c>
      <c r="D28" s="1169">
        <v>14</v>
      </c>
      <c r="E28" s="1169">
        <v>15</v>
      </c>
      <c r="F28" s="1169">
        <v>13</v>
      </c>
      <c r="G28" s="1169">
        <v>14</v>
      </c>
      <c r="H28" s="1169">
        <v>10</v>
      </c>
      <c r="I28" s="1169">
        <v>15</v>
      </c>
      <c r="J28" s="1169">
        <v>13</v>
      </c>
      <c r="K28" s="1169">
        <v>14</v>
      </c>
      <c r="L28" s="1169">
        <v>15</v>
      </c>
      <c r="S28" s="1154">
        <f t="shared" si="0"/>
        <v>123</v>
      </c>
      <c r="T28" s="1154">
        <f t="shared" si="1"/>
        <v>0</v>
      </c>
      <c r="U28" s="1091"/>
    </row>
    <row r="29" spans="1:21" x14ac:dyDescent="0.25">
      <c r="A29" s="695" t="s">
        <v>348</v>
      </c>
      <c r="B29" s="88" t="s">
        <v>120</v>
      </c>
      <c r="C29" s="39">
        <v>41</v>
      </c>
      <c r="D29" s="1169">
        <v>5</v>
      </c>
      <c r="E29" s="1169">
        <v>5</v>
      </c>
      <c r="F29" s="1169">
        <v>4</v>
      </c>
      <c r="G29" s="1169">
        <v>5</v>
      </c>
      <c r="H29" s="1169">
        <v>3</v>
      </c>
      <c r="I29" s="1169">
        <v>5</v>
      </c>
      <c r="J29" s="1169">
        <v>4</v>
      </c>
      <c r="K29" s="1169">
        <v>5</v>
      </c>
      <c r="L29" s="1169">
        <v>5</v>
      </c>
      <c r="S29" s="1154">
        <f t="shared" si="0"/>
        <v>41</v>
      </c>
      <c r="T29" s="1154">
        <f t="shared" si="1"/>
        <v>0</v>
      </c>
      <c r="U29" s="1091"/>
    </row>
    <row r="30" spans="1:21" x14ac:dyDescent="0.25">
      <c r="A30" s="699" t="s">
        <v>350</v>
      </c>
      <c r="B30" s="88" t="s">
        <v>120</v>
      </c>
      <c r="C30" s="39">
        <v>9</v>
      </c>
      <c r="D30" s="1169">
        <v>1</v>
      </c>
      <c r="E30" s="1169">
        <v>1</v>
      </c>
      <c r="F30" s="1169">
        <v>1</v>
      </c>
      <c r="G30" s="1169">
        <v>1</v>
      </c>
      <c r="H30" s="1169">
        <v>1</v>
      </c>
      <c r="I30" s="1169">
        <v>1</v>
      </c>
      <c r="J30" s="1169">
        <v>1</v>
      </c>
      <c r="K30" s="1169">
        <v>1</v>
      </c>
      <c r="L30" s="1169">
        <v>1</v>
      </c>
      <c r="S30" s="1154">
        <f t="shared" si="0"/>
        <v>9</v>
      </c>
      <c r="T30" s="1154">
        <f t="shared" si="1"/>
        <v>0</v>
      </c>
      <c r="U30" s="1091"/>
    </row>
    <row r="31" spans="1:21" x14ac:dyDescent="0.25">
      <c r="A31" s="695" t="s">
        <v>352</v>
      </c>
      <c r="B31" s="88" t="s">
        <v>18</v>
      </c>
      <c r="C31" s="39">
        <v>500</v>
      </c>
      <c r="D31" s="60">
        <v>50</v>
      </c>
      <c r="E31" s="41">
        <v>50</v>
      </c>
      <c r="F31" s="41">
        <v>50</v>
      </c>
      <c r="G31" s="60">
        <v>50</v>
      </c>
      <c r="H31" s="60">
        <v>100</v>
      </c>
      <c r="I31" s="60">
        <v>50</v>
      </c>
      <c r="J31" s="60">
        <v>50</v>
      </c>
      <c r="K31" s="60">
        <v>50</v>
      </c>
      <c r="L31" s="60">
        <v>50</v>
      </c>
      <c r="S31" s="1154">
        <f t="shared" si="0"/>
        <v>500</v>
      </c>
      <c r="T31" s="1154">
        <f t="shared" si="1"/>
        <v>0</v>
      </c>
      <c r="U31" s="1091"/>
    </row>
    <row r="32" spans="1:21" x14ac:dyDescent="0.25">
      <c r="A32" s="695"/>
      <c r="B32" s="88"/>
      <c r="C32" s="39">
        <v>0</v>
      </c>
      <c r="D32" s="60">
        <v>0</v>
      </c>
      <c r="E32" s="60">
        <v>0</v>
      </c>
      <c r="F32" s="60"/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/>
      <c r="S32" s="1154">
        <f t="shared" si="0"/>
        <v>0</v>
      </c>
      <c r="T32" s="1154">
        <f t="shared" si="1"/>
        <v>0</v>
      </c>
      <c r="U32" s="1091"/>
    </row>
    <row r="33" spans="1:22" x14ac:dyDescent="0.25">
      <c r="A33" s="695" t="s">
        <v>354</v>
      </c>
      <c r="B33" s="88" t="s">
        <v>120</v>
      </c>
      <c r="C33" s="39">
        <v>52</v>
      </c>
      <c r="D33" s="60">
        <v>6</v>
      </c>
      <c r="E33" s="41">
        <v>6</v>
      </c>
      <c r="F33" s="41">
        <v>6</v>
      </c>
      <c r="G33" s="60">
        <v>6</v>
      </c>
      <c r="H33" s="60">
        <v>4</v>
      </c>
      <c r="I33" s="60">
        <v>6</v>
      </c>
      <c r="J33" s="60">
        <v>6</v>
      </c>
      <c r="K33" s="60">
        <v>6</v>
      </c>
      <c r="L33" s="60">
        <v>6</v>
      </c>
      <c r="S33" s="1154">
        <f t="shared" si="0"/>
        <v>52</v>
      </c>
      <c r="T33" s="1154">
        <f t="shared" si="1"/>
        <v>0</v>
      </c>
      <c r="U33" s="1091"/>
    </row>
    <row r="34" spans="1:22" x14ac:dyDescent="0.25">
      <c r="A34" s="695" t="s">
        <v>356</v>
      </c>
      <c r="B34" s="88" t="s">
        <v>120</v>
      </c>
      <c r="C34" s="39">
        <v>9</v>
      </c>
      <c r="D34" s="60">
        <v>1</v>
      </c>
      <c r="E34" s="41">
        <v>1</v>
      </c>
      <c r="F34" s="41">
        <v>1</v>
      </c>
      <c r="G34" s="60">
        <v>1</v>
      </c>
      <c r="H34" s="60">
        <v>1</v>
      </c>
      <c r="I34" s="60">
        <v>1</v>
      </c>
      <c r="J34" s="60">
        <v>1</v>
      </c>
      <c r="K34" s="60">
        <v>1</v>
      </c>
      <c r="L34" s="60">
        <v>1</v>
      </c>
      <c r="S34" s="1154">
        <f t="shared" si="0"/>
        <v>9</v>
      </c>
      <c r="T34" s="1154">
        <f t="shared" si="1"/>
        <v>0</v>
      </c>
      <c r="U34" s="1091"/>
    </row>
    <row r="35" spans="1:22" x14ac:dyDescent="0.25">
      <c r="A35" s="697"/>
      <c r="B35" s="202"/>
      <c r="C35" s="39">
        <v>0</v>
      </c>
      <c r="D35" s="60">
        <v>0</v>
      </c>
      <c r="E35" s="60">
        <v>0</v>
      </c>
      <c r="F35" s="60"/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0">
        <v>0</v>
      </c>
      <c r="S35" s="1154">
        <f t="shared" si="0"/>
        <v>0</v>
      </c>
      <c r="T35" s="1154">
        <f t="shared" si="1"/>
        <v>0</v>
      </c>
      <c r="U35" s="1091"/>
    </row>
    <row r="36" spans="1:22" x14ac:dyDescent="0.25">
      <c r="A36" s="695" t="s">
        <v>358</v>
      </c>
      <c r="B36" s="88" t="s">
        <v>120</v>
      </c>
      <c r="C36" s="39">
        <v>41</v>
      </c>
      <c r="D36" s="60">
        <v>5</v>
      </c>
      <c r="E36" s="41">
        <v>5</v>
      </c>
      <c r="F36" s="41">
        <v>4</v>
      </c>
      <c r="G36" s="60">
        <v>5</v>
      </c>
      <c r="H36" s="60">
        <v>3</v>
      </c>
      <c r="I36" s="60">
        <v>5</v>
      </c>
      <c r="J36" s="60">
        <v>4</v>
      </c>
      <c r="K36" s="60">
        <v>5</v>
      </c>
      <c r="L36" s="60">
        <v>5</v>
      </c>
      <c r="S36" s="1154">
        <f t="shared" si="0"/>
        <v>41</v>
      </c>
      <c r="T36" s="1154">
        <f t="shared" si="1"/>
        <v>0</v>
      </c>
      <c r="U36" s="1091"/>
    </row>
    <row r="37" spans="1:22" x14ac:dyDescent="0.25">
      <c r="A37" s="695" t="s">
        <v>360</v>
      </c>
      <c r="B37" s="88" t="s">
        <v>120</v>
      </c>
      <c r="C37" s="39">
        <v>41</v>
      </c>
      <c r="D37" s="60">
        <v>5</v>
      </c>
      <c r="E37" s="41">
        <v>5</v>
      </c>
      <c r="F37" s="41">
        <v>4</v>
      </c>
      <c r="G37" s="60">
        <v>5</v>
      </c>
      <c r="H37" s="60">
        <v>3</v>
      </c>
      <c r="I37" s="1175">
        <v>5</v>
      </c>
      <c r="J37" s="60">
        <v>4</v>
      </c>
      <c r="K37" s="60">
        <v>5</v>
      </c>
      <c r="L37" s="60">
        <v>5</v>
      </c>
      <c r="S37" s="1154">
        <f t="shared" si="0"/>
        <v>41</v>
      </c>
      <c r="T37" s="1154">
        <f t="shared" si="1"/>
        <v>0</v>
      </c>
      <c r="U37" s="1091"/>
    </row>
    <row r="38" spans="1:22" x14ac:dyDescent="0.25">
      <c r="A38" s="694" t="s">
        <v>361</v>
      </c>
      <c r="B38" s="64"/>
      <c r="C38" s="97">
        <v>378684</v>
      </c>
      <c r="D38" s="51">
        <v>42941</v>
      </c>
      <c r="E38" s="51">
        <v>45346</v>
      </c>
      <c r="F38" s="51">
        <v>40690</v>
      </c>
      <c r="G38" s="51">
        <v>42941</v>
      </c>
      <c r="H38" s="51">
        <v>32443</v>
      </c>
      <c r="I38" s="51">
        <v>45346</v>
      </c>
      <c r="J38" s="51">
        <v>40690</v>
      </c>
      <c r="K38" s="51">
        <v>42941</v>
      </c>
      <c r="L38" s="51">
        <v>45346</v>
      </c>
      <c r="S38" s="1154">
        <f t="shared" ref="S38:S67" si="2">SUM(D38:R38)</f>
        <v>378684</v>
      </c>
      <c r="T38" s="1154">
        <f t="shared" ref="T38:T67" si="3">S38-C38</f>
        <v>0</v>
      </c>
      <c r="U38" s="1091"/>
    </row>
    <row r="39" spans="1:22" x14ac:dyDescent="0.25">
      <c r="A39" s="694" t="s">
        <v>362</v>
      </c>
      <c r="B39" s="88"/>
      <c r="C39" s="97">
        <v>938051</v>
      </c>
      <c r="D39" s="51">
        <v>105870</v>
      </c>
      <c r="E39" s="51">
        <v>112936</v>
      </c>
      <c r="F39" s="51">
        <v>101288</v>
      </c>
      <c r="G39" s="51">
        <v>105870</v>
      </c>
      <c r="H39" s="51">
        <v>79057</v>
      </c>
      <c r="I39" s="51">
        <v>112936</v>
      </c>
      <c r="J39" s="51">
        <v>101288</v>
      </c>
      <c r="K39" s="51">
        <v>105870</v>
      </c>
      <c r="L39" s="51">
        <v>112936</v>
      </c>
      <c r="S39" s="1154">
        <f t="shared" si="2"/>
        <v>938051</v>
      </c>
      <c r="T39" s="1154">
        <f t="shared" si="3"/>
        <v>0</v>
      </c>
      <c r="U39" s="1091"/>
    </row>
    <row r="40" spans="1:22" ht="14.25" customHeight="1" x14ac:dyDescent="0.25">
      <c r="A40" s="695"/>
      <c r="B40" s="88"/>
      <c r="C40" s="39"/>
      <c r="D40" s="60"/>
      <c r="E40" s="60"/>
      <c r="F40" s="60"/>
      <c r="G40" s="60"/>
      <c r="H40" s="60"/>
      <c r="I40" s="60"/>
      <c r="J40" s="60"/>
      <c r="K40" s="60"/>
      <c r="L40" s="60"/>
      <c r="S40" s="1154">
        <f t="shared" si="2"/>
        <v>0</v>
      </c>
      <c r="T40" s="1154">
        <f t="shared" si="3"/>
        <v>0</v>
      </c>
      <c r="U40" s="1091"/>
    </row>
    <row r="41" spans="1:22" s="1005" customFormat="1" ht="16.5" customHeight="1" x14ac:dyDescent="0.25">
      <c r="A41" s="698" t="s">
        <v>374</v>
      </c>
      <c r="B41" s="189" t="s">
        <v>18</v>
      </c>
      <c r="C41" s="647">
        <v>1530</v>
      </c>
      <c r="D41" s="198">
        <v>170</v>
      </c>
      <c r="E41" s="198">
        <v>170</v>
      </c>
      <c r="F41" s="198">
        <v>170</v>
      </c>
      <c r="G41" s="198">
        <v>170</v>
      </c>
      <c r="H41" s="198">
        <v>170</v>
      </c>
      <c r="I41" s="198">
        <v>170</v>
      </c>
      <c r="J41" s="198">
        <v>170</v>
      </c>
      <c r="K41" s="198">
        <v>170</v>
      </c>
      <c r="L41" s="198">
        <v>170</v>
      </c>
      <c r="N41" s="649"/>
      <c r="R41" s="1090"/>
      <c r="S41" s="1154">
        <f t="shared" si="2"/>
        <v>1530</v>
      </c>
      <c r="T41" s="1154">
        <f t="shared" si="3"/>
        <v>0</v>
      </c>
      <c r="U41" s="1091"/>
      <c r="V41" s="1090"/>
    </row>
    <row r="42" spans="1:22" s="998" customFormat="1" ht="16.5" customHeight="1" x14ac:dyDescent="0.25">
      <c r="A42" s="697"/>
      <c r="B42" s="202"/>
      <c r="C42" s="101"/>
      <c r="D42" s="41"/>
      <c r="E42" s="78"/>
      <c r="F42" s="87"/>
      <c r="G42" s="78"/>
      <c r="H42" s="78"/>
      <c r="I42" s="78"/>
      <c r="J42" s="78"/>
      <c r="K42" s="78"/>
      <c r="L42" s="78"/>
      <c r="N42" s="650"/>
      <c r="R42" s="995"/>
      <c r="S42" s="1154">
        <f t="shared" si="2"/>
        <v>0</v>
      </c>
      <c r="T42" s="1154">
        <f t="shared" si="3"/>
        <v>0</v>
      </c>
      <c r="U42" s="1091"/>
      <c r="V42" s="995"/>
    </row>
    <row r="43" spans="1:22" s="998" customFormat="1" x14ac:dyDescent="0.25">
      <c r="A43" s="700" t="s">
        <v>788</v>
      </c>
      <c r="B43" s="196" t="s">
        <v>18</v>
      </c>
      <c r="C43" s="39">
        <v>4500</v>
      </c>
      <c r="D43" s="41">
        <v>500</v>
      </c>
      <c r="E43" s="41">
        <v>500</v>
      </c>
      <c r="F43" s="41">
        <v>500</v>
      </c>
      <c r="G43" s="41">
        <v>500</v>
      </c>
      <c r="H43" s="41">
        <v>500</v>
      </c>
      <c r="I43" s="41">
        <v>500</v>
      </c>
      <c r="J43" s="41">
        <v>500</v>
      </c>
      <c r="K43" s="41">
        <v>500</v>
      </c>
      <c r="L43" s="41">
        <v>500</v>
      </c>
      <c r="N43" s="650"/>
      <c r="R43" s="995"/>
      <c r="S43" s="1154">
        <f t="shared" si="2"/>
        <v>4500</v>
      </c>
      <c r="T43" s="1154">
        <f t="shared" si="3"/>
        <v>0</v>
      </c>
      <c r="U43" s="1091"/>
      <c r="V43" s="995"/>
    </row>
    <row r="44" spans="1:22" s="998" customFormat="1" x14ac:dyDescent="0.25">
      <c r="A44" s="700" t="s">
        <v>789</v>
      </c>
      <c r="B44" s="196" t="s">
        <v>18</v>
      </c>
      <c r="C44" s="39">
        <v>4500</v>
      </c>
      <c r="D44" s="41">
        <v>500</v>
      </c>
      <c r="E44" s="41">
        <v>500</v>
      </c>
      <c r="F44" s="41">
        <v>500</v>
      </c>
      <c r="G44" s="41">
        <v>500</v>
      </c>
      <c r="H44" s="41">
        <v>500</v>
      </c>
      <c r="I44" s="41">
        <v>500</v>
      </c>
      <c r="J44" s="41">
        <v>500</v>
      </c>
      <c r="K44" s="41">
        <v>500</v>
      </c>
      <c r="L44" s="41">
        <v>500</v>
      </c>
      <c r="N44" s="650"/>
      <c r="R44" s="995"/>
      <c r="S44" s="1154">
        <f t="shared" si="2"/>
        <v>4500</v>
      </c>
      <c r="T44" s="1154">
        <f t="shared" si="3"/>
        <v>0</v>
      </c>
      <c r="U44" s="1091"/>
      <c r="V44" s="995"/>
    </row>
    <row r="45" spans="1:22" s="998" customFormat="1" x14ac:dyDescent="0.25">
      <c r="A45" s="698" t="s">
        <v>383</v>
      </c>
      <c r="B45" s="200" t="s">
        <v>18</v>
      </c>
      <c r="C45" s="39">
        <v>9000</v>
      </c>
      <c r="D45" s="41">
        <v>1000</v>
      </c>
      <c r="E45" s="41">
        <v>1000</v>
      </c>
      <c r="F45" s="41">
        <v>1000</v>
      </c>
      <c r="G45" s="41">
        <v>1000</v>
      </c>
      <c r="H45" s="41">
        <v>1000</v>
      </c>
      <c r="I45" s="41">
        <v>1000</v>
      </c>
      <c r="J45" s="41">
        <v>1000</v>
      </c>
      <c r="K45" s="41">
        <v>1000</v>
      </c>
      <c r="L45" s="41">
        <v>1000</v>
      </c>
      <c r="N45" s="650"/>
      <c r="R45" s="995"/>
      <c r="S45" s="1154">
        <f t="shared" si="2"/>
        <v>9000</v>
      </c>
      <c r="T45" s="1154">
        <f t="shared" si="3"/>
        <v>0</v>
      </c>
      <c r="U45" s="1091"/>
      <c r="V45" s="995"/>
    </row>
    <row r="46" spans="1:22" s="998" customFormat="1" x14ac:dyDescent="0.25">
      <c r="A46" s="698"/>
      <c r="B46" s="200"/>
      <c r="C46" s="39"/>
      <c r="D46" s="41"/>
      <c r="E46" s="41"/>
      <c r="F46" s="41"/>
      <c r="G46" s="41"/>
      <c r="H46" s="41"/>
      <c r="I46" s="337">
        <v>0</v>
      </c>
      <c r="J46" s="41"/>
      <c r="K46" s="41"/>
      <c r="L46" s="41"/>
      <c r="N46" s="650"/>
      <c r="R46" s="995"/>
      <c r="S46" s="1154">
        <f t="shared" si="2"/>
        <v>0</v>
      </c>
      <c r="T46" s="1154">
        <f t="shared" si="3"/>
        <v>0</v>
      </c>
      <c r="U46" s="1091"/>
      <c r="V46" s="995"/>
    </row>
    <row r="47" spans="1:22" s="998" customFormat="1" x14ac:dyDescent="0.25">
      <c r="A47" s="696" t="s">
        <v>786</v>
      </c>
      <c r="B47" s="787" t="s">
        <v>287</v>
      </c>
      <c r="C47" s="39">
        <v>1800</v>
      </c>
      <c r="D47" s="60">
        <v>200</v>
      </c>
      <c r="E47" s="60">
        <v>200</v>
      </c>
      <c r="F47" s="60">
        <v>200</v>
      </c>
      <c r="G47" s="60">
        <v>200</v>
      </c>
      <c r="H47" s="60">
        <v>200</v>
      </c>
      <c r="I47" s="60">
        <v>200</v>
      </c>
      <c r="J47" s="60">
        <v>200</v>
      </c>
      <c r="K47" s="60">
        <v>200</v>
      </c>
      <c r="L47" s="60">
        <v>200</v>
      </c>
      <c r="N47" s="650"/>
      <c r="R47" s="995"/>
      <c r="S47" s="1154">
        <f t="shared" si="2"/>
        <v>1800</v>
      </c>
      <c r="T47" s="1154">
        <f t="shared" si="3"/>
        <v>0</v>
      </c>
      <c r="U47" s="1091"/>
      <c r="V47" s="995"/>
    </row>
    <row r="48" spans="1:22" s="998" customFormat="1" x14ac:dyDescent="0.25">
      <c r="A48" s="696" t="s">
        <v>787</v>
      </c>
      <c r="B48" s="787" t="s">
        <v>287</v>
      </c>
      <c r="C48" s="39">
        <v>3375</v>
      </c>
      <c r="D48" s="60">
        <v>375</v>
      </c>
      <c r="E48" s="60">
        <v>375</v>
      </c>
      <c r="F48" s="60">
        <v>375</v>
      </c>
      <c r="G48" s="60">
        <v>375</v>
      </c>
      <c r="H48" s="60">
        <v>375</v>
      </c>
      <c r="I48" s="60">
        <v>375</v>
      </c>
      <c r="J48" s="60">
        <v>375</v>
      </c>
      <c r="K48" s="60">
        <v>375</v>
      </c>
      <c r="L48" s="60">
        <v>375</v>
      </c>
      <c r="N48" s="650"/>
      <c r="R48" s="995"/>
      <c r="S48" s="1154">
        <f t="shared" si="2"/>
        <v>3375</v>
      </c>
      <c r="T48" s="1154">
        <f t="shared" si="3"/>
        <v>0</v>
      </c>
      <c r="U48" s="1091"/>
      <c r="V48" s="995"/>
    </row>
    <row r="49" spans="1:22" s="998" customFormat="1" x14ac:dyDescent="0.25">
      <c r="A49" s="697"/>
      <c r="B49" s="202"/>
      <c r="C49" s="39">
        <v>0</v>
      </c>
      <c r="D49" s="41"/>
      <c r="E49" s="41"/>
      <c r="F49" s="41"/>
      <c r="G49" s="41"/>
      <c r="H49" s="41"/>
      <c r="I49" s="41"/>
      <c r="J49" s="41"/>
      <c r="K49" s="337">
        <v>0</v>
      </c>
      <c r="L49" s="41"/>
      <c r="N49" s="650"/>
      <c r="R49" s="995"/>
      <c r="S49" s="1154">
        <f t="shared" si="2"/>
        <v>0</v>
      </c>
      <c r="T49" s="1154">
        <f t="shared" si="3"/>
        <v>0</v>
      </c>
      <c r="U49" s="1091"/>
      <c r="V49" s="995"/>
    </row>
    <row r="50" spans="1:22" s="998" customFormat="1" x14ac:dyDescent="0.25">
      <c r="A50" s="697" t="s">
        <v>725</v>
      </c>
      <c r="B50" s="202" t="s">
        <v>388</v>
      </c>
      <c r="C50" s="39">
        <v>18200</v>
      </c>
      <c r="D50" s="41">
        <v>2000</v>
      </c>
      <c r="E50" s="41">
        <v>2000</v>
      </c>
      <c r="F50" s="41">
        <v>2000</v>
      </c>
      <c r="G50" s="41">
        <v>2000</v>
      </c>
      <c r="H50" s="41">
        <v>2000</v>
      </c>
      <c r="I50" s="41">
        <v>2200</v>
      </c>
      <c r="J50" s="41">
        <v>2000</v>
      </c>
      <c r="K50" s="41">
        <v>2000</v>
      </c>
      <c r="L50" s="41">
        <v>2000</v>
      </c>
      <c r="N50" s="650"/>
      <c r="R50" s="995"/>
      <c r="S50" s="1154">
        <f t="shared" si="2"/>
        <v>18200</v>
      </c>
      <c r="T50" s="1154">
        <f t="shared" si="3"/>
        <v>0</v>
      </c>
      <c r="U50" s="1091"/>
      <c r="V50" s="995"/>
    </row>
    <row r="51" spans="1:22" s="998" customFormat="1" x14ac:dyDescent="0.25">
      <c r="A51" s="697" t="s">
        <v>726</v>
      </c>
      <c r="B51" s="202" t="s">
        <v>388</v>
      </c>
      <c r="C51" s="39">
        <v>2000</v>
      </c>
      <c r="D51" s="41">
        <v>300</v>
      </c>
      <c r="E51" s="41">
        <v>200</v>
      </c>
      <c r="F51" s="41">
        <v>200</v>
      </c>
      <c r="G51" s="41">
        <v>200</v>
      </c>
      <c r="H51" s="41">
        <v>200</v>
      </c>
      <c r="I51" s="41">
        <v>300</v>
      </c>
      <c r="J51" s="41">
        <v>200</v>
      </c>
      <c r="K51" s="41">
        <v>200</v>
      </c>
      <c r="L51" s="41">
        <v>200</v>
      </c>
      <c r="N51" s="650"/>
      <c r="R51" s="995"/>
      <c r="S51" s="1154">
        <f t="shared" si="2"/>
        <v>2000</v>
      </c>
      <c r="T51" s="1154">
        <f t="shared" si="3"/>
        <v>0</v>
      </c>
      <c r="U51" s="1091"/>
      <c r="V51" s="995"/>
    </row>
    <row r="52" spans="1:22" s="998" customFormat="1" x14ac:dyDescent="0.25">
      <c r="A52" s="697"/>
      <c r="B52" s="202"/>
      <c r="C52" s="39"/>
      <c r="D52" s="41"/>
      <c r="E52" s="41"/>
      <c r="F52" s="41"/>
      <c r="G52" s="41"/>
      <c r="H52" s="41"/>
      <c r="I52" s="41"/>
      <c r="J52" s="41"/>
      <c r="K52" s="41"/>
      <c r="L52" s="41"/>
      <c r="N52" s="650"/>
      <c r="R52" s="995"/>
      <c r="S52" s="1154">
        <f t="shared" si="2"/>
        <v>0</v>
      </c>
      <c r="T52" s="1154">
        <f t="shared" si="3"/>
        <v>0</v>
      </c>
      <c r="U52" s="1091"/>
      <c r="V52" s="995"/>
    </row>
    <row r="53" spans="1:22" s="998" customFormat="1" x14ac:dyDescent="0.25">
      <c r="A53" s="697" t="s">
        <v>655</v>
      </c>
      <c r="B53" s="202" t="s">
        <v>648</v>
      </c>
      <c r="C53" s="39">
        <v>432</v>
      </c>
      <c r="D53" s="78">
        <v>48</v>
      </c>
      <c r="E53" s="78">
        <v>48</v>
      </c>
      <c r="F53" s="78">
        <v>48</v>
      </c>
      <c r="G53" s="78">
        <v>48</v>
      </c>
      <c r="H53" s="78">
        <v>48</v>
      </c>
      <c r="I53" s="78">
        <v>48</v>
      </c>
      <c r="J53" s="78">
        <v>48</v>
      </c>
      <c r="K53" s="78">
        <v>48</v>
      </c>
      <c r="L53" s="78">
        <v>48</v>
      </c>
      <c r="N53" s="650"/>
      <c r="R53" s="995"/>
      <c r="S53" s="1154">
        <f t="shared" si="2"/>
        <v>432</v>
      </c>
      <c r="T53" s="1154">
        <f t="shared" si="3"/>
        <v>0</v>
      </c>
      <c r="U53" s="1091"/>
      <c r="V53" s="995"/>
    </row>
    <row r="54" spans="1:22" s="998" customFormat="1" x14ac:dyDescent="0.25">
      <c r="A54" s="697" t="s">
        <v>656</v>
      </c>
      <c r="B54" s="202" t="s">
        <v>648</v>
      </c>
      <c r="C54" s="39">
        <v>216</v>
      </c>
      <c r="D54" s="78">
        <v>24</v>
      </c>
      <c r="E54" s="78">
        <v>24</v>
      </c>
      <c r="F54" s="78">
        <v>24</v>
      </c>
      <c r="G54" s="78">
        <v>24</v>
      </c>
      <c r="H54" s="78">
        <v>24</v>
      </c>
      <c r="I54" s="78">
        <v>24</v>
      </c>
      <c r="J54" s="78">
        <v>24</v>
      </c>
      <c r="K54" s="78">
        <v>24</v>
      </c>
      <c r="L54" s="78">
        <v>24</v>
      </c>
      <c r="N54" s="650"/>
      <c r="R54" s="995"/>
      <c r="S54" s="1154">
        <f t="shared" si="2"/>
        <v>216</v>
      </c>
      <c r="T54" s="1154">
        <f t="shared" si="3"/>
        <v>0</v>
      </c>
      <c r="U54" s="1091"/>
      <c r="V54" s="995"/>
    </row>
    <row r="55" spans="1:22" s="998" customFormat="1" x14ac:dyDescent="0.25">
      <c r="A55" s="697" t="s">
        <v>657</v>
      </c>
      <c r="B55" s="202" t="s">
        <v>648</v>
      </c>
      <c r="C55" s="39">
        <v>108</v>
      </c>
      <c r="D55" s="78">
        <v>12</v>
      </c>
      <c r="E55" s="78">
        <v>12</v>
      </c>
      <c r="F55" s="78">
        <v>12</v>
      </c>
      <c r="G55" s="78">
        <v>12</v>
      </c>
      <c r="H55" s="78">
        <v>12</v>
      </c>
      <c r="I55" s="78">
        <v>12</v>
      </c>
      <c r="J55" s="78">
        <v>12</v>
      </c>
      <c r="K55" s="78">
        <v>12</v>
      </c>
      <c r="L55" s="78">
        <v>12</v>
      </c>
      <c r="N55" s="650"/>
      <c r="R55" s="995"/>
      <c r="S55" s="1154">
        <f t="shared" si="2"/>
        <v>108</v>
      </c>
      <c r="T55" s="1154">
        <f t="shared" si="3"/>
        <v>0</v>
      </c>
      <c r="U55" s="1091"/>
      <c r="V55" s="995"/>
    </row>
    <row r="56" spans="1:22" s="998" customFormat="1" x14ac:dyDescent="0.25">
      <c r="A56" s="697"/>
      <c r="B56" s="202"/>
      <c r="C56" s="39"/>
      <c r="D56" s="41"/>
      <c r="E56" s="41"/>
      <c r="F56" s="41"/>
      <c r="G56" s="41"/>
      <c r="H56" s="41"/>
      <c r="I56" s="41"/>
      <c r="J56" s="41"/>
      <c r="K56" s="41"/>
      <c r="L56" s="41"/>
      <c r="N56" s="650"/>
      <c r="R56" s="995"/>
      <c r="S56" s="1154">
        <f t="shared" si="2"/>
        <v>0</v>
      </c>
      <c r="T56" s="1154">
        <f t="shared" si="3"/>
        <v>0</v>
      </c>
      <c r="U56" s="1091"/>
      <c r="V56" s="995"/>
    </row>
    <row r="57" spans="1:22" s="998" customFormat="1" x14ac:dyDescent="0.25">
      <c r="A57" s="697" t="s">
        <v>654</v>
      </c>
      <c r="B57" s="202" t="s">
        <v>388</v>
      </c>
      <c r="C57" s="39">
        <v>1800</v>
      </c>
      <c r="D57" s="41">
        <v>200</v>
      </c>
      <c r="E57" s="41">
        <v>200</v>
      </c>
      <c r="F57" s="41">
        <v>200</v>
      </c>
      <c r="G57" s="41">
        <v>200</v>
      </c>
      <c r="H57" s="41">
        <v>200</v>
      </c>
      <c r="I57" s="41">
        <v>200</v>
      </c>
      <c r="J57" s="41">
        <v>200</v>
      </c>
      <c r="K57" s="41">
        <v>200</v>
      </c>
      <c r="L57" s="41">
        <v>200</v>
      </c>
      <c r="N57" s="650"/>
      <c r="R57" s="995"/>
      <c r="S57" s="1154">
        <f t="shared" si="2"/>
        <v>1800</v>
      </c>
      <c r="T57" s="1154">
        <f t="shared" si="3"/>
        <v>0</v>
      </c>
      <c r="U57" s="1091"/>
      <c r="V57" s="995"/>
    </row>
    <row r="58" spans="1:22" s="998" customFormat="1" x14ac:dyDescent="0.25">
      <c r="A58" s="697"/>
      <c r="B58" s="202"/>
      <c r="C58" s="39"/>
      <c r="D58" s="41"/>
      <c r="E58" s="41"/>
      <c r="F58" s="41"/>
      <c r="G58" s="41"/>
      <c r="H58" s="41"/>
      <c r="I58" s="41"/>
      <c r="J58" s="41"/>
      <c r="K58" s="41"/>
      <c r="L58" s="41"/>
      <c r="R58" s="995"/>
      <c r="S58" s="1154">
        <f t="shared" si="2"/>
        <v>0</v>
      </c>
      <c r="T58" s="1154">
        <f t="shared" si="3"/>
        <v>0</v>
      </c>
      <c r="U58" s="1091"/>
      <c r="V58" s="995"/>
    </row>
    <row r="59" spans="1:22" x14ac:dyDescent="0.25">
      <c r="A59" s="695" t="s">
        <v>395</v>
      </c>
      <c r="B59" s="64" t="s">
        <v>396</v>
      </c>
      <c r="C59" s="39">
        <v>360</v>
      </c>
      <c r="D59" s="1169">
        <v>40</v>
      </c>
      <c r="E59" s="60">
        <v>40</v>
      </c>
      <c r="F59" s="60">
        <v>40</v>
      </c>
      <c r="G59" s="60">
        <v>40</v>
      </c>
      <c r="H59" s="1169">
        <v>40</v>
      </c>
      <c r="I59" s="60">
        <v>40</v>
      </c>
      <c r="J59" s="60">
        <v>40</v>
      </c>
      <c r="K59" s="60">
        <v>40</v>
      </c>
      <c r="L59" s="60">
        <v>40</v>
      </c>
      <c r="S59" s="1154">
        <f t="shared" si="2"/>
        <v>360</v>
      </c>
      <c r="T59" s="1154">
        <f t="shared" si="3"/>
        <v>0</v>
      </c>
      <c r="U59" s="1091"/>
    </row>
    <row r="60" spans="1:22" x14ac:dyDescent="0.25">
      <c r="A60" s="695" t="s">
        <v>398</v>
      </c>
      <c r="B60" s="64" t="s">
        <v>396</v>
      </c>
      <c r="C60" s="39">
        <v>360</v>
      </c>
      <c r="D60" s="1169">
        <v>40</v>
      </c>
      <c r="E60" s="60">
        <v>40</v>
      </c>
      <c r="F60" s="60">
        <v>40</v>
      </c>
      <c r="G60" s="60">
        <v>40</v>
      </c>
      <c r="H60" s="1169">
        <v>40</v>
      </c>
      <c r="I60" s="60">
        <v>40</v>
      </c>
      <c r="J60" s="60">
        <v>40</v>
      </c>
      <c r="K60" s="60">
        <v>40</v>
      </c>
      <c r="L60" s="60">
        <v>40</v>
      </c>
      <c r="S60" s="1154">
        <f t="shared" si="2"/>
        <v>360</v>
      </c>
      <c r="T60" s="1154">
        <f t="shared" si="3"/>
        <v>0</v>
      </c>
      <c r="U60" s="1091"/>
    </row>
    <row r="61" spans="1:22" x14ac:dyDescent="0.25">
      <c r="A61" s="695" t="s">
        <v>400</v>
      </c>
      <c r="B61" s="64" t="s">
        <v>396</v>
      </c>
      <c r="C61" s="39">
        <v>180</v>
      </c>
      <c r="D61" s="1169">
        <v>20</v>
      </c>
      <c r="E61" s="60">
        <v>20</v>
      </c>
      <c r="F61" s="60">
        <v>20</v>
      </c>
      <c r="G61" s="60">
        <v>20</v>
      </c>
      <c r="H61" s="1169">
        <v>20</v>
      </c>
      <c r="I61" s="60">
        <v>20</v>
      </c>
      <c r="J61" s="60">
        <v>20</v>
      </c>
      <c r="K61" s="60">
        <v>20</v>
      </c>
      <c r="L61" s="60">
        <v>20</v>
      </c>
      <c r="S61" s="1154">
        <f t="shared" si="2"/>
        <v>180</v>
      </c>
      <c r="T61" s="1154">
        <f t="shared" si="3"/>
        <v>0</v>
      </c>
      <c r="U61" s="1091"/>
    </row>
    <row r="62" spans="1:22" x14ac:dyDescent="0.25">
      <c r="A62" s="694" t="s">
        <v>401</v>
      </c>
      <c r="B62" s="64" t="s">
        <v>396</v>
      </c>
      <c r="C62" s="39">
        <v>900</v>
      </c>
      <c r="D62" s="41">
        <v>100</v>
      </c>
      <c r="E62" s="41">
        <v>100</v>
      </c>
      <c r="F62" s="41">
        <v>100</v>
      </c>
      <c r="G62" s="41">
        <v>100</v>
      </c>
      <c r="H62" s="41">
        <v>100</v>
      </c>
      <c r="I62" s="41">
        <v>100</v>
      </c>
      <c r="J62" s="41">
        <v>100</v>
      </c>
      <c r="K62" s="41">
        <v>100</v>
      </c>
      <c r="L62" s="41">
        <v>100</v>
      </c>
      <c r="S62" s="1154">
        <f t="shared" si="2"/>
        <v>900</v>
      </c>
      <c r="T62" s="1154">
        <f t="shared" si="3"/>
        <v>0</v>
      </c>
      <c r="U62" s="1091"/>
    </row>
    <row r="63" spans="1:22" x14ac:dyDescent="0.25">
      <c r="A63" s="697"/>
      <c r="B63" s="202"/>
      <c r="C63" s="39"/>
      <c r="D63" s="60"/>
      <c r="E63" s="60"/>
      <c r="F63" s="60"/>
      <c r="G63" s="41"/>
      <c r="H63" s="60"/>
      <c r="I63" s="60"/>
      <c r="J63" s="60"/>
      <c r="K63" s="60"/>
      <c r="L63" s="60"/>
      <c r="S63" s="1154">
        <f t="shared" si="2"/>
        <v>0</v>
      </c>
      <c r="T63" s="1154">
        <f t="shared" si="3"/>
        <v>0</v>
      </c>
      <c r="U63" s="1091"/>
    </row>
    <row r="64" spans="1:22" s="194" customFormat="1" x14ac:dyDescent="0.25">
      <c r="A64" s="695" t="s">
        <v>403</v>
      </c>
      <c r="B64" s="88" t="s">
        <v>18</v>
      </c>
      <c r="C64" s="39">
        <v>410</v>
      </c>
      <c r="D64" s="60">
        <v>42</v>
      </c>
      <c r="E64" s="41">
        <v>42</v>
      </c>
      <c r="F64" s="41">
        <v>50</v>
      </c>
      <c r="G64" s="41">
        <v>42</v>
      </c>
      <c r="H64" s="60">
        <v>42</v>
      </c>
      <c r="I64" s="60">
        <v>50</v>
      </c>
      <c r="J64" s="60">
        <v>50</v>
      </c>
      <c r="K64" s="41">
        <v>42</v>
      </c>
      <c r="L64" s="60">
        <v>50</v>
      </c>
      <c r="M64" s="995"/>
      <c r="N64" s="995"/>
      <c r="O64" s="995"/>
      <c r="P64" s="995"/>
      <c r="Q64" s="995"/>
      <c r="R64" s="995"/>
      <c r="S64" s="1154">
        <f t="shared" si="2"/>
        <v>410</v>
      </c>
      <c r="T64" s="1154">
        <f t="shared" si="3"/>
        <v>0</v>
      </c>
      <c r="U64" s="1091"/>
      <c r="V64" s="995"/>
    </row>
    <row r="65" spans="1:22" x14ac:dyDescent="0.25">
      <c r="A65" s="697"/>
      <c r="B65" s="202"/>
      <c r="C65" s="39">
        <v>0</v>
      </c>
      <c r="D65" s="60">
        <v>0</v>
      </c>
      <c r="E65" s="60"/>
      <c r="F65" s="60"/>
      <c r="G65" s="41"/>
      <c r="H65" s="60">
        <v>0</v>
      </c>
      <c r="I65" s="60">
        <v>0</v>
      </c>
      <c r="J65" s="60"/>
      <c r="K65" s="60"/>
      <c r="L65" s="60">
        <v>0</v>
      </c>
      <c r="S65" s="1154">
        <f t="shared" si="2"/>
        <v>0</v>
      </c>
      <c r="T65" s="1154">
        <f t="shared" si="3"/>
        <v>0</v>
      </c>
      <c r="U65" s="1091"/>
    </row>
    <row r="66" spans="1:22" x14ac:dyDescent="0.25">
      <c r="A66" s="695" t="s">
        <v>790</v>
      </c>
      <c r="B66" s="88" t="s">
        <v>120</v>
      </c>
      <c r="C66" s="39">
        <v>240</v>
      </c>
      <c r="D66" s="60">
        <v>27</v>
      </c>
      <c r="E66" s="60">
        <v>29</v>
      </c>
      <c r="F66" s="60">
        <v>26</v>
      </c>
      <c r="G66" s="60">
        <v>27</v>
      </c>
      <c r="H66" s="60">
        <v>20</v>
      </c>
      <c r="I66" s="60">
        <v>29</v>
      </c>
      <c r="J66" s="60">
        <v>26</v>
      </c>
      <c r="K66" s="60">
        <v>27</v>
      </c>
      <c r="L66" s="60">
        <v>29</v>
      </c>
      <c r="S66" s="1154">
        <f t="shared" si="2"/>
        <v>240</v>
      </c>
      <c r="T66" s="1154">
        <f t="shared" si="3"/>
        <v>0</v>
      </c>
      <c r="U66" s="1091"/>
    </row>
    <row r="67" spans="1:22" x14ac:dyDescent="0.25">
      <c r="A67" s="694" t="s">
        <v>408</v>
      </c>
      <c r="B67" s="64" t="s">
        <v>120</v>
      </c>
      <c r="C67" s="39">
        <v>240</v>
      </c>
      <c r="D67" s="41">
        <v>27</v>
      </c>
      <c r="E67" s="41">
        <v>29</v>
      </c>
      <c r="F67" s="41">
        <v>26</v>
      </c>
      <c r="G67" s="41">
        <v>27</v>
      </c>
      <c r="H67" s="41">
        <v>20</v>
      </c>
      <c r="I67" s="41">
        <v>29</v>
      </c>
      <c r="J67" s="41">
        <v>26</v>
      </c>
      <c r="K67" s="41">
        <v>27</v>
      </c>
      <c r="L67" s="41">
        <v>29</v>
      </c>
      <c r="S67" s="1154">
        <f t="shared" si="2"/>
        <v>240</v>
      </c>
      <c r="T67" s="1154">
        <f t="shared" si="3"/>
        <v>0</v>
      </c>
      <c r="U67" s="1091"/>
    </row>
    <row r="68" spans="1:22" x14ac:dyDescent="0.25">
      <c r="A68" s="695"/>
      <c r="B68" s="88"/>
      <c r="C68" s="39">
        <v>0</v>
      </c>
      <c r="D68" s="60"/>
      <c r="E68" s="60"/>
      <c r="F68" s="60"/>
      <c r="G68" s="41"/>
      <c r="H68" s="60">
        <v>0</v>
      </c>
      <c r="I68" s="60"/>
      <c r="J68" s="60"/>
      <c r="K68" s="60"/>
      <c r="L68" s="60">
        <v>0</v>
      </c>
      <c r="S68" s="1154">
        <f t="shared" ref="S68:S99" si="4">SUM(D68:R68)</f>
        <v>0</v>
      </c>
      <c r="T68" s="1154">
        <f t="shared" ref="T68:T99" si="5">S68-C68</f>
        <v>0</v>
      </c>
      <c r="U68" s="1091"/>
    </row>
    <row r="69" spans="1:22" s="194" customFormat="1" x14ac:dyDescent="0.25">
      <c r="A69" s="1189" t="s">
        <v>613</v>
      </c>
      <c r="B69" s="1190" t="s">
        <v>287</v>
      </c>
      <c r="C69" s="39">
        <v>630</v>
      </c>
      <c r="D69" s="60">
        <v>70</v>
      </c>
      <c r="E69" s="60">
        <v>70</v>
      </c>
      <c r="F69" s="60">
        <v>70</v>
      </c>
      <c r="G69" s="60">
        <v>70</v>
      </c>
      <c r="H69" s="60">
        <v>70</v>
      </c>
      <c r="I69" s="60">
        <v>70</v>
      </c>
      <c r="J69" s="60">
        <v>70</v>
      </c>
      <c r="K69" s="60">
        <v>70</v>
      </c>
      <c r="L69" s="60">
        <v>70</v>
      </c>
      <c r="M69" s="995"/>
      <c r="N69" s="995"/>
      <c r="O69" s="995"/>
      <c r="P69" s="995"/>
      <c r="Q69" s="995"/>
      <c r="R69" s="995"/>
      <c r="S69" s="1154">
        <f t="shared" si="4"/>
        <v>630</v>
      </c>
      <c r="T69" s="1154">
        <f t="shared" si="5"/>
        <v>0</v>
      </c>
      <c r="U69" s="1091"/>
      <c r="V69" s="995"/>
    </row>
    <row r="70" spans="1:22" s="194" customFormat="1" x14ac:dyDescent="0.25">
      <c r="A70" s="1189" t="s">
        <v>615</v>
      </c>
      <c r="B70" s="1190" t="s">
        <v>287</v>
      </c>
      <c r="C70" s="39">
        <v>108</v>
      </c>
      <c r="D70" s="60">
        <v>12</v>
      </c>
      <c r="E70" s="60">
        <v>12</v>
      </c>
      <c r="F70" s="60">
        <v>12</v>
      </c>
      <c r="G70" s="60">
        <v>12</v>
      </c>
      <c r="H70" s="60">
        <v>12</v>
      </c>
      <c r="I70" s="60">
        <v>12</v>
      </c>
      <c r="J70" s="60">
        <v>12</v>
      </c>
      <c r="K70" s="60">
        <v>12</v>
      </c>
      <c r="L70" s="60">
        <v>12</v>
      </c>
      <c r="M70" s="995"/>
      <c r="N70" s="995"/>
      <c r="O70" s="995"/>
      <c r="P70" s="995"/>
      <c r="Q70" s="995"/>
      <c r="R70" s="995"/>
      <c r="S70" s="1154">
        <f t="shared" si="4"/>
        <v>108</v>
      </c>
      <c r="T70" s="1154">
        <f t="shared" si="5"/>
        <v>0</v>
      </c>
      <c r="U70" s="1091"/>
      <c r="V70" s="995"/>
    </row>
    <row r="71" spans="1:22" x14ac:dyDescent="0.25">
      <c r="A71" s="697"/>
      <c r="B71" s="202"/>
      <c r="C71" s="39">
        <v>0</v>
      </c>
      <c r="D71" s="60">
        <v>0</v>
      </c>
      <c r="E71" s="60"/>
      <c r="F71" s="60"/>
      <c r="G71" s="60">
        <v>0</v>
      </c>
      <c r="H71" s="60"/>
      <c r="I71" s="60">
        <v>0</v>
      </c>
      <c r="J71" s="60">
        <v>0</v>
      </c>
      <c r="K71" s="60"/>
      <c r="L71" s="60"/>
      <c r="S71" s="1154">
        <f t="shared" si="4"/>
        <v>0</v>
      </c>
      <c r="T71" s="1154">
        <f t="shared" si="5"/>
        <v>0</v>
      </c>
      <c r="U71" s="1091"/>
    </row>
    <row r="72" spans="1:22" s="194" customFormat="1" x14ac:dyDescent="0.25">
      <c r="A72" s="1191" t="s">
        <v>793</v>
      </c>
      <c r="B72" s="88" t="s">
        <v>120</v>
      </c>
      <c r="C72" s="39">
        <v>31</v>
      </c>
      <c r="D72" s="60">
        <v>3</v>
      </c>
      <c r="E72" s="41">
        <v>3</v>
      </c>
      <c r="F72" s="41">
        <v>4</v>
      </c>
      <c r="G72" s="60">
        <v>3</v>
      </c>
      <c r="H72" s="60">
        <v>3</v>
      </c>
      <c r="I72" s="60">
        <v>4</v>
      </c>
      <c r="J72" s="60">
        <v>4</v>
      </c>
      <c r="K72" s="60">
        <v>3</v>
      </c>
      <c r="L72" s="60">
        <v>4</v>
      </c>
      <c r="M72" s="995"/>
      <c r="N72" s="995"/>
      <c r="O72" s="995"/>
      <c r="P72" s="995"/>
      <c r="Q72" s="995"/>
      <c r="R72" s="995"/>
      <c r="S72" s="1154">
        <f t="shared" si="4"/>
        <v>31</v>
      </c>
      <c r="T72" s="1154">
        <f t="shared" si="5"/>
        <v>0</v>
      </c>
      <c r="U72" s="1091"/>
      <c r="V72" s="995"/>
    </row>
    <row r="73" spans="1:22" s="194" customFormat="1" x14ac:dyDescent="0.25">
      <c r="A73" s="1191" t="s">
        <v>794</v>
      </c>
      <c r="B73" s="88" t="s">
        <v>120</v>
      </c>
      <c r="C73" s="39">
        <v>27</v>
      </c>
      <c r="D73" s="60">
        <v>3</v>
      </c>
      <c r="E73" s="41">
        <v>3</v>
      </c>
      <c r="F73" s="41">
        <v>3</v>
      </c>
      <c r="G73" s="60">
        <v>3</v>
      </c>
      <c r="H73" s="60">
        <v>3</v>
      </c>
      <c r="I73" s="60">
        <v>3</v>
      </c>
      <c r="J73" s="60">
        <v>3</v>
      </c>
      <c r="K73" s="60">
        <v>3</v>
      </c>
      <c r="L73" s="60">
        <v>3</v>
      </c>
      <c r="M73" s="995"/>
      <c r="N73" s="995"/>
      <c r="O73" s="995"/>
      <c r="P73" s="995"/>
      <c r="Q73" s="995"/>
      <c r="R73" s="995"/>
      <c r="S73" s="1154">
        <f t="shared" si="4"/>
        <v>27</v>
      </c>
      <c r="T73" s="1154">
        <f t="shared" si="5"/>
        <v>0</v>
      </c>
      <c r="U73" s="1091"/>
      <c r="V73" s="995"/>
    </row>
    <row r="74" spans="1:22" x14ac:dyDescent="0.25">
      <c r="A74" s="695"/>
      <c r="B74" s="88"/>
      <c r="C74" s="39">
        <v>0</v>
      </c>
      <c r="D74" s="60">
        <v>0</v>
      </c>
      <c r="E74" s="60"/>
      <c r="F74" s="60"/>
      <c r="G74" s="60">
        <v>0</v>
      </c>
      <c r="H74" s="60"/>
      <c r="I74" s="60">
        <v>0</v>
      </c>
      <c r="J74" s="60">
        <v>0</v>
      </c>
      <c r="K74" s="60"/>
      <c r="L74" s="60"/>
      <c r="S74" s="1154">
        <f t="shared" si="4"/>
        <v>0</v>
      </c>
      <c r="T74" s="1154">
        <f t="shared" si="5"/>
        <v>0</v>
      </c>
      <c r="U74" s="1091"/>
    </row>
    <row r="75" spans="1:22" x14ac:dyDescent="0.25">
      <c r="A75" s="695" t="s">
        <v>791</v>
      </c>
      <c r="B75" s="88" t="s">
        <v>120</v>
      </c>
      <c r="C75" s="39">
        <v>240</v>
      </c>
      <c r="D75" s="1209">
        <v>27</v>
      </c>
      <c r="E75" s="1209">
        <v>29</v>
      </c>
      <c r="F75" s="1209">
        <v>26</v>
      </c>
      <c r="G75" s="1209">
        <v>27</v>
      </c>
      <c r="H75" s="1209">
        <v>20</v>
      </c>
      <c r="I75" s="1209">
        <v>29</v>
      </c>
      <c r="J75" s="1209">
        <v>26</v>
      </c>
      <c r="K75" s="1209">
        <v>27</v>
      </c>
      <c r="L75" s="1209">
        <v>29</v>
      </c>
      <c r="S75" s="1154">
        <f t="shared" si="4"/>
        <v>240</v>
      </c>
      <c r="T75" s="1154">
        <f t="shared" si="5"/>
        <v>0</v>
      </c>
      <c r="U75" s="1091"/>
    </row>
    <row r="76" spans="1:22" x14ac:dyDescent="0.25">
      <c r="A76" s="695" t="s">
        <v>792</v>
      </c>
      <c r="B76" s="88" t="s">
        <v>120</v>
      </c>
      <c r="C76" s="39">
        <v>149</v>
      </c>
      <c r="D76" s="1209">
        <v>17</v>
      </c>
      <c r="E76" s="1209">
        <v>18</v>
      </c>
      <c r="F76" s="1209">
        <v>16</v>
      </c>
      <c r="G76" s="1209">
        <v>17</v>
      </c>
      <c r="H76" s="1209">
        <v>12</v>
      </c>
      <c r="I76" s="1209">
        <v>18</v>
      </c>
      <c r="J76" s="1209">
        <v>16</v>
      </c>
      <c r="K76" s="1209">
        <v>17</v>
      </c>
      <c r="L76" s="1209">
        <v>18</v>
      </c>
      <c r="S76" s="1154">
        <f t="shared" si="4"/>
        <v>149</v>
      </c>
      <c r="T76" s="1154">
        <f t="shared" si="5"/>
        <v>0</v>
      </c>
      <c r="U76" s="1091"/>
    </row>
    <row r="77" spans="1:22" x14ac:dyDescent="0.25">
      <c r="A77" s="694" t="s">
        <v>422</v>
      </c>
      <c r="B77" s="64" t="s">
        <v>120</v>
      </c>
      <c r="C77" s="39">
        <v>389</v>
      </c>
      <c r="D77" s="41">
        <v>44</v>
      </c>
      <c r="E77" s="41">
        <v>47</v>
      </c>
      <c r="F77" s="41">
        <v>42</v>
      </c>
      <c r="G77" s="41">
        <v>44</v>
      </c>
      <c r="H77" s="41">
        <v>32</v>
      </c>
      <c r="I77" s="41">
        <v>47</v>
      </c>
      <c r="J77" s="41">
        <v>42</v>
      </c>
      <c r="K77" s="41">
        <v>44</v>
      </c>
      <c r="L77" s="41">
        <v>47</v>
      </c>
      <c r="S77" s="1154">
        <f t="shared" si="4"/>
        <v>389</v>
      </c>
      <c r="T77" s="1154">
        <f t="shared" si="5"/>
        <v>0</v>
      </c>
      <c r="U77" s="1091"/>
    </row>
    <row r="78" spans="1:22" x14ac:dyDescent="0.25">
      <c r="A78" s="697"/>
      <c r="B78" s="202"/>
      <c r="C78" s="39">
        <v>0</v>
      </c>
      <c r="D78" s="60"/>
      <c r="E78" s="60"/>
      <c r="F78" s="60"/>
      <c r="G78" s="41"/>
      <c r="H78" s="60"/>
      <c r="I78" s="60"/>
      <c r="J78" s="60"/>
      <c r="K78" s="60"/>
      <c r="L78" s="60"/>
      <c r="S78" s="1154">
        <f t="shared" si="4"/>
        <v>0</v>
      </c>
      <c r="T78" s="1154">
        <f t="shared" si="5"/>
        <v>0</v>
      </c>
      <c r="U78" s="1091"/>
    </row>
    <row r="79" spans="1:22" s="998" customFormat="1" x14ac:dyDescent="0.25">
      <c r="A79" s="696" t="s">
        <v>424</v>
      </c>
      <c r="B79" s="88" t="s">
        <v>120</v>
      </c>
      <c r="C79" s="39">
        <v>53</v>
      </c>
      <c r="D79" s="1209">
        <v>6</v>
      </c>
      <c r="E79" s="1209">
        <v>6</v>
      </c>
      <c r="F79" s="1209">
        <v>6</v>
      </c>
      <c r="G79" s="1209">
        <v>6</v>
      </c>
      <c r="H79" s="1209">
        <v>5</v>
      </c>
      <c r="I79" s="1209">
        <v>6</v>
      </c>
      <c r="J79" s="1209">
        <v>6</v>
      </c>
      <c r="K79" s="1209">
        <v>6</v>
      </c>
      <c r="L79" s="1209">
        <v>6</v>
      </c>
      <c r="M79" s="995"/>
      <c r="N79" s="995"/>
      <c r="O79" s="995"/>
      <c r="P79" s="995"/>
      <c r="Q79" s="995"/>
      <c r="R79" s="995"/>
      <c r="S79" s="1154">
        <f t="shared" si="4"/>
        <v>53</v>
      </c>
      <c r="T79" s="1154">
        <f t="shared" si="5"/>
        <v>0</v>
      </c>
      <c r="U79" s="1091"/>
      <c r="V79" s="995"/>
    </row>
    <row r="80" spans="1:22" s="998" customFormat="1" x14ac:dyDescent="0.25">
      <c r="A80" s="696" t="s">
        <v>426</v>
      </c>
      <c r="B80" s="189" t="s">
        <v>120</v>
      </c>
      <c r="C80" s="39">
        <v>106</v>
      </c>
      <c r="D80" s="1209">
        <v>12</v>
      </c>
      <c r="E80" s="1209">
        <v>12</v>
      </c>
      <c r="F80" s="1209">
        <v>12</v>
      </c>
      <c r="G80" s="1209">
        <v>12</v>
      </c>
      <c r="H80" s="1209">
        <v>10</v>
      </c>
      <c r="I80" s="1209">
        <v>12</v>
      </c>
      <c r="J80" s="1209">
        <v>12</v>
      </c>
      <c r="K80" s="1209">
        <v>12</v>
      </c>
      <c r="L80" s="1209">
        <v>12</v>
      </c>
      <c r="M80" s="995"/>
      <c r="N80" s="995"/>
      <c r="O80" s="995"/>
      <c r="P80" s="995"/>
      <c r="Q80" s="995"/>
      <c r="R80" s="995"/>
      <c r="S80" s="1154">
        <f t="shared" si="4"/>
        <v>106</v>
      </c>
      <c r="T80" s="1154">
        <f t="shared" si="5"/>
        <v>0</v>
      </c>
      <c r="U80" s="1091"/>
      <c r="V80" s="995"/>
    </row>
    <row r="81" spans="1:22" s="998" customFormat="1" x14ac:dyDescent="0.25">
      <c r="A81" s="698" t="s">
        <v>427</v>
      </c>
      <c r="B81" s="88"/>
      <c r="C81" s="97">
        <v>66409</v>
      </c>
      <c r="D81" s="51">
        <v>7518</v>
      </c>
      <c r="E81" s="51">
        <v>7518</v>
      </c>
      <c r="F81" s="51">
        <v>7518</v>
      </c>
      <c r="G81" s="51">
        <v>7518</v>
      </c>
      <c r="H81" s="51">
        <v>6265</v>
      </c>
      <c r="I81" s="51">
        <v>7518</v>
      </c>
      <c r="J81" s="51">
        <v>7518</v>
      </c>
      <c r="K81" s="51">
        <v>7518</v>
      </c>
      <c r="L81" s="51">
        <v>7518</v>
      </c>
      <c r="M81" s="995"/>
      <c r="N81" s="995"/>
      <c r="O81" s="995"/>
      <c r="P81" s="995"/>
      <c r="Q81" s="995"/>
      <c r="R81" s="995"/>
      <c r="S81" s="1154">
        <f t="shared" si="4"/>
        <v>66409</v>
      </c>
      <c r="T81" s="1154">
        <f t="shared" si="5"/>
        <v>0</v>
      </c>
      <c r="U81" s="1091"/>
      <c r="V81" s="995"/>
    </row>
    <row r="82" spans="1:22" s="998" customFormat="1" x14ac:dyDescent="0.25">
      <c r="A82" s="697"/>
      <c r="B82" s="202"/>
      <c r="C82" s="39"/>
      <c r="D82" s="1078"/>
      <c r="E82" s="1078"/>
      <c r="F82" s="1078"/>
      <c r="G82" s="1078"/>
      <c r="H82" s="1078"/>
      <c r="I82" s="1078"/>
      <c r="J82" s="1078"/>
      <c r="K82" s="1078"/>
      <c r="L82" s="1078"/>
      <c r="M82" s="995"/>
      <c r="N82" s="995"/>
      <c r="O82" s="995"/>
      <c r="P82" s="995"/>
      <c r="Q82" s="995"/>
      <c r="R82" s="995"/>
      <c r="S82" s="1154">
        <f t="shared" si="4"/>
        <v>0</v>
      </c>
      <c r="T82" s="1154">
        <f t="shared" si="5"/>
        <v>0</v>
      </c>
      <c r="U82" s="1091"/>
      <c r="V82" s="995"/>
    </row>
    <row r="83" spans="1:22" s="998" customFormat="1" x14ac:dyDescent="0.25">
      <c r="A83" s="697" t="s">
        <v>795</v>
      </c>
      <c r="B83" s="88" t="s">
        <v>396</v>
      </c>
      <c r="C83" s="39">
        <v>220</v>
      </c>
      <c r="D83" s="1209">
        <v>25</v>
      </c>
      <c r="E83" s="1209">
        <v>20</v>
      </c>
      <c r="F83" s="1209">
        <v>25</v>
      </c>
      <c r="G83" s="1209">
        <v>25</v>
      </c>
      <c r="H83" s="1209">
        <v>30</v>
      </c>
      <c r="I83" s="1209">
        <v>20</v>
      </c>
      <c r="J83" s="1209">
        <v>25</v>
      </c>
      <c r="K83" s="1209">
        <v>20</v>
      </c>
      <c r="L83" s="1209">
        <v>30</v>
      </c>
      <c r="M83" s="995"/>
      <c r="N83" s="995"/>
      <c r="O83" s="995"/>
      <c r="P83" s="995"/>
      <c r="Q83" s="995"/>
      <c r="R83" s="995"/>
      <c r="S83" s="1154">
        <f t="shared" si="4"/>
        <v>220</v>
      </c>
      <c r="T83" s="1154">
        <f t="shared" si="5"/>
        <v>0</v>
      </c>
      <c r="U83" s="1091"/>
      <c r="V83" s="995"/>
    </row>
    <row r="84" spans="1:22" s="998" customFormat="1" x14ac:dyDescent="0.25">
      <c r="A84" s="697" t="s">
        <v>785</v>
      </c>
      <c r="B84" s="88" t="s">
        <v>396</v>
      </c>
      <c r="C84" s="39">
        <v>340</v>
      </c>
      <c r="D84" s="1209">
        <v>40</v>
      </c>
      <c r="E84" s="1209">
        <v>35</v>
      </c>
      <c r="F84" s="1209">
        <v>40</v>
      </c>
      <c r="G84" s="1209">
        <v>35</v>
      </c>
      <c r="H84" s="1209">
        <v>40</v>
      </c>
      <c r="I84" s="1209">
        <v>35</v>
      </c>
      <c r="J84" s="1209">
        <v>40</v>
      </c>
      <c r="K84" s="1209">
        <v>35</v>
      </c>
      <c r="L84" s="1209">
        <v>40</v>
      </c>
      <c r="M84" s="995"/>
      <c r="N84" s="995">
        <v>0</v>
      </c>
      <c r="O84" s="995"/>
      <c r="P84" s="995"/>
      <c r="Q84" s="995"/>
      <c r="R84" s="995"/>
      <c r="S84" s="1154">
        <f t="shared" si="4"/>
        <v>340</v>
      </c>
      <c r="T84" s="1154">
        <f t="shared" si="5"/>
        <v>0</v>
      </c>
      <c r="U84" s="1091"/>
      <c r="V84" s="995"/>
    </row>
    <row r="85" spans="1:22" s="998" customFormat="1" x14ac:dyDescent="0.25">
      <c r="A85" s="697"/>
      <c r="B85" s="88"/>
      <c r="C85" s="39">
        <v>0</v>
      </c>
      <c r="D85" s="60"/>
      <c r="E85" s="60"/>
      <c r="F85" s="60"/>
      <c r="G85" s="60"/>
      <c r="H85" s="60"/>
      <c r="I85" s="60"/>
      <c r="J85" s="60"/>
      <c r="K85" s="60"/>
      <c r="L85" s="60"/>
      <c r="M85" s="995"/>
      <c r="N85" s="995"/>
      <c r="O85" s="995"/>
      <c r="P85" s="995"/>
      <c r="Q85" s="995"/>
      <c r="R85" s="995"/>
      <c r="S85" s="1154">
        <f t="shared" si="4"/>
        <v>0</v>
      </c>
      <c r="T85" s="1154">
        <f t="shared" si="5"/>
        <v>0</v>
      </c>
      <c r="U85" s="1091"/>
      <c r="V85" s="995"/>
    </row>
    <row r="86" spans="1:22" s="998" customFormat="1" x14ac:dyDescent="0.25">
      <c r="A86" s="943" t="s">
        <v>784</v>
      </c>
      <c r="B86" s="88"/>
      <c r="C86" s="39">
        <v>279500</v>
      </c>
      <c r="D86" s="51">
        <v>32525</v>
      </c>
      <c r="E86" s="51">
        <v>27700</v>
      </c>
      <c r="F86" s="51">
        <v>32525</v>
      </c>
      <c r="G86" s="51">
        <v>29725</v>
      </c>
      <c r="H86" s="51">
        <v>34550</v>
      </c>
      <c r="I86" s="51">
        <v>27700</v>
      </c>
      <c r="J86" s="51">
        <v>32525</v>
      </c>
      <c r="K86" s="51">
        <v>27700</v>
      </c>
      <c r="L86" s="51">
        <v>34550</v>
      </c>
      <c r="M86" s="995"/>
      <c r="N86" s="995"/>
      <c r="O86" s="995"/>
      <c r="P86" s="995"/>
      <c r="Q86" s="995"/>
      <c r="R86" s="995"/>
      <c r="S86" s="1154">
        <f t="shared" si="4"/>
        <v>279500</v>
      </c>
      <c r="T86" s="1154">
        <f t="shared" si="5"/>
        <v>0</v>
      </c>
      <c r="U86" s="1091"/>
      <c r="V86" s="995"/>
    </row>
    <row r="87" spans="1:22" s="998" customFormat="1" x14ac:dyDescent="0.25">
      <c r="A87" s="697"/>
      <c r="B87" s="88"/>
      <c r="C87" s="39"/>
      <c r="D87" s="60"/>
      <c r="E87" s="41"/>
      <c r="F87" s="60"/>
      <c r="G87" s="60"/>
      <c r="H87" s="60"/>
      <c r="I87" s="60"/>
      <c r="J87" s="60"/>
      <c r="K87" s="60"/>
      <c r="L87" s="60"/>
      <c r="M87" s="995"/>
      <c r="N87" s="995"/>
      <c r="O87" s="995"/>
      <c r="P87" s="995"/>
      <c r="Q87" s="995"/>
      <c r="R87" s="995"/>
      <c r="S87" s="1154">
        <f t="shared" si="4"/>
        <v>0</v>
      </c>
      <c r="T87" s="1154">
        <f t="shared" si="5"/>
        <v>0</v>
      </c>
      <c r="U87" s="1091"/>
      <c r="V87" s="995"/>
    </row>
    <row r="88" spans="1:22" s="998" customFormat="1" x14ac:dyDescent="0.25">
      <c r="A88" s="679" t="s">
        <v>782</v>
      </c>
      <c r="B88" s="88" t="s">
        <v>396</v>
      </c>
      <c r="C88" s="39">
        <v>165</v>
      </c>
      <c r="D88" s="1079">
        <v>18</v>
      </c>
      <c r="E88" s="1079">
        <v>20</v>
      </c>
      <c r="F88" s="1079">
        <v>18</v>
      </c>
      <c r="G88" s="1079">
        <v>18</v>
      </c>
      <c r="H88" s="1079">
        <v>15</v>
      </c>
      <c r="I88" s="1079">
        <v>20</v>
      </c>
      <c r="J88" s="1079">
        <v>18</v>
      </c>
      <c r="K88" s="1079">
        <v>18</v>
      </c>
      <c r="L88" s="1079">
        <v>20</v>
      </c>
      <c r="M88" s="995"/>
      <c r="N88" s="995"/>
      <c r="O88" s="995"/>
      <c r="P88" s="995"/>
      <c r="Q88" s="995"/>
      <c r="R88" s="995"/>
      <c r="S88" s="1154">
        <f t="shared" si="4"/>
        <v>165</v>
      </c>
      <c r="T88" s="1154">
        <f t="shared" si="5"/>
        <v>0</v>
      </c>
      <c r="U88" s="1091"/>
      <c r="V88" s="995"/>
    </row>
    <row r="89" spans="1:22" s="998" customFormat="1" x14ac:dyDescent="0.25">
      <c r="A89" s="698" t="s">
        <v>783</v>
      </c>
      <c r="B89" s="88"/>
      <c r="C89" s="97">
        <v>90750</v>
      </c>
      <c r="D89" s="51">
        <v>9900</v>
      </c>
      <c r="E89" s="51">
        <v>11000</v>
      </c>
      <c r="F89" s="51">
        <v>9900</v>
      </c>
      <c r="G89" s="51">
        <v>9900</v>
      </c>
      <c r="H89" s="51">
        <v>8250</v>
      </c>
      <c r="I89" s="51">
        <v>11000</v>
      </c>
      <c r="J89" s="51">
        <v>9900</v>
      </c>
      <c r="K89" s="51">
        <v>9900</v>
      </c>
      <c r="L89" s="51">
        <v>11000</v>
      </c>
      <c r="M89" s="995"/>
      <c r="N89" s="995"/>
      <c r="O89" s="995"/>
      <c r="P89" s="995"/>
      <c r="Q89" s="995"/>
      <c r="R89" s="995"/>
      <c r="S89" s="1154">
        <f t="shared" si="4"/>
        <v>90750</v>
      </c>
      <c r="T89" s="1154">
        <f t="shared" si="5"/>
        <v>0</v>
      </c>
      <c r="U89" s="1091"/>
      <c r="V89" s="995"/>
    </row>
    <row r="90" spans="1:22" s="998" customFormat="1" x14ac:dyDescent="0.25">
      <c r="A90" s="697"/>
      <c r="B90" s="88"/>
      <c r="C90" s="39"/>
      <c r="D90" s="1078"/>
      <c r="E90" s="1078"/>
      <c r="F90" s="1078"/>
      <c r="G90" s="1078"/>
      <c r="H90" s="1078"/>
      <c r="I90" s="1078"/>
      <c r="J90" s="1078"/>
      <c r="K90" s="1078"/>
      <c r="L90" s="1078"/>
      <c r="M90" s="995"/>
      <c r="N90" s="995"/>
      <c r="O90" s="995"/>
      <c r="P90" s="995"/>
      <c r="Q90" s="995"/>
      <c r="R90" s="995"/>
      <c r="S90" s="1154">
        <f t="shared" si="4"/>
        <v>0</v>
      </c>
      <c r="T90" s="1154">
        <f t="shared" si="5"/>
        <v>0</v>
      </c>
      <c r="U90" s="1091"/>
      <c r="V90" s="995"/>
    </row>
    <row r="91" spans="1:22" s="998" customFormat="1" x14ac:dyDescent="0.25">
      <c r="A91" s="948" t="s">
        <v>440</v>
      </c>
      <c r="B91" s="196" t="s">
        <v>120</v>
      </c>
      <c r="C91" s="39">
        <v>18</v>
      </c>
      <c r="D91" s="60">
        <v>2</v>
      </c>
      <c r="E91" s="41">
        <v>2</v>
      </c>
      <c r="F91" s="41">
        <v>2</v>
      </c>
      <c r="G91" s="60">
        <v>2</v>
      </c>
      <c r="H91" s="60">
        <v>2</v>
      </c>
      <c r="I91" s="60">
        <v>2</v>
      </c>
      <c r="J91" s="60">
        <v>2</v>
      </c>
      <c r="K91" s="60">
        <v>2</v>
      </c>
      <c r="L91" s="60">
        <v>2</v>
      </c>
      <c r="M91" s="995"/>
      <c r="N91" s="995"/>
      <c r="O91" s="995"/>
      <c r="P91" s="995"/>
      <c r="Q91" s="995"/>
      <c r="R91" s="995"/>
      <c r="S91" s="1154">
        <f t="shared" si="4"/>
        <v>18</v>
      </c>
      <c r="T91" s="1154">
        <f t="shared" si="5"/>
        <v>0</v>
      </c>
      <c r="U91" s="1091"/>
      <c r="V91" s="995"/>
    </row>
    <row r="92" spans="1:22" s="998" customFormat="1" x14ac:dyDescent="0.25">
      <c r="A92" s="704" t="s">
        <v>448</v>
      </c>
      <c r="B92" s="211"/>
      <c r="C92" s="97">
        <v>443715</v>
      </c>
      <c r="D92" s="51">
        <v>50727</v>
      </c>
      <c r="E92" s="51">
        <v>47002</v>
      </c>
      <c r="F92" s="51">
        <v>50727</v>
      </c>
      <c r="G92" s="51">
        <v>47927</v>
      </c>
      <c r="H92" s="51">
        <v>49849</v>
      </c>
      <c r="I92" s="51">
        <v>47002</v>
      </c>
      <c r="J92" s="51">
        <v>50727</v>
      </c>
      <c r="K92" s="51">
        <v>45902</v>
      </c>
      <c r="L92" s="51">
        <v>53852</v>
      </c>
      <c r="M92" s="995"/>
      <c r="N92" s="995"/>
      <c r="O92" s="995"/>
      <c r="P92" s="995"/>
      <c r="Q92" s="995"/>
      <c r="R92" s="995"/>
      <c r="S92" s="1154">
        <f t="shared" si="4"/>
        <v>443715</v>
      </c>
      <c r="T92" s="1154">
        <f t="shared" si="5"/>
        <v>0</v>
      </c>
      <c r="U92" s="1091"/>
      <c r="V92" s="995"/>
    </row>
    <row r="93" spans="1:22" x14ac:dyDescent="0.25">
      <c r="A93" s="704"/>
      <c r="B93" s="211"/>
      <c r="C93" s="97"/>
      <c r="D93" s="51"/>
      <c r="E93" s="51"/>
      <c r="F93" s="51"/>
      <c r="G93" s="51"/>
      <c r="H93" s="51"/>
      <c r="I93" s="51"/>
      <c r="J93" s="51"/>
      <c r="K93" s="51"/>
      <c r="L93" s="51"/>
      <c r="S93" s="1154">
        <f t="shared" si="4"/>
        <v>0</v>
      </c>
      <c r="T93" s="1154">
        <f t="shared" si="5"/>
        <v>0</v>
      </c>
      <c r="U93" s="1091"/>
    </row>
    <row r="94" spans="1:22" s="998" customFormat="1" ht="15" customHeight="1" x14ac:dyDescent="0.25">
      <c r="A94" s="939" t="s">
        <v>781</v>
      </c>
      <c r="B94" s="196"/>
      <c r="C94" s="39"/>
      <c r="D94" s="41"/>
      <c r="E94" s="41"/>
      <c r="F94" s="41"/>
      <c r="G94" s="41"/>
      <c r="H94" s="41"/>
      <c r="I94" s="41"/>
      <c r="J94" s="41"/>
      <c r="K94" s="41"/>
      <c r="L94" s="41"/>
      <c r="M94" s="995"/>
      <c r="N94" s="995"/>
      <c r="O94" s="995"/>
      <c r="P94" s="995"/>
      <c r="Q94" s="995"/>
      <c r="R94" s="995"/>
      <c r="S94" s="1154">
        <f t="shared" si="4"/>
        <v>0</v>
      </c>
      <c r="T94" s="1154">
        <f t="shared" si="5"/>
        <v>0</v>
      </c>
      <c r="U94" s="1091"/>
      <c r="V94" s="995"/>
    </row>
    <row r="95" spans="1:22" s="998" customFormat="1" ht="15" customHeight="1" x14ac:dyDescent="0.25">
      <c r="A95" s="696" t="s">
        <v>759</v>
      </c>
      <c r="B95" s="196" t="s">
        <v>18</v>
      </c>
      <c r="C95" s="39">
        <v>135</v>
      </c>
      <c r="D95" s="41">
        <v>15</v>
      </c>
      <c r="E95" s="41">
        <v>15</v>
      </c>
      <c r="F95" s="41">
        <v>15</v>
      </c>
      <c r="G95" s="41">
        <v>15</v>
      </c>
      <c r="H95" s="41">
        <v>15</v>
      </c>
      <c r="I95" s="41">
        <v>15</v>
      </c>
      <c r="J95" s="41">
        <v>15</v>
      </c>
      <c r="K95" s="41">
        <v>15</v>
      </c>
      <c r="L95" s="41">
        <v>15</v>
      </c>
      <c r="M95" s="995"/>
      <c r="N95" s="995"/>
      <c r="O95" s="995"/>
      <c r="P95" s="995"/>
      <c r="Q95" s="995"/>
      <c r="R95" s="995"/>
      <c r="S95" s="1154">
        <f t="shared" si="4"/>
        <v>135</v>
      </c>
      <c r="T95" s="1154">
        <f t="shared" si="5"/>
        <v>0</v>
      </c>
      <c r="U95" s="1091"/>
      <c r="V95" s="995"/>
    </row>
    <row r="96" spans="1:22" s="998" customFormat="1" ht="15" customHeight="1" x14ac:dyDescent="0.25">
      <c r="A96" s="696" t="s">
        <v>797</v>
      </c>
      <c r="B96" s="196" t="s">
        <v>18</v>
      </c>
      <c r="C96" s="39">
        <v>180</v>
      </c>
      <c r="D96" s="41">
        <v>20</v>
      </c>
      <c r="E96" s="41">
        <v>20</v>
      </c>
      <c r="F96" s="41">
        <v>20</v>
      </c>
      <c r="G96" s="41">
        <v>20</v>
      </c>
      <c r="H96" s="41">
        <v>20</v>
      </c>
      <c r="I96" s="41">
        <v>20</v>
      </c>
      <c r="J96" s="41">
        <v>20</v>
      </c>
      <c r="K96" s="41">
        <v>20</v>
      </c>
      <c r="L96" s="41">
        <v>20</v>
      </c>
      <c r="M96" s="995"/>
      <c r="N96" s="995"/>
      <c r="O96" s="995"/>
      <c r="P96" s="995"/>
      <c r="Q96" s="995"/>
      <c r="R96" s="995"/>
      <c r="S96" s="1154">
        <f t="shared" si="4"/>
        <v>180</v>
      </c>
      <c r="T96" s="1154">
        <f t="shared" si="5"/>
        <v>0</v>
      </c>
      <c r="U96" s="1091"/>
      <c r="V96" s="995"/>
    </row>
    <row r="97" spans="1:22" s="998" customFormat="1" ht="15" customHeight="1" x14ac:dyDescent="0.25">
      <c r="A97" s="696" t="s">
        <v>796</v>
      </c>
      <c r="B97" s="196" t="s">
        <v>18</v>
      </c>
      <c r="C97" s="39">
        <v>180</v>
      </c>
      <c r="D97" s="41">
        <v>20</v>
      </c>
      <c r="E97" s="41">
        <v>20</v>
      </c>
      <c r="F97" s="41">
        <v>20</v>
      </c>
      <c r="G97" s="41">
        <v>20</v>
      </c>
      <c r="H97" s="41">
        <v>20</v>
      </c>
      <c r="I97" s="41">
        <v>20</v>
      </c>
      <c r="J97" s="41">
        <v>20</v>
      </c>
      <c r="K97" s="41">
        <v>20</v>
      </c>
      <c r="L97" s="41">
        <v>20</v>
      </c>
      <c r="M97" s="995"/>
      <c r="N97" s="995"/>
      <c r="O97" s="995"/>
      <c r="P97" s="995"/>
      <c r="Q97" s="995"/>
      <c r="R97" s="995"/>
      <c r="S97" s="1154">
        <f t="shared" si="4"/>
        <v>180</v>
      </c>
      <c r="T97" s="1154">
        <f t="shared" si="5"/>
        <v>0</v>
      </c>
      <c r="U97" s="1091"/>
      <c r="V97" s="995"/>
    </row>
    <row r="98" spans="1:22" s="998" customFormat="1" ht="15" customHeight="1" x14ac:dyDescent="0.25">
      <c r="A98" s="696" t="s">
        <v>758</v>
      </c>
      <c r="B98" s="196" t="s">
        <v>18</v>
      </c>
      <c r="C98" s="39">
        <v>9000</v>
      </c>
      <c r="D98" s="41">
        <v>1000</v>
      </c>
      <c r="E98" s="41">
        <v>1000</v>
      </c>
      <c r="F98" s="41">
        <v>1000</v>
      </c>
      <c r="G98" s="41">
        <v>1000</v>
      </c>
      <c r="H98" s="41">
        <v>1000</v>
      </c>
      <c r="I98" s="41">
        <v>1000</v>
      </c>
      <c r="J98" s="41">
        <v>1000</v>
      </c>
      <c r="K98" s="41">
        <v>1000</v>
      </c>
      <c r="L98" s="41">
        <v>1000</v>
      </c>
      <c r="M98" s="995"/>
      <c r="N98" s="995"/>
      <c r="O98" s="995"/>
      <c r="P98" s="995"/>
      <c r="Q98" s="995"/>
      <c r="R98" s="995"/>
      <c r="S98" s="1154">
        <f t="shared" si="4"/>
        <v>9000</v>
      </c>
      <c r="T98" s="1154">
        <f t="shared" si="5"/>
        <v>0</v>
      </c>
      <c r="U98" s="1091"/>
      <c r="V98" s="995"/>
    </row>
    <row r="99" spans="1:22" s="194" customFormat="1" ht="15" customHeight="1" x14ac:dyDescent="0.25">
      <c r="A99" s="696" t="s">
        <v>778</v>
      </c>
      <c r="B99" s="196" t="s">
        <v>18</v>
      </c>
      <c r="C99" s="39">
        <v>18000</v>
      </c>
      <c r="D99" s="41">
        <v>2000</v>
      </c>
      <c r="E99" s="41">
        <v>2000</v>
      </c>
      <c r="F99" s="41">
        <v>2000</v>
      </c>
      <c r="G99" s="41">
        <v>2000</v>
      </c>
      <c r="H99" s="41">
        <v>2000</v>
      </c>
      <c r="I99" s="41">
        <v>2000</v>
      </c>
      <c r="J99" s="41">
        <v>2000</v>
      </c>
      <c r="K99" s="41">
        <v>2000</v>
      </c>
      <c r="L99" s="41">
        <v>2000</v>
      </c>
      <c r="M99" s="995"/>
      <c r="N99" s="995"/>
      <c r="O99" s="995"/>
      <c r="P99" s="995"/>
      <c r="Q99" s="995"/>
      <c r="R99" s="995"/>
      <c r="S99" s="1154">
        <f t="shared" si="4"/>
        <v>18000</v>
      </c>
      <c r="T99" s="1154">
        <f t="shared" si="5"/>
        <v>0</v>
      </c>
      <c r="U99" s="1091"/>
      <c r="V99" s="995"/>
    </row>
    <row r="100" spans="1:22" s="986" customFormat="1" ht="15" customHeight="1" x14ac:dyDescent="0.25">
      <c r="A100" s="939" t="s">
        <v>760</v>
      </c>
      <c r="B100" s="200"/>
      <c r="C100" s="97">
        <v>629685</v>
      </c>
      <c r="D100" s="51">
        <v>69965</v>
      </c>
      <c r="E100" s="51">
        <v>69965</v>
      </c>
      <c r="F100" s="51">
        <v>69965</v>
      </c>
      <c r="G100" s="51">
        <v>69965</v>
      </c>
      <c r="H100" s="51">
        <v>69965</v>
      </c>
      <c r="I100" s="51">
        <v>69965</v>
      </c>
      <c r="J100" s="51">
        <v>69965</v>
      </c>
      <c r="K100" s="51">
        <v>69965</v>
      </c>
      <c r="L100" s="51">
        <v>69965</v>
      </c>
      <c r="M100" s="233"/>
      <c r="N100" s="233"/>
      <c r="O100" s="233"/>
      <c r="P100" s="233"/>
      <c r="Q100" s="233"/>
      <c r="R100" s="233"/>
      <c r="S100" s="1154">
        <f t="shared" ref="S100:S115" si="6">SUM(D100:R100)</f>
        <v>629685</v>
      </c>
      <c r="T100" s="1154">
        <f t="shared" ref="T100:T115" si="7">S100-C100</f>
        <v>0</v>
      </c>
      <c r="U100" s="233"/>
      <c r="V100" s="233"/>
    </row>
    <row r="101" spans="1:22" s="986" customFormat="1" ht="15" customHeight="1" x14ac:dyDescent="0.25">
      <c r="A101" s="939"/>
      <c r="B101" s="200"/>
      <c r="C101" s="97"/>
      <c r="D101" s="51"/>
      <c r="E101" s="51"/>
      <c r="F101" s="51"/>
      <c r="G101" s="51"/>
      <c r="H101" s="51"/>
      <c r="I101" s="51"/>
      <c r="J101" s="51"/>
      <c r="K101" s="51"/>
      <c r="L101" s="51"/>
      <c r="M101" s="233"/>
      <c r="N101" s="233"/>
      <c r="O101" s="233"/>
      <c r="P101" s="233"/>
      <c r="Q101" s="233"/>
      <c r="R101" s="233"/>
      <c r="S101" s="1154">
        <f t="shared" si="6"/>
        <v>0</v>
      </c>
      <c r="T101" s="1154">
        <f t="shared" si="7"/>
        <v>0</v>
      </c>
      <c r="U101" s="233"/>
      <c r="V101" s="233"/>
    </row>
    <row r="102" spans="1:22" s="986" customFormat="1" ht="15" customHeight="1" x14ac:dyDescent="0.25">
      <c r="A102" s="939" t="s">
        <v>825</v>
      </c>
      <c r="B102" s="200"/>
      <c r="C102" s="97"/>
      <c r="D102" s="51"/>
      <c r="E102" s="51"/>
      <c r="F102" s="51"/>
      <c r="G102" s="51"/>
      <c r="H102" s="51"/>
      <c r="I102" s="51"/>
      <c r="J102" s="51"/>
      <c r="K102" s="51"/>
      <c r="L102" s="51"/>
      <c r="M102" s="233"/>
      <c r="N102" s="233"/>
      <c r="O102" s="233"/>
      <c r="P102" s="233"/>
      <c r="Q102" s="233"/>
      <c r="R102" s="233"/>
      <c r="S102" s="1154">
        <f t="shared" si="6"/>
        <v>0</v>
      </c>
      <c r="T102" s="1154">
        <f t="shared" si="7"/>
        <v>0</v>
      </c>
      <c r="U102" s="233"/>
      <c r="V102" s="233"/>
    </row>
    <row r="103" spans="1:22" ht="15" customHeight="1" x14ac:dyDescent="0.25">
      <c r="A103" s="706" t="s">
        <v>826</v>
      </c>
      <c r="B103" s="196" t="s">
        <v>120</v>
      </c>
      <c r="C103" s="39">
        <v>108</v>
      </c>
      <c r="D103" s="41">
        <v>12</v>
      </c>
      <c r="E103" s="41">
        <v>12</v>
      </c>
      <c r="F103" s="41">
        <v>12</v>
      </c>
      <c r="G103" s="41">
        <v>12</v>
      </c>
      <c r="H103" s="41">
        <v>12</v>
      </c>
      <c r="I103" s="41">
        <v>12</v>
      </c>
      <c r="J103" s="41">
        <v>12</v>
      </c>
      <c r="K103" s="41">
        <v>12</v>
      </c>
      <c r="L103" s="41">
        <v>12</v>
      </c>
      <c r="S103" s="1154">
        <f t="shared" si="6"/>
        <v>108</v>
      </c>
      <c r="T103" s="1154">
        <f t="shared" si="7"/>
        <v>0</v>
      </c>
      <c r="U103" s="1091"/>
    </row>
    <row r="104" spans="1:22" ht="15" customHeight="1" x14ac:dyDescent="0.25">
      <c r="A104" s="706" t="s">
        <v>827</v>
      </c>
      <c r="B104" s="196" t="s">
        <v>120</v>
      </c>
      <c r="C104" s="39">
        <v>108</v>
      </c>
      <c r="D104" s="41">
        <v>12</v>
      </c>
      <c r="E104" s="41">
        <v>12</v>
      </c>
      <c r="F104" s="41">
        <v>12</v>
      </c>
      <c r="G104" s="41">
        <v>12</v>
      </c>
      <c r="H104" s="41">
        <v>12</v>
      </c>
      <c r="I104" s="41">
        <v>12</v>
      </c>
      <c r="J104" s="41">
        <v>12</v>
      </c>
      <c r="K104" s="41">
        <v>12</v>
      </c>
      <c r="L104" s="41">
        <v>12</v>
      </c>
      <c r="S104" s="1154">
        <f t="shared" si="6"/>
        <v>108</v>
      </c>
      <c r="T104" s="1154">
        <f t="shared" si="7"/>
        <v>0</v>
      </c>
      <c r="U104" s="1091"/>
    </row>
    <row r="105" spans="1:22" ht="15" customHeight="1" x14ac:dyDescent="0.25">
      <c r="A105" s="706" t="s">
        <v>828</v>
      </c>
      <c r="B105" s="196" t="s">
        <v>120</v>
      </c>
      <c r="C105" s="39">
        <v>108</v>
      </c>
      <c r="D105" s="41">
        <v>12</v>
      </c>
      <c r="E105" s="41">
        <v>12</v>
      </c>
      <c r="F105" s="41">
        <v>12</v>
      </c>
      <c r="G105" s="41">
        <v>12</v>
      </c>
      <c r="H105" s="41">
        <v>12</v>
      </c>
      <c r="I105" s="41">
        <v>12</v>
      </c>
      <c r="J105" s="41">
        <v>12</v>
      </c>
      <c r="K105" s="41">
        <v>12</v>
      </c>
      <c r="L105" s="41">
        <v>12</v>
      </c>
      <c r="S105" s="1154">
        <f t="shared" si="6"/>
        <v>108</v>
      </c>
      <c r="T105" s="1154">
        <f t="shared" si="7"/>
        <v>0</v>
      </c>
      <c r="U105" s="1091"/>
    </row>
    <row r="106" spans="1:22" ht="15" customHeight="1" x14ac:dyDescent="0.25">
      <c r="A106" s="706" t="s">
        <v>829</v>
      </c>
      <c r="B106" s="196" t="s">
        <v>120</v>
      </c>
      <c r="C106" s="39">
        <v>108</v>
      </c>
      <c r="D106" s="41">
        <v>12</v>
      </c>
      <c r="E106" s="41">
        <v>12</v>
      </c>
      <c r="F106" s="41">
        <v>12</v>
      </c>
      <c r="G106" s="41">
        <v>12</v>
      </c>
      <c r="H106" s="41">
        <v>12</v>
      </c>
      <c r="I106" s="41">
        <v>12</v>
      </c>
      <c r="J106" s="41">
        <v>12</v>
      </c>
      <c r="K106" s="41">
        <v>12</v>
      </c>
      <c r="L106" s="41">
        <v>12</v>
      </c>
      <c r="S106" s="1154">
        <f t="shared" si="6"/>
        <v>108</v>
      </c>
      <c r="T106" s="1154">
        <f t="shared" si="7"/>
        <v>0</v>
      </c>
      <c r="U106" s="1091"/>
    </row>
    <row r="107" spans="1:22" s="995" customFormat="1" ht="15" customHeight="1" x14ac:dyDescent="0.25">
      <c r="A107" s="706"/>
      <c r="B107" s="196"/>
      <c r="C107" s="39"/>
      <c r="D107" s="41"/>
      <c r="E107" s="41"/>
      <c r="F107" s="41"/>
      <c r="G107" s="41"/>
      <c r="H107" s="41"/>
      <c r="I107" s="41"/>
      <c r="J107" s="41"/>
      <c r="K107" s="41"/>
      <c r="L107" s="41"/>
      <c r="S107" s="1154">
        <f t="shared" si="6"/>
        <v>0</v>
      </c>
      <c r="T107" s="1154">
        <f t="shared" si="7"/>
        <v>0</v>
      </c>
      <c r="U107" s="1091"/>
    </row>
    <row r="108" spans="1:22" ht="15" customHeight="1" x14ac:dyDescent="0.25">
      <c r="A108" s="939" t="s">
        <v>830</v>
      </c>
      <c r="B108" s="196"/>
      <c r="C108" s="39">
        <v>0</v>
      </c>
      <c r="D108" s="41"/>
      <c r="E108" s="41"/>
      <c r="F108" s="41"/>
      <c r="G108" s="41"/>
      <c r="H108" s="41"/>
      <c r="I108" s="41"/>
      <c r="J108" s="41"/>
      <c r="K108" s="41"/>
      <c r="L108" s="41"/>
      <c r="S108" s="1154">
        <f t="shared" si="6"/>
        <v>0</v>
      </c>
      <c r="T108" s="1154">
        <f t="shared" si="7"/>
        <v>0</v>
      </c>
      <c r="U108" s="1091"/>
    </row>
    <row r="109" spans="1:22" ht="15" customHeight="1" x14ac:dyDescent="0.25">
      <c r="A109" s="706" t="s">
        <v>834</v>
      </c>
      <c r="B109" s="196"/>
      <c r="C109" s="39">
        <v>108</v>
      </c>
      <c r="D109" s="41">
        <v>12</v>
      </c>
      <c r="E109" s="41">
        <v>12</v>
      </c>
      <c r="F109" s="41">
        <v>12</v>
      </c>
      <c r="G109" s="41">
        <v>12</v>
      </c>
      <c r="H109" s="41">
        <v>12</v>
      </c>
      <c r="I109" s="41">
        <v>12</v>
      </c>
      <c r="J109" s="41">
        <v>12</v>
      </c>
      <c r="K109" s="41">
        <v>12</v>
      </c>
      <c r="L109" s="41">
        <v>12</v>
      </c>
      <c r="S109" s="1154">
        <f t="shared" si="6"/>
        <v>108</v>
      </c>
      <c r="T109" s="1154">
        <f t="shared" si="7"/>
        <v>0</v>
      </c>
      <c r="U109" s="1091"/>
    </row>
    <row r="110" spans="1:22" ht="15" customHeight="1" x14ac:dyDescent="0.25">
      <c r="A110" s="706" t="s">
        <v>833</v>
      </c>
      <c r="B110" s="196"/>
      <c r="C110" s="39">
        <v>108</v>
      </c>
      <c r="D110" s="41">
        <v>12</v>
      </c>
      <c r="E110" s="41">
        <v>12</v>
      </c>
      <c r="F110" s="41">
        <v>12</v>
      </c>
      <c r="G110" s="41">
        <v>12</v>
      </c>
      <c r="H110" s="41">
        <v>12</v>
      </c>
      <c r="I110" s="41">
        <v>12</v>
      </c>
      <c r="J110" s="41">
        <v>12</v>
      </c>
      <c r="K110" s="41">
        <v>12</v>
      </c>
      <c r="L110" s="41">
        <v>12</v>
      </c>
      <c r="S110" s="1154">
        <f t="shared" si="6"/>
        <v>108</v>
      </c>
      <c r="T110" s="1154">
        <f t="shared" si="7"/>
        <v>0</v>
      </c>
      <c r="U110" s="1091"/>
    </row>
    <row r="111" spans="1:22" ht="15" customHeight="1" x14ac:dyDescent="0.25">
      <c r="A111" s="706" t="s">
        <v>832</v>
      </c>
      <c r="B111" s="196"/>
      <c r="C111" s="39">
        <v>108</v>
      </c>
      <c r="D111" s="41">
        <v>12</v>
      </c>
      <c r="E111" s="41">
        <v>12</v>
      </c>
      <c r="F111" s="41">
        <v>12</v>
      </c>
      <c r="G111" s="41">
        <v>12</v>
      </c>
      <c r="H111" s="41">
        <v>12</v>
      </c>
      <c r="I111" s="41">
        <v>12</v>
      </c>
      <c r="J111" s="41">
        <v>12</v>
      </c>
      <c r="K111" s="41">
        <v>12</v>
      </c>
      <c r="L111" s="41">
        <v>12</v>
      </c>
      <c r="S111" s="1154">
        <f t="shared" si="6"/>
        <v>108</v>
      </c>
      <c r="T111" s="1154">
        <f t="shared" si="7"/>
        <v>0</v>
      </c>
      <c r="U111" s="1091"/>
    </row>
    <row r="112" spans="1:22" ht="15" customHeight="1" x14ac:dyDescent="0.25">
      <c r="A112" s="706" t="s">
        <v>831</v>
      </c>
      <c r="B112" s="196"/>
      <c r="C112" s="39">
        <v>108</v>
      </c>
      <c r="D112" s="41">
        <v>12</v>
      </c>
      <c r="E112" s="41">
        <v>12</v>
      </c>
      <c r="F112" s="41">
        <v>12</v>
      </c>
      <c r="G112" s="41">
        <v>12</v>
      </c>
      <c r="H112" s="41">
        <v>12</v>
      </c>
      <c r="I112" s="41">
        <v>12</v>
      </c>
      <c r="J112" s="41">
        <v>12</v>
      </c>
      <c r="K112" s="41">
        <v>12</v>
      </c>
      <c r="L112" s="41">
        <v>12</v>
      </c>
      <c r="S112" s="1154">
        <f t="shared" si="6"/>
        <v>108</v>
      </c>
      <c r="T112" s="1154">
        <f t="shared" si="7"/>
        <v>0</v>
      </c>
      <c r="U112" s="1091"/>
    </row>
    <row r="113" spans="1:22" ht="15" customHeight="1" thickBot="1" x14ac:dyDescent="0.3">
      <c r="A113" s="706"/>
      <c r="B113" s="196"/>
      <c r="C113" s="39"/>
      <c r="D113" s="41"/>
      <c r="E113" s="41"/>
      <c r="F113" s="41"/>
      <c r="G113" s="41"/>
      <c r="H113" s="41"/>
      <c r="I113" s="41"/>
      <c r="J113" s="41"/>
      <c r="K113" s="41"/>
      <c r="L113" s="41"/>
      <c r="S113" s="1154">
        <f t="shared" si="6"/>
        <v>0</v>
      </c>
      <c r="T113" s="1154">
        <f t="shared" si="7"/>
        <v>0</v>
      </c>
      <c r="U113" s="1091"/>
    </row>
    <row r="114" spans="1:22" s="355" customFormat="1" ht="15.75" thickBot="1" x14ac:dyDescent="0.3">
      <c r="A114" s="221" t="s">
        <v>807</v>
      </c>
      <c r="B114" s="856"/>
      <c r="C114" s="251">
        <v>11000000</v>
      </c>
      <c r="D114" s="221">
        <v>1300000</v>
      </c>
      <c r="E114" s="221">
        <v>1300000</v>
      </c>
      <c r="F114" s="221">
        <v>1200000</v>
      </c>
      <c r="G114" s="221">
        <v>1300000</v>
      </c>
      <c r="H114" s="221">
        <v>900000</v>
      </c>
      <c r="I114" s="221">
        <v>1300000</v>
      </c>
      <c r="J114" s="221">
        <v>1200000</v>
      </c>
      <c r="K114" s="221">
        <v>1200000</v>
      </c>
      <c r="L114" s="221">
        <v>1300000</v>
      </c>
      <c r="M114" s="1091"/>
      <c r="N114" s="1091"/>
      <c r="O114" s="1091"/>
      <c r="P114" s="1086"/>
      <c r="Q114" s="1086"/>
      <c r="R114" s="1086"/>
      <c r="S114" s="1154">
        <f t="shared" si="6"/>
        <v>11000000</v>
      </c>
      <c r="T114" s="1154">
        <f t="shared" si="7"/>
        <v>0</v>
      </c>
      <c r="U114" s="1091"/>
      <c r="V114" s="1086"/>
    </row>
    <row r="115" spans="1:22" ht="15.75" thickBot="1" x14ac:dyDescent="0.3">
      <c r="A115" s="226" t="s">
        <v>466</v>
      </c>
      <c r="B115" s="856"/>
      <c r="C115" s="651">
        <v>4624</v>
      </c>
      <c r="D115" s="228">
        <v>468</v>
      </c>
      <c r="E115" s="228">
        <v>468</v>
      </c>
      <c r="F115" s="228">
        <v>620</v>
      </c>
      <c r="G115" s="228">
        <v>520</v>
      </c>
      <c r="H115" s="228">
        <v>468</v>
      </c>
      <c r="I115" s="228">
        <v>572</v>
      </c>
      <c r="J115" s="228">
        <v>468</v>
      </c>
      <c r="K115" s="228">
        <v>572</v>
      </c>
      <c r="L115" s="228">
        <v>468</v>
      </c>
      <c r="S115" s="1154">
        <f t="shared" si="6"/>
        <v>4624</v>
      </c>
      <c r="T115" s="1154">
        <f t="shared" si="7"/>
        <v>0</v>
      </c>
      <c r="U115" s="1091"/>
    </row>
    <row r="116" spans="1:22" x14ac:dyDescent="0.25">
      <c r="A116" s="1"/>
      <c r="B116" s="845"/>
      <c r="C116" s="2"/>
      <c r="D116" s="13"/>
      <c r="E116" s="13"/>
      <c r="F116" s="13"/>
      <c r="G116" s="57"/>
      <c r="H116" s="17"/>
      <c r="I116" s="13"/>
      <c r="J116" s="57"/>
      <c r="K116" s="13"/>
      <c r="L116" s="17"/>
    </row>
  </sheetData>
  <mergeCells count="2">
    <mergeCell ref="A4:A5"/>
    <mergeCell ref="B4:B5"/>
  </mergeCells>
  <conditionalFormatting sqref="B1:L1">
    <cfRule type="cellIs" dxfId="45" priority="38" operator="greaterThan">
      <formula>200000</formula>
    </cfRule>
  </conditionalFormatting>
  <conditionalFormatting sqref="D50">
    <cfRule type="top10" dxfId="44" priority="6" percent="1" rank="10"/>
  </conditionalFormatting>
  <conditionalFormatting sqref="E50">
    <cfRule type="top10" dxfId="43" priority="5" percent="1" rank="10"/>
  </conditionalFormatting>
  <conditionalFormatting sqref="F50:H50">
    <cfRule type="top10" dxfId="42" priority="2" percent="1" rank="10"/>
  </conditionalFormatting>
  <conditionalFormatting sqref="I50">
    <cfRule type="top10" dxfId="41" priority="4" percent="1" rank="10"/>
  </conditionalFormatting>
  <conditionalFormatting sqref="J50:K50">
    <cfRule type="top10" dxfId="40" priority="3" percent="1" rank="10"/>
  </conditionalFormatting>
  <conditionalFormatting sqref="L50">
    <cfRule type="top10" dxfId="39" priority="1" percent="1" rank="10"/>
  </conditionalFormatting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355"/>
  <sheetViews>
    <sheetView workbookViewId="0">
      <selection sqref="A1:XFD1048576"/>
    </sheetView>
  </sheetViews>
  <sheetFormatPr defaultRowHeight="15" x14ac:dyDescent="0.25"/>
  <cols>
    <col min="1" max="1" width="17" customWidth="1"/>
    <col min="2" max="2" width="29.28515625" customWidth="1"/>
    <col min="3" max="3" width="6.28515625" customWidth="1"/>
    <col min="4" max="4" width="9.85546875" customWidth="1"/>
    <col min="5" max="5" width="16.42578125" style="108" customWidth="1"/>
    <col min="6" max="6" width="16.42578125" style="381" customWidth="1"/>
    <col min="7" max="8" width="16.42578125" customWidth="1"/>
    <col min="9" max="9" width="16.42578125" style="478" hidden="1" customWidth="1"/>
    <col min="10" max="10" width="16.42578125" hidden="1" customWidth="1"/>
    <col min="11" max="11" width="9.42578125" hidden="1" customWidth="1"/>
    <col min="12" max="13" width="16.42578125" hidden="1" customWidth="1"/>
    <col min="14" max="14" width="16.42578125" style="559" hidden="1" customWidth="1"/>
    <col min="15" max="16" width="16.42578125" customWidth="1"/>
    <col min="17" max="17" width="16.42578125" style="478" hidden="1" customWidth="1"/>
    <col min="18" max="18" width="16.42578125" hidden="1" customWidth="1"/>
    <col min="19" max="19" width="9.42578125" hidden="1" customWidth="1"/>
    <col min="20" max="21" width="16.42578125" hidden="1" customWidth="1"/>
    <col min="22" max="22" width="16.42578125" style="559" hidden="1" customWidth="1"/>
    <col min="23" max="24" width="16.42578125" customWidth="1"/>
    <col min="25" max="25" width="16.42578125" style="478" hidden="1" customWidth="1"/>
    <col min="26" max="26" width="16.42578125" hidden="1" customWidth="1"/>
    <col min="27" max="27" width="9.42578125" hidden="1" customWidth="1"/>
    <col min="28" max="29" width="16.42578125" hidden="1" customWidth="1"/>
    <col min="30" max="30" width="16.42578125" style="559" hidden="1" customWidth="1"/>
    <col min="31" max="32" width="16.42578125" customWidth="1"/>
    <col min="33" max="33" width="16.42578125" style="478" hidden="1" customWidth="1"/>
    <col min="34" max="34" width="16.42578125" hidden="1" customWidth="1"/>
    <col min="35" max="35" width="9.42578125" hidden="1" customWidth="1"/>
    <col min="36" max="37" width="16.42578125" hidden="1" customWidth="1"/>
    <col min="38" max="38" width="16.42578125" style="559" hidden="1" customWidth="1"/>
    <col min="39" max="40" width="16.42578125" customWidth="1"/>
    <col min="41" max="41" width="16.42578125" style="478" hidden="1" customWidth="1"/>
    <col min="42" max="42" width="16.42578125" hidden="1" customWidth="1"/>
    <col min="43" max="43" width="9.42578125" hidden="1" customWidth="1"/>
    <col min="44" max="45" width="16.42578125" hidden="1" customWidth="1"/>
    <col min="46" max="46" width="16.42578125" style="559" hidden="1" customWidth="1"/>
    <col min="47" max="48" width="16.42578125" customWidth="1"/>
    <col min="49" max="49" width="16.42578125" style="478" hidden="1" customWidth="1"/>
    <col min="50" max="50" width="16.42578125" hidden="1" customWidth="1"/>
    <col min="51" max="51" width="9.42578125" hidden="1" customWidth="1"/>
    <col min="52" max="53" width="16.42578125" hidden="1" customWidth="1"/>
    <col min="54" max="54" width="16.42578125" style="559" hidden="1" customWidth="1"/>
    <col min="55" max="56" width="16.42578125" customWidth="1"/>
    <col min="57" max="57" width="16.42578125" style="478" hidden="1" customWidth="1"/>
    <col min="58" max="58" width="16.42578125" hidden="1" customWidth="1"/>
    <col min="59" max="59" width="9.42578125" hidden="1" customWidth="1"/>
    <col min="60" max="61" width="16.42578125" hidden="1" customWidth="1"/>
    <col min="62" max="62" width="16.42578125" style="559" hidden="1" customWidth="1"/>
    <col min="63" max="64" width="16.42578125" customWidth="1"/>
    <col min="65" max="65" width="16.42578125" style="478" hidden="1" customWidth="1"/>
    <col min="66" max="66" width="16.42578125" hidden="1" customWidth="1"/>
    <col min="67" max="67" width="9.42578125" hidden="1" customWidth="1"/>
    <col min="68" max="69" width="8" hidden="1" customWidth="1"/>
    <col min="70" max="70" width="8" style="559" hidden="1" customWidth="1"/>
    <col min="71" max="72" width="16.42578125" customWidth="1"/>
    <col min="73" max="73" width="16.42578125" style="478" hidden="1" customWidth="1"/>
    <col min="74" max="74" width="16.42578125" hidden="1" customWidth="1"/>
    <col min="75" max="75" width="9.42578125" hidden="1" customWidth="1"/>
    <col min="76" max="77" width="16.42578125" hidden="1" customWidth="1"/>
    <col min="78" max="78" width="16.42578125" style="559" hidden="1" customWidth="1"/>
    <col min="79" max="80" width="16.42578125" customWidth="1"/>
    <col min="81" max="81" width="16.42578125" style="478" hidden="1" customWidth="1"/>
    <col min="82" max="82" width="16.42578125" hidden="1" customWidth="1"/>
    <col min="83" max="83" width="9.42578125" hidden="1" customWidth="1"/>
    <col min="84" max="85" width="16.42578125" hidden="1" customWidth="1"/>
    <col min="86" max="86" width="16.42578125" style="559" hidden="1" customWidth="1"/>
    <col min="87" max="88" width="16.42578125" customWidth="1"/>
    <col min="89" max="89" width="16.42578125" style="478" hidden="1" customWidth="1"/>
    <col min="90" max="90" width="16.42578125" hidden="1" customWidth="1"/>
    <col min="91" max="91" width="9.42578125" hidden="1" customWidth="1"/>
    <col min="92" max="93" width="16.42578125" hidden="1" customWidth="1"/>
    <col min="94" max="94" width="16.42578125" style="559" hidden="1" customWidth="1"/>
    <col min="95" max="96" width="16.42578125" customWidth="1"/>
    <col min="97" max="97" width="16.42578125" style="478" hidden="1" customWidth="1"/>
    <col min="98" max="98" width="16.42578125" hidden="1" customWidth="1"/>
    <col min="99" max="99" width="9.42578125" hidden="1" customWidth="1"/>
    <col min="100" max="101" width="16.42578125" hidden="1" customWidth="1"/>
    <col min="102" max="102" width="16.42578125" style="559" hidden="1" customWidth="1"/>
    <col min="103" max="104" width="16.42578125" customWidth="1"/>
    <col min="105" max="105" width="16.42578125" style="478" hidden="1" customWidth="1"/>
    <col min="106" max="106" width="16.42578125" hidden="1" customWidth="1"/>
    <col min="107" max="107" width="9.42578125" hidden="1" customWidth="1"/>
    <col min="108" max="109" width="16.42578125" hidden="1" customWidth="1"/>
    <col min="110" max="110" width="16.42578125" style="559" hidden="1" customWidth="1"/>
    <col min="111" max="112" width="16.42578125" customWidth="1"/>
    <col min="113" max="113" width="16.42578125" style="478" hidden="1" customWidth="1"/>
    <col min="114" max="114" width="16.42578125" hidden="1" customWidth="1"/>
    <col min="115" max="115" width="9.42578125" hidden="1" customWidth="1"/>
    <col min="116" max="117" width="16.42578125" hidden="1" customWidth="1"/>
    <col min="118" max="118" width="16.42578125" style="559" hidden="1" customWidth="1"/>
    <col min="119" max="120" width="16.42578125" customWidth="1"/>
    <col min="121" max="121" width="16.42578125" style="478" hidden="1" customWidth="1"/>
    <col min="122" max="122" width="16.42578125" hidden="1" customWidth="1"/>
    <col min="123" max="123" width="9.42578125" hidden="1" customWidth="1"/>
    <col min="124" max="125" width="16.42578125" hidden="1" customWidth="1"/>
    <col min="126" max="126" width="16.42578125" style="559" hidden="1" customWidth="1"/>
    <col min="127" max="128" width="16.42578125" customWidth="1"/>
    <col min="129" max="129" width="16.42578125" style="478" hidden="1" customWidth="1"/>
    <col min="130" max="130" width="16.42578125" hidden="1" customWidth="1"/>
    <col min="131" max="131" width="9.42578125" hidden="1" customWidth="1"/>
    <col min="132" max="133" width="16.42578125" hidden="1" customWidth="1"/>
    <col min="134" max="134" width="16.42578125" style="559" hidden="1" customWidth="1"/>
    <col min="135" max="136" width="16.42578125" customWidth="1"/>
    <col min="137" max="137" width="16.42578125" style="478" hidden="1" customWidth="1"/>
    <col min="138" max="138" width="16.42578125" hidden="1" customWidth="1"/>
    <col min="139" max="139" width="9.42578125" hidden="1" customWidth="1"/>
    <col min="140" max="141" width="16.42578125" hidden="1" customWidth="1"/>
    <col min="142" max="142" width="16.42578125" style="559" hidden="1" customWidth="1"/>
    <col min="143" max="144" width="16.42578125" customWidth="1"/>
    <col min="145" max="145" width="16.42578125" style="478" hidden="1" customWidth="1"/>
    <col min="146" max="146" width="16.42578125" hidden="1" customWidth="1"/>
    <col min="147" max="147" width="9.42578125" hidden="1" customWidth="1"/>
    <col min="148" max="149" width="16.42578125" hidden="1" customWidth="1"/>
    <col min="150" max="150" width="16.42578125" style="559" hidden="1" customWidth="1"/>
    <col min="151" max="152" width="16.42578125" customWidth="1"/>
    <col min="153" max="153" width="16.42578125" style="478" hidden="1" customWidth="1"/>
    <col min="154" max="154" width="16.42578125" hidden="1" customWidth="1"/>
    <col min="155" max="155" width="9.42578125" hidden="1" customWidth="1"/>
    <col min="156" max="157" width="16.42578125" hidden="1" customWidth="1"/>
    <col min="158" max="158" width="16.42578125" style="559" hidden="1" customWidth="1"/>
    <col min="159" max="160" width="16.42578125" customWidth="1"/>
    <col min="161" max="161" width="16.42578125" style="478" hidden="1" customWidth="1"/>
    <col min="162" max="162" width="16.42578125" hidden="1" customWidth="1"/>
    <col min="163" max="163" width="9.42578125" hidden="1" customWidth="1"/>
    <col min="164" max="165" width="16.42578125" hidden="1" customWidth="1"/>
    <col min="166" max="166" width="16.42578125" style="559" hidden="1" customWidth="1"/>
    <col min="167" max="168" width="16.42578125" customWidth="1"/>
    <col min="169" max="169" width="16.42578125" style="478" hidden="1" customWidth="1"/>
    <col min="170" max="170" width="16.42578125" hidden="1" customWidth="1"/>
    <col min="171" max="171" width="9.42578125" hidden="1" customWidth="1"/>
    <col min="172" max="173" width="16.42578125" hidden="1" customWidth="1"/>
    <col min="174" max="174" width="16.42578125" style="559" hidden="1" customWidth="1"/>
    <col min="175" max="186" width="16.42578125" customWidth="1"/>
  </cols>
  <sheetData>
    <row r="1" spans="1:182" x14ac:dyDescent="0.25">
      <c r="A1" s="1"/>
      <c r="B1" s="403" t="s">
        <v>0</v>
      </c>
      <c r="C1" s="404"/>
      <c r="D1" s="405"/>
      <c r="E1" s="406"/>
      <c r="F1" s="269"/>
      <c r="G1" s="2"/>
      <c r="H1" s="8">
        <f>H2-H3</f>
        <v>241302.30000000005</v>
      </c>
      <c r="I1" s="449"/>
      <c r="J1" s="5"/>
      <c r="K1" s="6"/>
      <c r="L1" s="2"/>
      <c r="M1" s="2"/>
      <c r="N1" s="572"/>
      <c r="O1" s="2"/>
      <c r="P1" s="8">
        <f>P2-P3</f>
        <v>193716.80000000005</v>
      </c>
      <c r="Q1" s="449"/>
      <c r="R1" s="5"/>
      <c r="S1" s="6"/>
      <c r="T1" s="8"/>
      <c r="U1" s="2"/>
      <c r="V1" s="550"/>
      <c r="W1" s="2"/>
      <c r="X1" s="8">
        <f>X2-X3</f>
        <v>9419.8500000000931</v>
      </c>
      <c r="Y1" s="449"/>
      <c r="Z1" s="2"/>
      <c r="AA1" s="6"/>
      <c r="AB1" s="8"/>
      <c r="AC1" s="2"/>
      <c r="AD1" s="550"/>
      <c r="AE1" s="2"/>
      <c r="AF1" s="8">
        <f>AF2-AF3</f>
        <v>36998.050000000047</v>
      </c>
      <c r="AG1" s="449"/>
      <c r="AH1" s="2"/>
      <c r="AI1" s="6"/>
      <c r="AJ1" s="8"/>
      <c r="AK1" s="2"/>
      <c r="AL1" s="550"/>
      <c r="AM1" s="2"/>
      <c r="AN1" s="8">
        <f>AN2-AN3</f>
        <v>22297.350000000093</v>
      </c>
      <c r="AO1" s="449"/>
      <c r="AP1" s="2"/>
      <c r="AQ1" s="6"/>
      <c r="AR1" s="8"/>
      <c r="AS1" s="2"/>
      <c r="AT1" s="550"/>
      <c r="AU1" s="2"/>
      <c r="AV1" s="8">
        <f>AV2-AV3</f>
        <v>149127.89999999991</v>
      </c>
      <c r="AW1" s="449"/>
      <c r="AX1" s="2"/>
      <c r="AY1" s="6"/>
      <c r="AZ1" s="8"/>
      <c r="BA1" s="2"/>
      <c r="BB1" s="550"/>
      <c r="BC1" s="7"/>
      <c r="BD1" s="8">
        <f>BD2-BD3</f>
        <v>267632.14999999991</v>
      </c>
      <c r="BE1" s="506"/>
      <c r="BF1" s="7"/>
      <c r="BG1" s="6"/>
      <c r="BH1" s="8"/>
      <c r="BI1" s="2"/>
      <c r="BJ1" s="550"/>
      <c r="BK1" s="2"/>
      <c r="BL1" s="8">
        <f>BL2-BL3</f>
        <v>324384.19999999995</v>
      </c>
      <c r="BM1" s="449"/>
      <c r="BN1" s="2"/>
      <c r="BO1" s="6"/>
      <c r="BP1" s="8"/>
      <c r="BQ1" s="2"/>
      <c r="BR1" s="550"/>
      <c r="BS1" s="7"/>
      <c r="BT1" s="8">
        <f>BT2-BT3</f>
        <v>249607.25</v>
      </c>
      <c r="BU1" s="506"/>
      <c r="BV1" s="7"/>
      <c r="BW1" s="6"/>
      <c r="BX1" s="8"/>
      <c r="BY1" s="2"/>
      <c r="BZ1" s="550"/>
      <c r="CA1" s="2"/>
      <c r="CB1" s="8">
        <f>CB2-CB3</f>
        <v>177204.19999999995</v>
      </c>
      <c r="CC1" s="449"/>
      <c r="CD1" s="2"/>
      <c r="CE1" s="6"/>
      <c r="CF1" s="8"/>
      <c r="CG1" s="2"/>
      <c r="CH1" s="550"/>
      <c r="CI1" s="7"/>
      <c r="CJ1" s="8">
        <f>CJ2-CJ3</f>
        <v>602933.19999999995</v>
      </c>
      <c r="CK1" s="506"/>
      <c r="CL1" s="7"/>
      <c r="CM1" s="6"/>
      <c r="CN1" s="8"/>
      <c r="CO1" s="2"/>
      <c r="CP1" s="594"/>
      <c r="CQ1" s="7"/>
      <c r="CR1" s="8">
        <f>CR2-CR3</f>
        <v>602933.19999999995</v>
      </c>
      <c r="CS1" s="506"/>
      <c r="CT1" s="7"/>
      <c r="CU1" s="6"/>
      <c r="CV1" s="8"/>
      <c r="CW1" s="2"/>
      <c r="CX1" s="606"/>
      <c r="CY1" s="2"/>
      <c r="CZ1" s="8">
        <f>CZ2-CZ3</f>
        <v>197790.44999999995</v>
      </c>
      <c r="DA1" s="527"/>
      <c r="DB1" s="5"/>
      <c r="DC1" s="6"/>
      <c r="DD1" s="8"/>
      <c r="DE1" s="2"/>
      <c r="DF1" s="620"/>
      <c r="DG1" s="5"/>
      <c r="DH1" s="8">
        <f>DH2-DH3</f>
        <v>0</v>
      </c>
      <c r="DI1" s="527"/>
      <c r="DJ1" s="5"/>
      <c r="DK1" s="6"/>
      <c r="DL1" s="8"/>
      <c r="DM1" s="2"/>
      <c r="DN1" s="620"/>
      <c r="DO1" s="5"/>
      <c r="DP1" s="8">
        <f>DP2-DP3</f>
        <v>0</v>
      </c>
      <c r="DQ1" s="527"/>
      <c r="DR1" s="5"/>
      <c r="DS1" s="6"/>
      <c r="DT1" s="8"/>
      <c r="DU1" s="2"/>
      <c r="DV1" s="620"/>
      <c r="DW1" s="5"/>
      <c r="DX1" s="8">
        <f>DX2-DX3</f>
        <v>0</v>
      </c>
      <c r="DY1" s="527"/>
      <c r="DZ1" s="5"/>
      <c r="EA1" s="6"/>
      <c r="EB1" s="8"/>
      <c r="EC1" s="2"/>
      <c r="ED1" s="620"/>
      <c r="EE1" s="5"/>
      <c r="EF1" s="8">
        <f>EF2-EF3</f>
        <v>0</v>
      </c>
      <c r="EG1" s="527"/>
      <c r="EH1" s="5"/>
      <c r="EI1" s="6"/>
      <c r="EJ1" s="8"/>
      <c r="EK1" s="2"/>
      <c r="EL1" s="620"/>
      <c r="EM1" s="5"/>
      <c r="EN1" s="8">
        <f>EN2-EN3</f>
        <v>0</v>
      </c>
      <c r="EO1" s="527"/>
      <c r="EP1" s="5"/>
      <c r="EQ1" s="6"/>
      <c r="ER1" s="270"/>
      <c r="ES1" s="9"/>
      <c r="ET1" s="621"/>
      <c r="EU1" s="15"/>
      <c r="EV1" s="8">
        <f>EV2-EV3</f>
        <v>0</v>
      </c>
      <c r="EW1" s="528"/>
      <c r="EX1" s="15"/>
      <c r="EY1" s="6"/>
      <c r="EZ1" s="270"/>
      <c r="FA1" s="9"/>
      <c r="FB1" s="621"/>
      <c r="FC1" s="15"/>
      <c r="FD1" s="8">
        <f>FD2-FD3</f>
        <v>0</v>
      </c>
      <c r="FE1" s="528"/>
      <c r="FF1" s="15"/>
      <c r="FG1" s="6"/>
      <c r="FH1" s="270"/>
      <c r="FI1" s="9"/>
      <c r="FJ1" s="595"/>
      <c r="FK1" s="271"/>
      <c r="FL1" s="8">
        <f>FL2-FL3</f>
        <v>0</v>
      </c>
      <c r="FM1" s="544"/>
      <c r="FN1" s="271"/>
      <c r="FO1" s="6"/>
      <c r="FP1" s="16"/>
      <c r="FQ1" s="16"/>
      <c r="FR1" s="595"/>
    </row>
    <row r="2" spans="1:182" x14ac:dyDescent="0.25">
      <c r="A2" s="1"/>
      <c r="B2" s="407" t="s">
        <v>599</v>
      </c>
      <c r="C2" s="408"/>
      <c r="D2" s="409"/>
      <c r="E2" s="410"/>
      <c r="F2" s="269"/>
      <c r="G2" s="13"/>
      <c r="H2" s="1">
        <f>H350</f>
        <v>2041302.3</v>
      </c>
      <c r="I2" s="450"/>
      <c r="J2" s="15"/>
      <c r="K2" s="6"/>
      <c r="L2" s="13"/>
      <c r="M2" s="13"/>
      <c r="N2" s="573"/>
      <c r="O2" s="13"/>
      <c r="P2" s="1">
        <f>P350</f>
        <v>1243716.8</v>
      </c>
      <c r="Q2" s="450"/>
      <c r="R2" s="15"/>
      <c r="S2" s="6"/>
      <c r="T2" s="1"/>
      <c r="U2" s="13"/>
      <c r="V2" s="551"/>
      <c r="W2" s="13"/>
      <c r="X2" s="1">
        <f>X350</f>
        <v>2459419.85</v>
      </c>
      <c r="Y2" s="450"/>
      <c r="Z2" s="13"/>
      <c r="AA2" s="6"/>
      <c r="AB2" s="1"/>
      <c r="AC2" s="13"/>
      <c r="AD2" s="551"/>
      <c r="AE2" s="13"/>
      <c r="AF2" s="1">
        <f>AF350</f>
        <v>1086998.05</v>
      </c>
      <c r="AG2" s="450"/>
      <c r="AH2" s="13"/>
      <c r="AI2" s="6"/>
      <c r="AJ2" s="1"/>
      <c r="AK2" s="13"/>
      <c r="AL2" s="551"/>
      <c r="AM2" s="13"/>
      <c r="AN2" s="1">
        <f>AN350</f>
        <v>2622297.35</v>
      </c>
      <c r="AO2" s="450"/>
      <c r="AP2" s="13"/>
      <c r="AQ2" s="6"/>
      <c r="AR2" s="1"/>
      <c r="AS2" s="13"/>
      <c r="AT2" s="551"/>
      <c r="AU2" s="13"/>
      <c r="AV2" s="1">
        <f>AV350</f>
        <v>949127.89999999991</v>
      </c>
      <c r="AW2" s="450"/>
      <c r="AX2" s="13"/>
      <c r="AY2" s="6"/>
      <c r="AZ2" s="1"/>
      <c r="BA2" s="13"/>
      <c r="BB2" s="551"/>
      <c r="BC2" s="16"/>
      <c r="BD2" s="1">
        <f>BD350</f>
        <v>1367632.15</v>
      </c>
      <c r="BE2" s="507"/>
      <c r="BF2" s="16"/>
      <c r="BG2" s="6"/>
      <c r="BH2" s="1"/>
      <c r="BI2" s="13"/>
      <c r="BJ2" s="551"/>
      <c r="BK2" s="13"/>
      <c r="BL2" s="1">
        <f>BL350</f>
        <v>824384.2</v>
      </c>
      <c r="BM2" s="450"/>
      <c r="BN2" s="13"/>
      <c r="BO2" s="6"/>
      <c r="BP2" s="1"/>
      <c r="BQ2" s="13"/>
      <c r="BR2" s="551"/>
      <c r="BS2" s="16"/>
      <c r="BT2" s="1">
        <f>BT350</f>
        <v>1499607.25</v>
      </c>
      <c r="BU2" s="507"/>
      <c r="BV2" s="16"/>
      <c r="BW2" s="6"/>
      <c r="BX2" s="1"/>
      <c r="BY2" s="13"/>
      <c r="BZ2" s="551"/>
      <c r="CA2" s="13"/>
      <c r="CB2" s="1">
        <f>CB350</f>
        <v>777204.2</v>
      </c>
      <c r="CC2" s="450"/>
      <c r="CD2" s="13"/>
      <c r="CE2" s="6"/>
      <c r="CF2" s="1"/>
      <c r="CG2" s="13"/>
      <c r="CH2" s="551"/>
      <c r="CI2" s="16"/>
      <c r="CJ2" s="1">
        <f>CJ350</f>
        <v>1602933.2</v>
      </c>
      <c r="CK2" s="507"/>
      <c r="CL2" s="16"/>
      <c r="CM2" s="6"/>
      <c r="CN2" s="1"/>
      <c r="CO2" s="13"/>
      <c r="CP2" s="595"/>
      <c r="CQ2" s="16"/>
      <c r="CR2" s="1">
        <f>CR350</f>
        <v>1602933.2</v>
      </c>
      <c r="CS2" s="507"/>
      <c r="CT2" s="16"/>
      <c r="CU2" s="6"/>
      <c r="CV2" s="1"/>
      <c r="CW2" s="13"/>
      <c r="CX2" s="607"/>
      <c r="CY2" s="13"/>
      <c r="CZ2" s="1">
        <f>CZ350</f>
        <v>897790.45</v>
      </c>
      <c r="DA2" s="528"/>
      <c r="DB2" s="15"/>
      <c r="DC2" s="6"/>
      <c r="DD2" s="1"/>
      <c r="DE2" s="13"/>
      <c r="DF2" s="621"/>
      <c r="DG2" s="15"/>
      <c r="DH2" s="1">
        <f>DH350</f>
        <v>0</v>
      </c>
      <c r="DI2" s="528"/>
      <c r="DJ2" s="15"/>
      <c r="DK2" s="6"/>
      <c r="DL2" s="1"/>
      <c r="DM2" s="13"/>
      <c r="DN2" s="621"/>
      <c r="DO2" s="15"/>
      <c r="DP2" s="1">
        <f>DP350</f>
        <v>0</v>
      </c>
      <c r="DQ2" s="528"/>
      <c r="DR2" s="15"/>
      <c r="DS2" s="6"/>
      <c r="DT2" s="1"/>
      <c r="DU2" s="13"/>
      <c r="DV2" s="621"/>
      <c r="DW2" s="15"/>
      <c r="DX2" s="1">
        <f>DX350</f>
        <v>0</v>
      </c>
      <c r="DY2" s="528"/>
      <c r="DZ2" s="15"/>
      <c r="EA2" s="6"/>
      <c r="EB2" s="1"/>
      <c r="EC2" s="13"/>
      <c r="ED2" s="621"/>
      <c r="EE2" s="15"/>
      <c r="EF2" s="1">
        <f>EF350</f>
        <v>0</v>
      </c>
      <c r="EG2" s="528"/>
      <c r="EH2" s="15"/>
      <c r="EI2" s="6"/>
      <c r="EJ2" s="1"/>
      <c r="EK2" s="13"/>
      <c r="EL2" s="621"/>
      <c r="EM2" s="15"/>
      <c r="EN2" s="1">
        <f>EN350</f>
        <v>0</v>
      </c>
      <c r="EO2" s="528"/>
      <c r="EP2" s="15"/>
      <c r="EQ2" s="6"/>
      <c r="ER2" s="270"/>
      <c r="ES2" s="9"/>
      <c r="ET2" s="621"/>
      <c r="EU2" s="15"/>
      <c r="EV2" s="1">
        <f>EV350</f>
        <v>0</v>
      </c>
      <c r="EW2" s="528"/>
      <c r="EX2" s="15"/>
      <c r="EY2" s="6"/>
      <c r="EZ2" s="270"/>
      <c r="FA2" s="9"/>
      <c r="FB2" s="621"/>
      <c r="FC2" s="15"/>
      <c r="FD2" s="1">
        <f>FD350</f>
        <v>0</v>
      </c>
      <c r="FE2" s="528"/>
      <c r="FF2" s="15"/>
      <c r="FG2" s="6"/>
      <c r="FH2" s="270"/>
      <c r="FI2" s="9"/>
      <c r="FJ2" s="595"/>
      <c r="FK2" s="271"/>
      <c r="FL2" s="1">
        <f>FL350</f>
        <v>0</v>
      </c>
      <c r="FM2" s="544"/>
      <c r="FN2" s="271"/>
      <c r="FO2" s="6"/>
      <c r="FP2" s="16"/>
      <c r="FQ2" s="16"/>
      <c r="FR2" s="595"/>
    </row>
    <row r="3" spans="1:182" ht="15.75" thickBot="1" x14ac:dyDescent="0.3">
      <c r="A3" s="1"/>
      <c r="B3" s="411" t="s">
        <v>542</v>
      </c>
      <c r="C3" s="412"/>
      <c r="D3" s="413"/>
      <c r="E3" s="414"/>
      <c r="F3" s="269"/>
      <c r="G3" s="13"/>
      <c r="H3" s="11">
        <f>H352</f>
        <v>1800000</v>
      </c>
      <c r="I3" s="450"/>
      <c r="J3" s="272" t="s">
        <v>1</v>
      </c>
      <c r="K3" s="6"/>
      <c r="L3" s="13"/>
      <c r="M3" s="13"/>
      <c r="N3" s="573"/>
      <c r="O3" s="13"/>
      <c r="P3" s="11">
        <f>P352</f>
        <v>1050000</v>
      </c>
      <c r="Q3" s="450"/>
      <c r="R3" s="272" t="s">
        <v>1</v>
      </c>
      <c r="S3" s="6"/>
      <c r="T3" s="1"/>
      <c r="U3" s="13"/>
      <c r="V3" s="574"/>
      <c r="W3" s="13"/>
      <c r="X3" s="11">
        <f>X352</f>
        <v>2450000</v>
      </c>
      <c r="Y3" s="450"/>
      <c r="Z3" s="272" t="s">
        <v>1</v>
      </c>
      <c r="AA3" s="6"/>
      <c r="AB3" s="1"/>
      <c r="AC3" s="13"/>
      <c r="AD3" s="574"/>
      <c r="AE3" s="13"/>
      <c r="AF3" s="11">
        <f>AF352</f>
        <v>1050000</v>
      </c>
      <c r="AG3" s="450"/>
      <c r="AH3" s="272" t="s">
        <v>1</v>
      </c>
      <c r="AI3" s="6"/>
      <c r="AJ3" s="1"/>
      <c r="AK3" s="13"/>
      <c r="AL3" s="574"/>
      <c r="AM3" s="13"/>
      <c r="AN3" s="11">
        <f>AN352</f>
        <v>2600000</v>
      </c>
      <c r="AO3" s="450"/>
      <c r="AP3" s="272" t="s">
        <v>1</v>
      </c>
      <c r="AQ3" s="6"/>
      <c r="AR3" s="1"/>
      <c r="AS3" s="13"/>
      <c r="AT3" s="574"/>
      <c r="AU3" s="13"/>
      <c r="AV3" s="11">
        <f>AV352</f>
        <v>800000</v>
      </c>
      <c r="AW3" s="450"/>
      <c r="AX3" s="272" t="s">
        <v>1</v>
      </c>
      <c r="AY3" s="6"/>
      <c r="AZ3" s="1"/>
      <c r="BA3" s="13"/>
      <c r="BB3" s="574"/>
      <c r="BC3" s="16"/>
      <c r="BD3" s="11">
        <f>BD352</f>
        <v>1100000</v>
      </c>
      <c r="BE3" s="507"/>
      <c r="BF3" s="272" t="s">
        <v>1</v>
      </c>
      <c r="BG3" s="6"/>
      <c r="BH3" s="1"/>
      <c r="BI3" s="13"/>
      <c r="BJ3" s="574"/>
      <c r="BK3" s="13"/>
      <c r="BL3" s="11">
        <f>BL352</f>
        <v>500000</v>
      </c>
      <c r="BM3" s="450"/>
      <c r="BN3" s="272" t="s">
        <v>1</v>
      </c>
      <c r="BO3" s="6"/>
      <c r="BP3" s="1"/>
      <c r="BQ3" s="13"/>
      <c r="BR3" s="574"/>
      <c r="BS3" s="16"/>
      <c r="BT3" s="11">
        <f>BT352</f>
        <v>1250000</v>
      </c>
      <c r="BU3" s="507"/>
      <c r="BV3" s="272" t="s">
        <v>1</v>
      </c>
      <c r="BW3" s="6"/>
      <c r="BX3" s="1"/>
      <c r="BY3" s="13"/>
      <c r="BZ3" s="574"/>
      <c r="CA3" s="13"/>
      <c r="CB3" s="11">
        <f>CB352</f>
        <v>600000</v>
      </c>
      <c r="CC3" s="450"/>
      <c r="CD3" s="272" t="s">
        <v>1</v>
      </c>
      <c r="CE3" s="6"/>
      <c r="CF3" s="1"/>
      <c r="CG3" s="13"/>
      <c r="CH3" s="574"/>
      <c r="CI3" s="16"/>
      <c r="CJ3" s="11">
        <f>CJ352</f>
        <v>1000000</v>
      </c>
      <c r="CK3" s="507"/>
      <c r="CL3" s="272" t="s">
        <v>1</v>
      </c>
      <c r="CM3" s="6"/>
      <c r="CN3" s="1"/>
      <c r="CO3" s="13"/>
      <c r="CP3" s="595"/>
      <c r="CQ3" s="16"/>
      <c r="CR3" s="11">
        <f>CR352</f>
        <v>1000000</v>
      </c>
      <c r="CS3" s="507"/>
      <c r="CT3" s="272" t="s">
        <v>1</v>
      </c>
      <c r="CU3" s="6"/>
      <c r="CV3" s="1"/>
      <c r="CW3" s="13"/>
      <c r="CX3" s="607"/>
      <c r="CY3" s="13"/>
      <c r="CZ3" s="11">
        <f>CZ352</f>
        <v>700000</v>
      </c>
      <c r="DA3" s="528"/>
      <c r="DB3" s="272" t="s">
        <v>1</v>
      </c>
      <c r="DC3" s="6"/>
      <c r="DD3" s="1"/>
      <c r="DE3" s="13"/>
      <c r="DF3" s="621"/>
      <c r="DG3" s="15"/>
      <c r="DH3" s="11">
        <f>DH352</f>
        <v>0</v>
      </c>
      <c r="DI3" s="528"/>
      <c r="DJ3" s="272" t="s">
        <v>1</v>
      </c>
      <c r="DK3" s="6"/>
      <c r="DL3" s="1"/>
      <c r="DM3" s="13"/>
      <c r="DN3" s="621"/>
      <c r="DO3" s="15"/>
      <c r="DP3" s="11">
        <f>DP352</f>
        <v>0</v>
      </c>
      <c r="DQ3" s="528"/>
      <c r="DR3" s="272" t="s">
        <v>1</v>
      </c>
      <c r="DS3" s="6"/>
      <c r="DT3" s="1"/>
      <c r="DU3" s="13"/>
      <c r="DV3" s="621"/>
      <c r="DW3" s="15"/>
      <c r="DX3" s="11">
        <f>DX352</f>
        <v>0</v>
      </c>
      <c r="DY3" s="528"/>
      <c r="DZ3" s="272" t="s">
        <v>1</v>
      </c>
      <c r="EA3" s="6"/>
      <c r="EB3" s="1"/>
      <c r="EC3" s="13"/>
      <c r="ED3" s="621"/>
      <c r="EE3" s="15"/>
      <c r="EF3" s="11">
        <f>EF352</f>
        <v>0</v>
      </c>
      <c r="EG3" s="528"/>
      <c r="EH3" s="272" t="s">
        <v>1</v>
      </c>
      <c r="EI3" s="6"/>
      <c r="EJ3" s="1"/>
      <c r="EK3" s="13"/>
      <c r="EL3" s="621"/>
      <c r="EM3" s="15"/>
      <c r="EN3" s="11">
        <f>EN352</f>
        <v>0</v>
      </c>
      <c r="EO3" s="528"/>
      <c r="EP3" s="272" t="s">
        <v>1</v>
      </c>
      <c r="EQ3" s="6"/>
      <c r="ER3" s="270"/>
      <c r="ES3" s="9"/>
      <c r="ET3" s="621"/>
      <c r="EU3" s="15"/>
      <c r="EV3" s="11">
        <f>EV352</f>
        <v>0</v>
      </c>
      <c r="EW3" s="528"/>
      <c r="EX3" s="272" t="s">
        <v>1</v>
      </c>
      <c r="EY3" s="6"/>
      <c r="EZ3" s="270"/>
      <c r="FA3" s="9"/>
      <c r="FB3" s="621"/>
      <c r="FC3" s="15"/>
      <c r="FD3" s="11">
        <f>FD352</f>
        <v>0</v>
      </c>
      <c r="FE3" s="528"/>
      <c r="FF3" s="272" t="s">
        <v>1</v>
      </c>
      <c r="FG3" s="6"/>
      <c r="FH3" s="270"/>
      <c r="FI3" s="9"/>
      <c r="FJ3" s="595"/>
      <c r="FK3" s="271"/>
      <c r="FL3" s="11">
        <f>FL352</f>
        <v>0</v>
      </c>
      <c r="FM3" s="544"/>
      <c r="FN3" s="272" t="s">
        <v>1</v>
      </c>
      <c r="FO3" s="6"/>
      <c r="FP3" s="16"/>
      <c r="FQ3" s="16"/>
      <c r="FR3" s="595"/>
    </row>
    <row r="4" spans="1:182" ht="15.75" thickBot="1" x14ac:dyDescent="0.3">
      <c r="A4" s="1216" t="s">
        <v>2</v>
      </c>
      <c r="B4" s="1212" t="s">
        <v>3</v>
      </c>
      <c r="C4" s="1212" t="s">
        <v>4</v>
      </c>
      <c r="D4" s="1227" t="s">
        <v>5</v>
      </c>
      <c r="E4" s="1229" t="s">
        <v>6</v>
      </c>
      <c r="F4" s="1229"/>
      <c r="G4" s="1226" t="s">
        <v>543</v>
      </c>
      <c r="H4" s="1226"/>
      <c r="I4" s="451" t="s">
        <v>543</v>
      </c>
      <c r="J4" s="193" t="s">
        <v>543</v>
      </c>
      <c r="K4" s="6"/>
      <c r="L4" s="645"/>
      <c r="M4" s="645"/>
      <c r="N4" s="552"/>
      <c r="O4" s="1232" t="s">
        <v>544</v>
      </c>
      <c r="P4" s="1233"/>
      <c r="Q4" s="451" t="s">
        <v>544</v>
      </c>
      <c r="R4" s="193" t="s">
        <v>544</v>
      </c>
      <c r="S4" s="6"/>
      <c r="T4" s="645"/>
      <c r="U4" s="645"/>
      <c r="V4" s="552"/>
      <c r="W4" s="1226" t="s">
        <v>545</v>
      </c>
      <c r="X4" s="1226"/>
      <c r="Y4" s="451" t="s">
        <v>545</v>
      </c>
      <c r="Z4" s="193" t="s">
        <v>545</v>
      </c>
      <c r="AA4" s="6"/>
      <c r="AB4" s="645"/>
      <c r="AC4" s="645"/>
      <c r="AD4" s="552"/>
      <c r="AE4" s="1226" t="s">
        <v>546</v>
      </c>
      <c r="AF4" s="1226"/>
      <c r="AG4" s="451" t="s">
        <v>546</v>
      </c>
      <c r="AH4" s="193" t="s">
        <v>546</v>
      </c>
      <c r="AI4" s="6"/>
      <c r="AJ4" s="645"/>
      <c r="AK4" s="645"/>
      <c r="AL4" s="552"/>
      <c r="AM4" s="1226" t="s">
        <v>547</v>
      </c>
      <c r="AN4" s="1226"/>
      <c r="AO4" s="451" t="s">
        <v>547</v>
      </c>
      <c r="AP4" s="193" t="s">
        <v>548</v>
      </c>
      <c r="AQ4" s="6"/>
      <c r="AR4" s="645"/>
      <c r="AS4" s="645"/>
      <c r="AT4" s="552"/>
      <c r="AU4" s="1226" t="s">
        <v>549</v>
      </c>
      <c r="AV4" s="1226"/>
      <c r="AW4" s="451" t="s">
        <v>549</v>
      </c>
      <c r="AX4" s="193" t="s">
        <v>550</v>
      </c>
      <c r="AY4" s="6"/>
      <c r="AZ4" s="645"/>
      <c r="BA4" s="645"/>
      <c r="BB4" s="552"/>
      <c r="BC4" s="1226" t="s">
        <v>551</v>
      </c>
      <c r="BD4" s="1226"/>
      <c r="BE4" s="451" t="s">
        <v>551</v>
      </c>
      <c r="BF4" s="193" t="s">
        <v>551</v>
      </c>
      <c r="BG4" s="6"/>
      <c r="BH4" s="645"/>
      <c r="BI4" s="645"/>
      <c r="BJ4" s="552"/>
      <c r="BK4" s="1226" t="s">
        <v>552</v>
      </c>
      <c r="BL4" s="1226"/>
      <c r="BM4" s="451" t="s">
        <v>552</v>
      </c>
      <c r="BN4" s="193" t="s">
        <v>552</v>
      </c>
      <c r="BO4" s="6"/>
      <c r="BP4" s="645"/>
      <c r="BQ4" s="645"/>
      <c r="BR4" s="552"/>
      <c r="BS4" s="1226" t="s">
        <v>553</v>
      </c>
      <c r="BT4" s="1226"/>
      <c r="BU4" s="521" t="s">
        <v>553</v>
      </c>
      <c r="BV4" s="193" t="s">
        <v>554</v>
      </c>
      <c r="BW4" s="6"/>
      <c r="BX4" s="645"/>
      <c r="BY4" s="645"/>
      <c r="BZ4" s="552"/>
      <c r="CA4" s="1226" t="s">
        <v>555</v>
      </c>
      <c r="CB4" s="1226"/>
      <c r="CC4" s="521" t="s">
        <v>555</v>
      </c>
      <c r="CD4" s="193" t="s">
        <v>556</v>
      </c>
      <c r="CE4" s="6"/>
      <c r="CF4" s="645"/>
      <c r="CG4" s="645"/>
      <c r="CH4" s="552"/>
      <c r="CI4" s="1226" t="s">
        <v>557</v>
      </c>
      <c r="CJ4" s="1226"/>
      <c r="CK4" s="522" t="s">
        <v>557</v>
      </c>
      <c r="CL4" s="193" t="s">
        <v>558</v>
      </c>
      <c r="CM4" s="6"/>
      <c r="CN4" s="645"/>
      <c r="CO4" s="645"/>
      <c r="CP4" s="596"/>
      <c r="CQ4" s="1234" t="s">
        <v>592</v>
      </c>
      <c r="CR4" s="1235"/>
      <c r="CS4" s="522" t="s">
        <v>592</v>
      </c>
      <c r="CT4" s="435"/>
      <c r="CU4" s="6"/>
      <c r="CV4" s="645"/>
      <c r="CW4" s="645"/>
      <c r="CX4" s="608"/>
      <c r="CY4" s="1230" t="s">
        <v>598</v>
      </c>
      <c r="CZ4" s="1231"/>
      <c r="DA4" s="522"/>
      <c r="DB4" s="435"/>
      <c r="DC4" s="6"/>
      <c r="DD4" s="645"/>
      <c r="DE4" s="645"/>
      <c r="DF4" s="622"/>
      <c r="DG4" s="273"/>
      <c r="DH4" s="434"/>
      <c r="DI4" s="522"/>
      <c r="DJ4" s="435"/>
      <c r="DK4" s="6"/>
      <c r="DL4" s="645"/>
      <c r="DM4" s="645"/>
      <c r="DN4" s="622"/>
      <c r="DO4" s="273"/>
      <c r="DP4" s="434"/>
      <c r="DQ4" s="522"/>
      <c r="DR4" s="435"/>
      <c r="DS4" s="6"/>
      <c r="DT4" s="645"/>
      <c r="DU4" s="645"/>
      <c r="DV4" s="622"/>
      <c r="DW4" s="273"/>
      <c r="DX4" s="434"/>
      <c r="DY4" s="522"/>
      <c r="DZ4" s="435"/>
      <c r="EA4" s="6"/>
      <c r="EB4" s="645"/>
      <c r="EC4" s="645"/>
      <c r="ED4" s="622"/>
      <c r="EE4" s="1236"/>
      <c r="EF4" s="1237"/>
      <c r="EG4" s="522"/>
      <c r="EH4" s="435"/>
      <c r="EI4" s="6"/>
      <c r="EJ4" s="645"/>
      <c r="EK4" s="645"/>
      <c r="EL4" s="622"/>
      <c r="EM4" s="1236"/>
      <c r="EN4" s="1237"/>
      <c r="EO4" s="522"/>
      <c r="EP4" s="435"/>
      <c r="EQ4" s="6"/>
      <c r="ER4" s="433"/>
      <c r="ES4" s="433"/>
      <c r="ET4" s="622"/>
      <c r="EU4" s="1236"/>
      <c r="EV4" s="1237"/>
      <c r="EW4" s="522"/>
      <c r="EX4" s="435"/>
      <c r="EY4" s="6"/>
      <c r="EZ4" s="433"/>
      <c r="FA4" s="433"/>
      <c r="FB4" s="622"/>
      <c r="FC4" s="1236"/>
      <c r="FD4" s="1237"/>
      <c r="FE4" s="522"/>
      <c r="FF4" s="435"/>
      <c r="FG4" s="6"/>
      <c r="FH4" s="433"/>
      <c r="FI4" s="433"/>
      <c r="FJ4" s="596"/>
      <c r="FK4" s="1238"/>
      <c r="FL4" s="1239"/>
      <c r="FM4" s="545"/>
      <c r="FN4" s="275"/>
      <c r="FO4" s="6"/>
      <c r="FP4" s="242"/>
      <c r="FQ4" s="242"/>
      <c r="FR4" s="596"/>
    </row>
    <row r="5" spans="1:182" ht="15.75" thickBot="1" x14ac:dyDescent="0.3">
      <c r="A5" s="1217"/>
      <c r="B5" s="1213"/>
      <c r="C5" s="1213"/>
      <c r="D5" s="1228"/>
      <c r="E5" s="276" t="s">
        <v>13</v>
      </c>
      <c r="F5" s="277" t="s">
        <v>14</v>
      </c>
      <c r="G5" s="278" t="s">
        <v>13</v>
      </c>
      <c r="H5" s="279" t="s">
        <v>14</v>
      </c>
      <c r="I5" s="494" t="s">
        <v>13</v>
      </c>
      <c r="K5" s="25"/>
      <c r="L5" s="26"/>
      <c r="M5" s="26"/>
      <c r="N5" s="553"/>
      <c r="O5" s="278" t="s">
        <v>13</v>
      </c>
      <c r="P5" s="279" t="s">
        <v>14</v>
      </c>
      <c r="Q5" s="494" t="s">
        <v>13</v>
      </c>
      <c r="S5" s="25"/>
      <c r="T5" s="26"/>
      <c r="U5" s="26"/>
      <c r="V5" s="553"/>
      <c r="W5" s="278" t="s">
        <v>13</v>
      </c>
      <c r="X5" s="279" t="s">
        <v>14</v>
      </c>
      <c r="Y5" s="494" t="s">
        <v>13</v>
      </c>
      <c r="AA5" s="25"/>
      <c r="AB5" s="26"/>
      <c r="AC5" s="26"/>
      <c r="AD5" s="553"/>
      <c r="AE5" s="24" t="s">
        <v>13</v>
      </c>
      <c r="AF5" s="279" t="s">
        <v>14</v>
      </c>
      <c r="AG5" s="452" t="s">
        <v>13</v>
      </c>
      <c r="AI5" s="25"/>
      <c r="AJ5" s="26"/>
      <c r="AK5" s="26"/>
      <c r="AL5" s="553"/>
      <c r="AM5" s="278" t="s">
        <v>13</v>
      </c>
      <c r="AN5" s="279" t="s">
        <v>14</v>
      </c>
      <c r="AO5" s="494" t="s">
        <v>13</v>
      </c>
      <c r="AQ5" s="25"/>
      <c r="AR5" s="26"/>
      <c r="AS5" s="26"/>
      <c r="AT5" s="553"/>
      <c r="AU5" s="24" t="s">
        <v>13</v>
      </c>
      <c r="AV5" s="279" t="s">
        <v>14</v>
      </c>
      <c r="AW5" s="452" t="s">
        <v>13</v>
      </c>
      <c r="AY5" s="25"/>
      <c r="AZ5" s="26"/>
      <c r="BA5" s="26"/>
      <c r="BB5" s="553"/>
      <c r="BC5" s="278" t="s">
        <v>13</v>
      </c>
      <c r="BD5" s="279" t="s">
        <v>14</v>
      </c>
      <c r="BE5" s="494" t="s">
        <v>13</v>
      </c>
      <c r="BG5" s="25"/>
      <c r="BH5" s="26"/>
      <c r="BI5" s="26"/>
      <c r="BJ5" s="553"/>
      <c r="BK5" s="24" t="s">
        <v>13</v>
      </c>
      <c r="BL5" s="279" t="s">
        <v>14</v>
      </c>
      <c r="BM5" s="452" t="s">
        <v>13</v>
      </c>
      <c r="BO5" s="25"/>
      <c r="BP5" s="26"/>
      <c r="BQ5" s="26"/>
      <c r="BR5" s="553"/>
      <c r="BS5" s="24" t="s">
        <v>13</v>
      </c>
      <c r="BT5" s="282" t="s">
        <v>14</v>
      </c>
      <c r="BU5" s="452" t="s">
        <v>13</v>
      </c>
      <c r="BW5" s="25"/>
      <c r="BX5" s="26"/>
      <c r="BY5" s="26"/>
      <c r="BZ5" s="553"/>
      <c r="CA5" s="24" t="s">
        <v>13</v>
      </c>
      <c r="CB5" s="282" t="s">
        <v>14</v>
      </c>
      <c r="CC5" s="452" t="s">
        <v>13</v>
      </c>
      <c r="CE5" s="25"/>
      <c r="CF5" s="26"/>
      <c r="CG5" s="26"/>
      <c r="CH5" s="553"/>
      <c r="CI5" s="278" t="s">
        <v>13</v>
      </c>
      <c r="CJ5" s="27" t="s">
        <v>14</v>
      </c>
      <c r="CK5" s="494" t="s">
        <v>13</v>
      </c>
      <c r="CM5" s="25"/>
      <c r="CN5" s="26"/>
      <c r="CO5" s="26"/>
      <c r="CP5" s="597"/>
      <c r="CQ5" s="278" t="s">
        <v>13</v>
      </c>
      <c r="CR5" s="27" t="s">
        <v>14</v>
      </c>
      <c r="CS5" s="494" t="s">
        <v>13</v>
      </c>
      <c r="CT5" s="281"/>
      <c r="CU5" s="25"/>
      <c r="CV5" s="26"/>
      <c r="CW5" s="26"/>
      <c r="CX5" s="587"/>
      <c r="CY5" s="24" t="s">
        <v>13</v>
      </c>
      <c r="CZ5" s="27" t="s">
        <v>14</v>
      </c>
      <c r="DA5" s="494"/>
      <c r="DB5" s="281"/>
      <c r="DC5" s="25"/>
      <c r="DD5" s="26"/>
      <c r="DE5" s="26"/>
      <c r="DF5" s="623"/>
      <c r="DG5" s="278"/>
      <c r="DH5" s="282"/>
      <c r="DI5" s="494"/>
      <c r="DJ5" s="281"/>
      <c r="DK5" s="25"/>
      <c r="DL5" s="26"/>
      <c r="DM5" s="26"/>
      <c r="DN5" s="623"/>
      <c r="DO5" s="278"/>
      <c r="DP5" s="282"/>
      <c r="DQ5" s="494"/>
      <c r="DR5" s="281"/>
      <c r="DS5" s="25"/>
      <c r="DT5" s="26"/>
      <c r="DU5" s="26"/>
      <c r="DV5" s="623"/>
      <c r="DW5" s="278"/>
      <c r="DX5" s="282"/>
      <c r="DY5" s="494"/>
      <c r="DZ5" s="281"/>
      <c r="EA5" s="25"/>
      <c r="EB5" s="26"/>
      <c r="EC5" s="26"/>
      <c r="ED5" s="623"/>
      <c r="EE5" s="278"/>
      <c r="EF5" s="282"/>
      <c r="EG5" s="494"/>
      <c r="EH5" s="281"/>
      <c r="EI5" s="25"/>
      <c r="EJ5" s="26"/>
      <c r="EK5" s="26"/>
      <c r="EL5" s="623"/>
      <c r="EM5" s="278"/>
      <c r="EN5" s="282"/>
      <c r="EO5" s="494"/>
      <c r="EP5" s="281"/>
      <c r="EQ5" s="25"/>
      <c r="ER5" s="243"/>
      <c r="ES5" s="243"/>
      <c r="ET5" s="623"/>
      <c r="EU5" s="278"/>
      <c r="EV5" s="282"/>
      <c r="EW5" s="494"/>
      <c r="EX5" s="281"/>
      <c r="EY5" s="25"/>
      <c r="EZ5" s="243"/>
      <c r="FA5" s="243"/>
      <c r="FB5" s="623"/>
      <c r="FC5" s="278"/>
      <c r="FD5" s="282"/>
      <c r="FE5" s="494"/>
      <c r="FF5" s="281"/>
      <c r="FG5" s="25"/>
      <c r="FH5" s="243"/>
      <c r="FI5" s="243"/>
      <c r="FJ5" s="597"/>
      <c r="FK5" s="278"/>
      <c r="FL5" s="282"/>
      <c r="FM5" s="494"/>
      <c r="FN5" s="281"/>
      <c r="FO5" s="25"/>
      <c r="FP5" s="243"/>
      <c r="FQ5" s="243"/>
      <c r="FR5" s="597"/>
    </row>
    <row r="6" spans="1:182" x14ac:dyDescent="0.25">
      <c r="A6" s="28"/>
      <c r="B6" s="29" t="s">
        <v>15</v>
      </c>
      <c r="C6" s="30"/>
      <c r="D6" s="31"/>
      <c r="E6" s="283"/>
      <c r="F6" s="284"/>
      <c r="G6" s="285"/>
      <c r="H6" s="286"/>
      <c r="I6" s="495"/>
      <c r="K6" s="33"/>
      <c r="L6" s="34"/>
      <c r="M6" s="34"/>
      <c r="N6" s="554"/>
      <c r="O6" s="285"/>
      <c r="P6" s="286"/>
      <c r="Q6" s="495"/>
      <c r="S6" s="33"/>
      <c r="T6" s="34"/>
      <c r="U6" s="34"/>
      <c r="V6" s="554"/>
      <c r="W6" s="285"/>
      <c r="X6" s="286"/>
      <c r="Y6" s="495"/>
      <c r="AA6" s="33"/>
      <c r="AB6" s="34"/>
      <c r="AC6" s="34"/>
      <c r="AD6" s="554"/>
      <c r="AE6" s="32"/>
      <c r="AF6" s="286"/>
      <c r="AG6" s="453"/>
      <c r="AI6" s="33"/>
      <c r="AJ6" s="34"/>
      <c r="AK6" s="34"/>
      <c r="AL6" s="554"/>
      <c r="AM6" s="285"/>
      <c r="AN6" s="286"/>
      <c r="AO6" s="495"/>
      <c r="AQ6" s="33"/>
      <c r="AR6" s="34"/>
      <c r="AS6" s="34"/>
      <c r="AT6" s="554"/>
      <c r="AU6" s="32"/>
      <c r="AV6" s="286"/>
      <c r="AW6" s="453"/>
      <c r="AY6" s="33"/>
      <c r="AZ6" s="34"/>
      <c r="BA6" s="34"/>
      <c r="BB6" s="554"/>
      <c r="BC6" s="285"/>
      <c r="BD6" s="286"/>
      <c r="BE6" s="495"/>
      <c r="BG6" s="33"/>
      <c r="BH6" s="34"/>
      <c r="BI6" s="34"/>
      <c r="BJ6" s="554"/>
      <c r="BK6" s="32"/>
      <c r="BL6" s="286"/>
      <c r="BM6" s="453"/>
      <c r="BO6" s="33"/>
      <c r="BP6" s="34"/>
      <c r="BQ6" s="34"/>
      <c r="BR6" s="554"/>
      <c r="BS6" s="32"/>
      <c r="BT6" s="286"/>
      <c r="BU6" s="453"/>
      <c r="BW6" s="33"/>
      <c r="BX6" s="34"/>
      <c r="BY6" s="34"/>
      <c r="BZ6" s="554"/>
      <c r="CA6" s="32"/>
      <c r="CB6" s="286"/>
      <c r="CC6" s="453"/>
      <c r="CE6" s="33"/>
      <c r="CF6" s="34"/>
      <c r="CG6" s="34"/>
      <c r="CH6" s="554"/>
      <c r="CI6" s="285"/>
      <c r="CJ6" s="286"/>
      <c r="CK6" s="495"/>
      <c r="CM6" s="33"/>
      <c r="CN6" s="34"/>
      <c r="CO6" s="34"/>
      <c r="CP6" s="598"/>
      <c r="CQ6" s="285"/>
      <c r="CR6" s="286"/>
      <c r="CS6" s="495"/>
      <c r="CT6" s="281"/>
      <c r="CU6" s="33"/>
      <c r="CV6" s="34"/>
      <c r="CW6" s="34"/>
      <c r="CX6" s="588"/>
      <c r="CY6" s="32"/>
      <c r="CZ6" s="286"/>
      <c r="DA6" s="495"/>
      <c r="DB6" s="281"/>
      <c r="DC6" s="33"/>
      <c r="DD6" s="34"/>
      <c r="DE6" s="34"/>
      <c r="DF6" s="624"/>
      <c r="DG6" s="285"/>
      <c r="DH6" s="286"/>
      <c r="DI6" s="495"/>
      <c r="DJ6" s="281"/>
      <c r="DK6" s="33"/>
      <c r="DL6" s="34"/>
      <c r="DM6" s="34"/>
      <c r="DN6" s="624"/>
      <c r="DO6" s="285"/>
      <c r="DP6" s="286"/>
      <c r="DQ6" s="495"/>
      <c r="DR6" s="281"/>
      <c r="DS6" s="33"/>
      <c r="DT6" s="34"/>
      <c r="DU6" s="34"/>
      <c r="DV6" s="624"/>
      <c r="DW6" s="285"/>
      <c r="DX6" s="286"/>
      <c r="DY6" s="495"/>
      <c r="DZ6" s="281"/>
      <c r="EA6" s="33"/>
      <c r="EB6" s="34"/>
      <c r="EC6" s="34"/>
      <c r="ED6" s="624"/>
      <c r="EE6" s="285"/>
      <c r="EF6" s="286"/>
      <c r="EG6" s="495"/>
      <c r="EH6" s="281"/>
      <c r="EI6" s="33"/>
      <c r="EJ6" s="34"/>
      <c r="EK6" s="34"/>
      <c r="EL6" s="624"/>
      <c r="EM6" s="285"/>
      <c r="EN6" s="286"/>
      <c r="EO6" s="495"/>
      <c r="EP6" s="281"/>
      <c r="EQ6" s="33"/>
      <c r="ER6" s="244"/>
      <c r="ES6" s="244"/>
      <c r="ET6" s="624"/>
      <c r="EU6" s="285"/>
      <c r="EV6" s="286"/>
      <c r="EW6" s="495"/>
      <c r="EX6" s="281"/>
      <c r="EY6" s="33"/>
      <c r="EZ6" s="244"/>
      <c r="FA6" s="244"/>
      <c r="FB6" s="624"/>
      <c r="FC6" s="285"/>
      <c r="FD6" s="286"/>
      <c r="FE6" s="495"/>
      <c r="FF6" s="281"/>
      <c r="FG6" s="33"/>
      <c r="FH6" s="244"/>
      <c r="FI6" s="244"/>
      <c r="FJ6" s="598"/>
      <c r="FK6" s="285"/>
      <c r="FL6" s="286"/>
      <c r="FM6" s="495"/>
      <c r="FN6" s="281"/>
      <c r="FO6" s="33"/>
      <c r="FP6" s="244"/>
      <c r="FQ6" s="244"/>
      <c r="FR6" s="641"/>
    </row>
    <row r="7" spans="1:182" x14ac:dyDescent="0.25">
      <c r="A7" s="35" t="s">
        <v>16</v>
      </c>
      <c r="B7" s="36" t="s">
        <v>17</v>
      </c>
      <c r="C7" s="37" t="s">
        <v>18</v>
      </c>
      <c r="D7" s="38"/>
      <c r="E7" s="299">
        <f>G7+O7+W7+AE7+AM7+AU7+BC7+BK7+BS7+CA7+CI7+CQ7+CY7+DG7+DO7+DW7</f>
        <v>0</v>
      </c>
      <c r="F7" s="288">
        <f>$D$7*E7</f>
        <v>0</v>
      </c>
      <c r="G7" s="340"/>
      <c r="H7" s="289">
        <f>$D$7*G7</f>
        <v>0</v>
      </c>
      <c r="I7" s="488"/>
      <c r="K7" s="424"/>
      <c r="L7" s="41">
        <f t="shared" ref="L7:L70" si="0">G7*K7</f>
        <v>0</v>
      </c>
      <c r="M7" s="41">
        <f t="shared" ref="M7:M69" si="1">ROUNDUP(L7,0)</f>
        <v>0</v>
      </c>
      <c r="N7" s="555">
        <v>0</v>
      </c>
      <c r="O7" s="43"/>
      <c r="P7" s="289">
        <f>$D$7*O7</f>
        <v>0</v>
      </c>
      <c r="Q7" s="454"/>
      <c r="S7" s="424"/>
      <c r="T7" s="41">
        <f t="shared" ref="T7:T70" si="2">O7*S7</f>
        <v>0</v>
      </c>
      <c r="U7" s="41">
        <f t="shared" ref="U7:U70" si="3">ROUNDUP(T7,0)</f>
        <v>0</v>
      </c>
      <c r="V7" s="555">
        <v>0</v>
      </c>
      <c r="W7" s="43"/>
      <c r="X7" s="289">
        <f>$D$7*W7</f>
        <v>0</v>
      </c>
      <c r="Y7" s="454"/>
      <c r="AA7" s="424"/>
      <c r="AB7" s="41">
        <f t="shared" ref="AB7:AB70" si="4">W7*AA7</f>
        <v>0</v>
      </c>
      <c r="AC7" s="41">
        <f t="shared" ref="AC7:AC70" si="5">ROUNDUP(AB7,0)</f>
        <v>0</v>
      </c>
      <c r="AD7" s="555">
        <v>0</v>
      </c>
      <c r="AE7" s="43"/>
      <c r="AF7" s="289">
        <f>$D$7*AE7</f>
        <v>0</v>
      </c>
      <c r="AG7" s="454"/>
      <c r="AI7" s="424"/>
      <c r="AJ7" s="41">
        <f t="shared" ref="AJ7:AJ70" si="6">AE7*AI7</f>
        <v>0</v>
      </c>
      <c r="AK7" s="41">
        <f t="shared" ref="AK7:AK70" si="7">ROUNDUP(AJ7,0)</f>
        <v>0</v>
      </c>
      <c r="AL7" s="555">
        <v>0</v>
      </c>
      <c r="AM7" s="43"/>
      <c r="AN7" s="289">
        <f>$D$7*AM7</f>
        <v>0</v>
      </c>
      <c r="AO7" s="454"/>
      <c r="AQ7" s="424"/>
      <c r="AR7" s="41">
        <f t="shared" ref="AR7:AR70" si="8">AM7*AQ7</f>
        <v>0</v>
      </c>
      <c r="AS7" s="41">
        <f t="shared" ref="AS7:AS70" si="9">ROUNDUP(AR7,0)</f>
        <v>0</v>
      </c>
      <c r="AT7" s="555">
        <v>0</v>
      </c>
      <c r="AU7" s="43"/>
      <c r="AV7" s="289">
        <f>$D$7*AU7</f>
        <v>0</v>
      </c>
      <c r="AW7" s="454"/>
      <c r="AY7" s="424"/>
      <c r="AZ7" s="41">
        <f t="shared" ref="AZ7:AZ70" si="10">AU7*AY7</f>
        <v>0</v>
      </c>
      <c r="BA7" s="41">
        <f t="shared" ref="BA7:BA70" si="11">ROUNDUP(AZ7,0)</f>
        <v>0</v>
      </c>
      <c r="BB7" s="555">
        <v>0</v>
      </c>
      <c r="BC7" s="440"/>
      <c r="BD7" s="289">
        <f>$D$7*BC7</f>
        <v>0</v>
      </c>
      <c r="BE7" s="520"/>
      <c r="BG7" s="424"/>
      <c r="BH7" s="41">
        <f t="shared" ref="BH7:BH70" si="12">BC7*BG7</f>
        <v>0</v>
      </c>
      <c r="BI7" s="41">
        <f t="shared" ref="BI7:BI70" si="13">ROUNDUP(BH7,0)</f>
        <v>0</v>
      </c>
      <c r="BJ7" s="555">
        <v>0</v>
      </c>
      <c r="BK7" s="43"/>
      <c r="BL7" s="289">
        <f>$D$7*BK7</f>
        <v>0</v>
      </c>
      <c r="BM7" s="454"/>
      <c r="BO7" s="424"/>
      <c r="BP7" s="41">
        <f t="shared" ref="BP7:BP70" si="14">BK7*BO7</f>
        <v>0</v>
      </c>
      <c r="BQ7" s="41">
        <f t="shared" ref="BQ7:BQ70" si="15">ROUNDUP(BP7,0)</f>
        <v>0</v>
      </c>
      <c r="BR7" s="555">
        <v>0</v>
      </c>
      <c r="BS7" s="245"/>
      <c r="BT7" s="289">
        <f>$D$7*BS7</f>
        <v>0</v>
      </c>
      <c r="BU7" s="512"/>
      <c r="BW7" s="424"/>
      <c r="BX7" s="41">
        <f t="shared" ref="BX7:BX70" si="16">BS7*BW7</f>
        <v>0</v>
      </c>
      <c r="BY7" s="41">
        <f t="shared" ref="BY7:BY70" si="17">ROUNDUP(BX7,0)</f>
        <v>0</v>
      </c>
      <c r="BZ7" s="555">
        <v>0</v>
      </c>
      <c r="CA7" s="43"/>
      <c r="CB7" s="289">
        <f>$D$7*CA7</f>
        <v>0</v>
      </c>
      <c r="CC7" s="454"/>
      <c r="CE7" s="424"/>
      <c r="CF7" s="41">
        <f t="shared" ref="CF7:CF70" si="18">CA7*CE7</f>
        <v>0</v>
      </c>
      <c r="CG7" s="41">
        <f t="shared" ref="CG7:CG70" si="19">ROUNDUP(CF7,0)</f>
        <v>0</v>
      </c>
      <c r="CH7" s="555">
        <v>0</v>
      </c>
      <c r="CI7" s="340"/>
      <c r="CJ7" s="289">
        <f>$D$7*CI7</f>
        <v>0</v>
      </c>
      <c r="CK7" s="488"/>
      <c r="CM7" s="424"/>
      <c r="CN7" s="41">
        <f t="shared" ref="CN7:CN70" si="20">CI7*CM7</f>
        <v>0</v>
      </c>
      <c r="CO7" s="41">
        <f t="shared" ref="CO7:CO70" si="21">ROUNDUP(CN7,0)</f>
        <v>0</v>
      </c>
      <c r="CP7" s="599">
        <v>0</v>
      </c>
      <c r="CQ7" s="340"/>
      <c r="CR7" s="289">
        <f>$D$7*CQ7</f>
        <v>0</v>
      </c>
      <c r="CS7" s="488"/>
      <c r="CT7" s="281"/>
      <c r="CU7" s="424"/>
      <c r="CV7" s="41">
        <f t="shared" ref="CV7:CV70" si="22">CQ7*CU7</f>
        <v>0</v>
      </c>
      <c r="CW7" s="41">
        <f t="shared" ref="CW7:CW70" si="23">ROUNDUP(CV7,0)</f>
        <v>0</v>
      </c>
      <c r="CX7" s="589">
        <v>0</v>
      </c>
      <c r="CY7" s="43"/>
      <c r="CZ7" s="289">
        <f>$D$7*CY7</f>
        <v>0</v>
      </c>
      <c r="DA7" s="502"/>
      <c r="DB7" s="281"/>
      <c r="DC7" s="424"/>
      <c r="DD7" s="41">
        <f t="shared" ref="DD7:DD70" si="24">CY7*DC7</f>
        <v>0</v>
      </c>
      <c r="DE7" s="41">
        <f t="shared" ref="DE7:DE70" si="25">ROUNDUP(DD7,0)</f>
        <v>0</v>
      </c>
      <c r="DF7" s="604">
        <v>0</v>
      </c>
      <c r="DG7" s="180"/>
      <c r="DH7" s="289">
        <f>$D$7*DG7</f>
        <v>0</v>
      </c>
      <c r="DI7" s="502"/>
      <c r="DJ7" s="281"/>
      <c r="DK7" s="424"/>
      <c r="DL7" s="41">
        <f t="shared" ref="DL7:DL70" si="26">DG7*DK7</f>
        <v>0</v>
      </c>
      <c r="DM7" s="41">
        <f t="shared" ref="DM7:DM70" si="27">ROUNDUP(DL7,0)</f>
        <v>0</v>
      </c>
      <c r="DN7" s="604">
        <v>0</v>
      </c>
      <c r="DO7" s="180"/>
      <c r="DP7" s="289">
        <f>$D$7*DO7</f>
        <v>0</v>
      </c>
      <c r="DQ7" s="502"/>
      <c r="DR7" s="281"/>
      <c r="DS7" s="424"/>
      <c r="DT7" s="41">
        <f t="shared" ref="DT7:DT70" si="28">DO7*DS7</f>
        <v>0</v>
      </c>
      <c r="DU7" s="41">
        <f t="shared" ref="DU7:DU70" si="29">ROUNDUP(DT7,0)</f>
        <v>0</v>
      </c>
      <c r="DV7" s="604">
        <v>0</v>
      </c>
      <c r="DW7" s="180"/>
      <c r="DX7" s="289">
        <f>$D$7*DW7</f>
        <v>0</v>
      </c>
      <c r="DY7" s="502"/>
      <c r="DZ7" s="281"/>
      <c r="EA7" s="424"/>
      <c r="EB7" s="41">
        <f t="shared" ref="EB7:EB70" si="30">DW7*EA7</f>
        <v>0</v>
      </c>
      <c r="EC7" s="41">
        <f t="shared" ref="EC7:EC70" si="31">ROUNDUP(EB7,0)</f>
        <v>0</v>
      </c>
      <c r="ED7" s="604">
        <v>0</v>
      </c>
      <c r="EE7" s="180"/>
      <c r="EF7" s="289">
        <f>$D$7*EE7</f>
        <v>0</v>
      </c>
      <c r="EG7" s="502"/>
      <c r="EH7" s="281"/>
      <c r="EI7" s="424"/>
      <c r="EJ7" s="41">
        <f t="shared" ref="EJ7:EJ70" si="32">EE7*EI7</f>
        <v>0</v>
      </c>
      <c r="EK7" s="41">
        <f t="shared" ref="EK7:EK70" si="33">ROUNDUP(EJ7,0)</f>
        <v>0</v>
      </c>
      <c r="EL7" s="604">
        <v>0</v>
      </c>
      <c r="EM7" s="180"/>
      <c r="EN7" s="289">
        <f>$D$7*EM7</f>
        <v>0</v>
      </c>
      <c r="EO7" s="502"/>
      <c r="EP7" s="281"/>
      <c r="EQ7" s="424"/>
      <c r="ER7" s="41">
        <f t="shared" ref="ER7:ER70" si="34">EM7*EQ7</f>
        <v>0</v>
      </c>
      <c r="ES7" s="41">
        <f t="shared" ref="ES7:ES70" si="35">ROUNDUP(ER7,0)</f>
        <v>0</v>
      </c>
      <c r="ET7" s="604">
        <v>0</v>
      </c>
      <c r="EU7" s="180"/>
      <c r="EV7" s="289">
        <f>$D$7*EU7</f>
        <v>0</v>
      </c>
      <c r="EW7" s="502"/>
      <c r="EX7" s="281"/>
      <c r="EY7" s="424"/>
      <c r="EZ7" s="41">
        <f t="shared" ref="EZ7:EZ70" si="36">EU7*EY7</f>
        <v>0</v>
      </c>
      <c r="FA7" s="41">
        <f t="shared" ref="FA7:FA70" si="37">ROUNDUP(EZ7,0)</f>
        <v>0</v>
      </c>
      <c r="FB7" s="604">
        <v>0</v>
      </c>
      <c r="FC7" s="86"/>
      <c r="FD7" s="289">
        <f>$D$7*FC7</f>
        <v>0</v>
      </c>
      <c r="FE7" s="499"/>
      <c r="FF7" s="281"/>
      <c r="FG7" s="424"/>
      <c r="FH7" s="41">
        <f t="shared" ref="FH7:FH70" si="38">FC7*FG7</f>
        <v>0</v>
      </c>
      <c r="FI7" s="41">
        <f t="shared" ref="FI7:FK57" si="39">ROUNDUP(FH7,0)</f>
        <v>0</v>
      </c>
      <c r="FJ7" s="599">
        <v>0</v>
      </c>
      <c r="FK7" s="447"/>
      <c r="FL7" s="289">
        <f>$D$7*FK7</f>
        <v>0</v>
      </c>
      <c r="FM7" s="546"/>
      <c r="FN7" s="281"/>
      <c r="FO7" s="424"/>
      <c r="FP7" s="41">
        <f t="shared" ref="FP7:FP70" si="40">FK7*FO7</f>
        <v>0</v>
      </c>
      <c r="FQ7" s="41">
        <f t="shared" ref="FQ7:FQ70" si="41">ROUNDUP(FP7,0)</f>
        <v>0</v>
      </c>
      <c r="FR7" s="642">
        <v>0</v>
      </c>
      <c r="FW7" s="355">
        <f t="shared" ref="FW7:FX70" si="42">G7+O7+W7+AE7+AM7+AU7+BC7+BK7+BS7+CA7+CI7+CQ7+CY7+DG7+DO7+DW7+EE7+EM7+EU7+FC7+FK7</f>
        <v>0</v>
      </c>
      <c r="FX7" s="355">
        <f t="shared" si="42"/>
        <v>0</v>
      </c>
      <c r="FY7" s="355">
        <f t="shared" ref="FY7:FZ70" si="43">FW7-E7</f>
        <v>0</v>
      </c>
      <c r="FZ7" s="356">
        <f t="shared" si="43"/>
        <v>0</v>
      </c>
    </row>
    <row r="8" spans="1:182" x14ac:dyDescent="0.25">
      <c r="A8" s="35" t="s">
        <v>19</v>
      </c>
      <c r="B8" s="36" t="s">
        <v>20</v>
      </c>
      <c r="C8" s="37" t="s">
        <v>18</v>
      </c>
      <c r="D8" s="38"/>
      <c r="E8" s="299">
        <f t="shared" ref="E8:E28" si="44">G8+O8+W8+AE8+AM8+AU8+BC8+BK8+BS8+CA8+CI8+CQ8+CY8+DG8+DO8+DW8</f>
        <v>0</v>
      </c>
      <c r="F8" s="288">
        <f>$D$8*E8</f>
        <v>0</v>
      </c>
      <c r="G8" s="340"/>
      <c r="H8" s="289">
        <f>$D$8*G8</f>
        <v>0</v>
      </c>
      <c r="I8" s="488"/>
      <c r="K8" s="424"/>
      <c r="L8" s="41">
        <f t="shared" si="0"/>
        <v>0</v>
      </c>
      <c r="M8" s="41">
        <f t="shared" si="1"/>
        <v>0</v>
      </c>
      <c r="N8" s="555">
        <v>0</v>
      </c>
      <c r="O8" s="43"/>
      <c r="P8" s="289">
        <f>$D$8*O8</f>
        <v>0</v>
      </c>
      <c r="Q8" s="454"/>
      <c r="S8" s="424"/>
      <c r="T8" s="41">
        <f t="shared" si="2"/>
        <v>0</v>
      </c>
      <c r="U8" s="41">
        <f t="shared" si="3"/>
        <v>0</v>
      </c>
      <c r="V8" s="555">
        <v>0</v>
      </c>
      <c r="W8" s="43"/>
      <c r="X8" s="289">
        <f>$D$8*W8</f>
        <v>0</v>
      </c>
      <c r="Y8" s="454"/>
      <c r="AA8" s="424"/>
      <c r="AB8" s="41">
        <f t="shared" si="4"/>
        <v>0</v>
      </c>
      <c r="AC8" s="41">
        <f t="shared" si="5"/>
        <v>0</v>
      </c>
      <c r="AD8" s="555">
        <v>0</v>
      </c>
      <c r="AE8" s="43"/>
      <c r="AF8" s="289">
        <f>$D$8*AE8</f>
        <v>0</v>
      </c>
      <c r="AG8" s="454"/>
      <c r="AI8" s="424"/>
      <c r="AJ8" s="41">
        <f t="shared" si="6"/>
        <v>0</v>
      </c>
      <c r="AK8" s="41">
        <f t="shared" si="7"/>
        <v>0</v>
      </c>
      <c r="AL8" s="555">
        <v>0</v>
      </c>
      <c r="AM8" s="43"/>
      <c r="AN8" s="289">
        <f>$D$8*AM8</f>
        <v>0</v>
      </c>
      <c r="AO8" s="454"/>
      <c r="AQ8" s="424"/>
      <c r="AR8" s="41">
        <f t="shared" si="8"/>
        <v>0</v>
      </c>
      <c r="AS8" s="41">
        <f t="shared" si="9"/>
        <v>0</v>
      </c>
      <c r="AT8" s="555">
        <v>0</v>
      </c>
      <c r="AU8" s="43"/>
      <c r="AV8" s="289">
        <f>$D$8*AU8</f>
        <v>0</v>
      </c>
      <c r="AW8" s="454"/>
      <c r="AY8" s="424"/>
      <c r="AZ8" s="41">
        <f t="shared" si="10"/>
        <v>0</v>
      </c>
      <c r="BA8" s="41">
        <f t="shared" si="11"/>
        <v>0</v>
      </c>
      <c r="BB8" s="555">
        <v>0</v>
      </c>
      <c r="BC8" s="440"/>
      <c r="BD8" s="289">
        <f>$D$8*BC8</f>
        <v>0</v>
      </c>
      <c r="BE8" s="520"/>
      <c r="BG8" s="424"/>
      <c r="BH8" s="41">
        <f t="shared" si="12"/>
        <v>0</v>
      </c>
      <c r="BI8" s="41">
        <f t="shared" si="13"/>
        <v>0</v>
      </c>
      <c r="BJ8" s="555">
        <v>0</v>
      </c>
      <c r="BK8" s="43"/>
      <c r="BL8" s="289">
        <f>$D$8*BK8</f>
        <v>0</v>
      </c>
      <c r="BM8" s="454"/>
      <c r="BO8" s="424"/>
      <c r="BP8" s="41">
        <f t="shared" si="14"/>
        <v>0</v>
      </c>
      <c r="BQ8" s="41">
        <f t="shared" si="15"/>
        <v>0</v>
      </c>
      <c r="BR8" s="555">
        <v>0</v>
      </c>
      <c r="BS8" s="245"/>
      <c r="BT8" s="289">
        <f>$D$8*BS8</f>
        <v>0</v>
      </c>
      <c r="BU8" s="512"/>
      <c r="BW8" s="424"/>
      <c r="BX8" s="41">
        <f t="shared" si="16"/>
        <v>0</v>
      </c>
      <c r="BY8" s="41">
        <f t="shared" si="17"/>
        <v>0</v>
      </c>
      <c r="BZ8" s="555">
        <v>0</v>
      </c>
      <c r="CA8" s="43"/>
      <c r="CB8" s="289">
        <f>$D$8*CA8</f>
        <v>0</v>
      </c>
      <c r="CC8" s="454"/>
      <c r="CE8" s="424"/>
      <c r="CF8" s="41">
        <f t="shared" si="18"/>
        <v>0</v>
      </c>
      <c r="CG8" s="41">
        <f t="shared" si="19"/>
        <v>0</v>
      </c>
      <c r="CH8" s="555">
        <v>0</v>
      </c>
      <c r="CI8" s="340"/>
      <c r="CJ8" s="289">
        <f>$D$8*CI8</f>
        <v>0</v>
      </c>
      <c r="CK8" s="488"/>
      <c r="CM8" s="424"/>
      <c r="CN8" s="41">
        <f t="shared" si="20"/>
        <v>0</v>
      </c>
      <c r="CO8" s="41">
        <f t="shared" si="21"/>
        <v>0</v>
      </c>
      <c r="CP8" s="599">
        <v>0</v>
      </c>
      <c r="CQ8" s="340"/>
      <c r="CR8" s="289">
        <f>$D$8*CQ8</f>
        <v>0</v>
      </c>
      <c r="CS8" s="488"/>
      <c r="CT8" s="281"/>
      <c r="CU8" s="424"/>
      <c r="CV8" s="41">
        <f t="shared" si="22"/>
        <v>0</v>
      </c>
      <c r="CW8" s="41">
        <f t="shared" si="23"/>
        <v>0</v>
      </c>
      <c r="CX8" s="589">
        <v>0</v>
      </c>
      <c r="CY8" s="43"/>
      <c r="CZ8" s="289">
        <f>$D$8*CY8</f>
        <v>0</v>
      </c>
      <c r="DA8" s="502"/>
      <c r="DB8" s="281"/>
      <c r="DC8" s="424"/>
      <c r="DD8" s="41">
        <f t="shared" si="24"/>
        <v>0</v>
      </c>
      <c r="DE8" s="41">
        <f t="shared" si="25"/>
        <v>0</v>
      </c>
      <c r="DF8" s="604">
        <v>0</v>
      </c>
      <c r="DG8" s="180"/>
      <c r="DH8" s="289">
        <f>$D$8*DG8</f>
        <v>0</v>
      </c>
      <c r="DI8" s="502"/>
      <c r="DJ8" s="281"/>
      <c r="DK8" s="424"/>
      <c r="DL8" s="41">
        <f t="shared" si="26"/>
        <v>0</v>
      </c>
      <c r="DM8" s="41">
        <f t="shared" si="27"/>
        <v>0</v>
      </c>
      <c r="DN8" s="604">
        <v>0</v>
      </c>
      <c r="DO8" s="180"/>
      <c r="DP8" s="289">
        <f>$D$8*DO8</f>
        <v>0</v>
      </c>
      <c r="DQ8" s="502"/>
      <c r="DR8" s="281"/>
      <c r="DS8" s="424"/>
      <c r="DT8" s="41">
        <f t="shared" si="28"/>
        <v>0</v>
      </c>
      <c r="DU8" s="41">
        <f t="shared" si="29"/>
        <v>0</v>
      </c>
      <c r="DV8" s="604">
        <v>0</v>
      </c>
      <c r="DW8" s="180"/>
      <c r="DX8" s="289">
        <f>$D$8*DW8</f>
        <v>0</v>
      </c>
      <c r="DY8" s="502"/>
      <c r="DZ8" s="281"/>
      <c r="EA8" s="424"/>
      <c r="EB8" s="41">
        <f t="shared" si="30"/>
        <v>0</v>
      </c>
      <c r="EC8" s="41">
        <f t="shared" si="31"/>
        <v>0</v>
      </c>
      <c r="ED8" s="604">
        <v>0</v>
      </c>
      <c r="EE8" s="180"/>
      <c r="EF8" s="289">
        <f>$D$8*EE8</f>
        <v>0</v>
      </c>
      <c r="EG8" s="502"/>
      <c r="EH8" s="281"/>
      <c r="EI8" s="424"/>
      <c r="EJ8" s="41">
        <f t="shared" si="32"/>
        <v>0</v>
      </c>
      <c r="EK8" s="41">
        <f t="shared" si="33"/>
        <v>0</v>
      </c>
      <c r="EL8" s="604">
        <v>0</v>
      </c>
      <c r="EM8" s="180"/>
      <c r="EN8" s="289">
        <f>$D$8*EM8</f>
        <v>0</v>
      </c>
      <c r="EO8" s="502"/>
      <c r="EP8" s="281"/>
      <c r="EQ8" s="424"/>
      <c r="ER8" s="41">
        <f t="shared" si="34"/>
        <v>0</v>
      </c>
      <c r="ES8" s="41">
        <f t="shared" si="35"/>
        <v>0</v>
      </c>
      <c r="ET8" s="604">
        <v>0</v>
      </c>
      <c r="EU8" s="180"/>
      <c r="EV8" s="289">
        <f>$D$8*EU8</f>
        <v>0</v>
      </c>
      <c r="EW8" s="502"/>
      <c r="EX8" s="281"/>
      <c r="EY8" s="424"/>
      <c r="EZ8" s="41">
        <f t="shared" si="36"/>
        <v>0</v>
      </c>
      <c r="FA8" s="41">
        <f t="shared" si="37"/>
        <v>0</v>
      </c>
      <c r="FB8" s="604">
        <v>0</v>
      </c>
      <c r="FC8" s="86"/>
      <c r="FD8" s="289">
        <f>$D$8*FC8</f>
        <v>0</v>
      </c>
      <c r="FE8" s="499"/>
      <c r="FF8" s="281"/>
      <c r="FG8" s="424"/>
      <c r="FH8" s="41">
        <f t="shared" si="38"/>
        <v>0</v>
      </c>
      <c r="FI8" s="41">
        <f t="shared" si="39"/>
        <v>0</v>
      </c>
      <c r="FJ8" s="599">
        <v>0</v>
      </c>
      <c r="FK8" s="447"/>
      <c r="FL8" s="289">
        <f>$D$8*FK8</f>
        <v>0</v>
      </c>
      <c r="FM8" s="546"/>
      <c r="FN8" s="281"/>
      <c r="FO8" s="424"/>
      <c r="FP8" s="41">
        <f t="shared" si="40"/>
        <v>0</v>
      </c>
      <c r="FQ8" s="41">
        <f t="shared" si="41"/>
        <v>0</v>
      </c>
      <c r="FR8" s="642">
        <v>0</v>
      </c>
      <c r="FW8" s="355">
        <f t="shared" si="42"/>
        <v>0</v>
      </c>
      <c r="FX8" s="355">
        <f t="shared" si="42"/>
        <v>0</v>
      </c>
      <c r="FY8" s="355">
        <f t="shared" si="43"/>
        <v>0</v>
      </c>
      <c r="FZ8" s="356">
        <f t="shared" si="43"/>
        <v>0</v>
      </c>
    </row>
    <row r="9" spans="1:182" x14ac:dyDescent="0.25">
      <c r="A9" s="35" t="s">
        <v>21</v>
      </c>
      <c r="B9" s="36" t="s">
        <v>22</v>
      </c>
      <c r="C9" s="37" t="s">
        <v>18</v>
      </c>
      <c r="D9" s="38"/>
      <c r="E9" s="299">
        <f t="shared" si="44"/>
        <v>0</v>
      </c>
      <c r="F9" s="288">
        <f>$D$9*E9</f>
        <v>0</v>
      </c>
      <c r="G9" s="340"/>
      <c r="H9" s="289">
        <f>$D$9*G9</f>
        <v>0</v>
      </c>
      <c r="I9" s="488"/>
      <c r="K9" s="424"/>
      <c r="L9" s="41">
        <f t="shared" si="0"/>
        <v>0</v>
      </c>
      <c r="M9" s="41">
        <f t="shared" si="1"/>
        <v>0</v>
      </c>
      <c r="N9" s="555">
        <v>0</v>
      </c>
      <c r="O9" s="43"/>
      <c r="P9" s="289">
        <f>$D$9*O9</f>
        <v>0</v>
      </c>
      <c r="Q9" s="454"/>
      <c r="S9" s="424"/>
      <c r="T9" s="41">
        <f t="shared" si="2"/>
        <v>0</v>
      </c>
      <c r="U9" s="41">
        <f t="shared" si="3"/>
        <v>0</v>
      </c>
      <c r="V9" s="555">
        <v>0</v>
      </c>
      <c r="W9" s="43"/>
      <c r="X9" s="289">
        <f>$D$9*W9</f>
        <v>0</v>
      </c>
      <c r="Y9" s="454"/>
      <c r="AA9" s="424"/>
      <c r="AB9" s="41">
        <f t="shared" si="4"/>
        <v>0</v>
      </c>
      <c r="AC9" s="41">
        <f t="shared" si="5"/>
        <v>0</v>
      </c>
      <c r="AD9" s="555">
        <v>0</v>
      </c>
      <c r="AE9" s="43"/>
      <c r="AF9" s="289">
        <f>$D$9*AE9</f>
        <v>0</v>
      </c>
      <c r="AG9" s="454"/>
      <c r="AI9" s="424"/>
      <c r="AJ9" s="41">
        <f t="shared" si="6"/>
        <v>0</v>
      </c>
      <c r="AK9" s="41">
        <f t="shared" si="7"/>
        <v>0</v>
      </c>
      <c r="AL9" s="555">
        <v>0</v>
      </c>
      <c r="AM9" s="43"/>
      <c r="AN9" s="289">
        <f>$D$9*AM9</f>
        <v>0</v>
      </c>
      <c r="AO9" s="454"/>
      <c r="AQ9" s="424"/>
      <c r="AR9" s="41">
        <f t="shared" si="8"/>
        <v>0</v>
      </c>
      <c r="AS9" s="41">
        <f t="shared" si="9"/>
        <v>0</v>
      </c>
      <c r="AT9" s="555">
        <v>0</v>
      </c>
      <c r="AU9" s="43"/>
      <c r="AV9" s="289">
        <f>$D$9*AU9</f>
        <v>0</v>
      </c>
      <c r="AW9" s="454"/>
      <c r="AY9" s="424"/>
      <c r="AZ9" s="41">
        <f t="shared" si="10"/>
        <v>0</v>
      </c>
      <c r="BA9" s="41">
        <f t="shared" si="11"/>
        <v>0</v>
      </c>
      <c r="BB9" s="555">
        <v>0</v>
      </c>
      <c r="BC9" s="440"/>
      <c r="BD9" s="289">
        <f>$D$9*BC9</f>
        <v>0</v>
      </c>
      <c r="BE9" s="520"/>
      <c r="BG9" s="424"/>
      <c r="BH9" s="41">
        <f t="shared" si="12"/>
        <v>0</v>
      </c>
      <c r="BI9" s="41">
        <f t="shared" si="13"/>
        <v>0</v>
      </c>
      <c r="BJ9" s="555">
        <v>0</v>
      </c>
      <c r="BK9" s="43"/>
      <c r="BL9" s="289">
        <f>$D$9*BK9</f>
        <v>0</v>
      </c>
      <c r="BM9" s="454"/>
      <c r="BO9" s="424"/>
      <c r="BP9" s="41">
        <f t="shared" si="14"/>
        <v>0</v>
      </c>
      <c r="BQ9" s="41">
        <f t="shared" si="15"/>
        <v>0</v>
      </c>
      <c r="BR9" s="555">
        <v>0</v>
      </c>
      <c r="BS9" s="245"/>
      <c r="BT9" s="289">
        <f>$D$9*BS9</f>
        <v>0</v>
      </c>
      <c r="BU9" s="512"/>
      <c r="BW9" s="424"/>
      <c r="BX9" s="41">
        <f t="shared" si="16"/>
        <v>0</v>
      </c>
      <c r="BY9" s="41">
        <f t="shared" si="17"/>
        <v>0</v>
      </c>
      <c r="BZ9" s="555">
        <v>0</v>
      </c>
      <c r="CA9" s="43"/>
      <c r="CB9" s="289">
        <f>$D$9*CA9</f>
        <v>0</v>
      </c>
      <c r="CC9" s="454"/>
      <c r="CE9" s="424"/>
      <c r="CF9" s="41">
        <f t="shared" si="18"/>
        <v>0</v>
      </c>
      <c r="CG9" s="41">
        <f t="shared" si="19"/>
        <v>0</v>
      </c>
      <c r="CH9" s="555">
        <v>0</v>
      </c>
      <c r="CI9" s="340"/>
      <c r="CJ9" s="289">
        <f>$D$9*CI9</f>
        <v>0</v>
      </c>
      <c r="CK9" s="488"/>
      <c r="CM9" s="424"/>
      <c r="CN9" s="41">
        <f t="shared" si="20"/>
        <v>0</v>
      </c>
      <c r="CO9" s="41">
        <f t="shared" si="21"/>
        <v>0</v>
      </c>
      <c r="CP9" s="599">
        <v>0</v>
      </c>
      <c r="CQ9" s="340"/>
      <c r="CR9" s="289">
        <f>$D$9*CQ9</f>
        <v>0</v>
      </c>
      <c r="CS9" s="488"/>
      <c r="CT9" s="281"/>
      <c r="CU9" s="424"/>
      <c r="CV9" s="41">
        <f t="shared" si="22"/>
        <v>0</v>
      </c>
      <c r="CW9" s="41">
        <f t="shared" si="23"/>
        <v>0</v>
      </c>
      <c r="CX9" s="589">
        <v>0</v>
      </c>
      <c r="CY9" s="43"/>
      <c r="CZ9" s="289">
        <f>$D$9*CY9</f>
        <v>0</v>
      </c>
      <c r="DA9" s="502"/>
      <c r="DB9" s="281"/>
      <c r="DC9" s="424"/>
      <c r="DD9" s="41">
        <f t="shared" si="24"/>
        <v>0</v>
      </c>
      <c r="DE9" s="41">
        <f t="shared" si="25"/>
        <v>0</v>
      </c>
      <c r="DF9" s="604">
        <v>0</v>
      </c>
      <c r="DG9" s="180"/>
      <c r="DH9" s="289">
        <f>$D$9*DG9</f>
        <v>0</v>
      </c>
      <c r="DI9" s="502"/>
      <c r="DJ9" s="281"/>
      <c r="DK9" s="424"/>
      <c r="DL9" s="41">
        <f t="shared" si="26"/>
        <v>0</v>
      </c>
      <c r="DM9" s="41">
        <f t="shared" si="27"/>
        <v>0</v>
      </c>
      <c r="DN9" s="604">
        <v>0</v>
      </c>
      <c r="DO9" s="180"/>
      <c r="DP9" s="289">
        <f>$D$9*DO9</f>
        <v>0</v>
      </c>
      <c r="DQ9" s="502"/>
      <c r="DR9" s="281"/>
      <c r="DS9" s="424"/>
      <c r="DT9" s="41">
        <f t="shared" si="28"/>
        <v>0</v>
      </c>
      <c r="DU9" s="41">
        <f t="shared" si="29"/>
        <v>0</v>
      </c>
      <c r="DV9" s="604">
        <v>0</v>
      </c>
      <c r="DW9" s="180"/>
      <c r="DX9" s="289">
        <f>$D$9*DW9</f>
        <v>0</v>
      </c>
      <c r="DY9" s="502"/>
      <c r="DZ9" s="281"/>
      <c r="EA9" s="424"/>
      <c r="EB9" s="41">
        <f t="shared" si="30"/>
        <v>0</v>
      </c>
      <c r="EC9" s="41">
        <f t="shared" si="31"/>
        <v>0</v>
      </c>
      <c r="ED9" s="604">
        <v>0</v>
      </c>
      <c r="EE9" s="180"/>
      <c r="EF9" s="289">
        <f>$D$9*EE9</f>
        <v>0</v>
      </c>
      <c r="EG9" s="502"/>
      <c r="EH9" s="281"/>
      <c r="EI9" s="424"/>
      <c r="EJ9" s="41">
        <f t="shared" si="32"/>
        <v>0</v>
      </c>
      <c r="EK9" s="41">
        <f t="shared" si="33"/>
        <v>0</v>
      </c>
      <c r="EL9" s="604">
        <v>0</v>
      </c>
      <c r="EM9" s="180"/>
      <c r="EN9" s="289">
        <f>$D$9*EM9</f>
        <v>0</v>
      </c>
      <c r="EO9" s="502"/>
      <c r="EP9" s="281"/>
      <c r="EQ9" s="424"/>
      <c r="ER9" s="41">
        <f t="shared" si="34"/>
        <v>0</v>
      </c>
      <c r="ES9" s="41">
        <f t="shared" si="35"/>
        <v>0</v>
      </c>
      <c r="ET9" s="604">
        <v>0</v>
      </c>
      <c r="EU9" s="180"/>
      <c r="EV9" s="289">
        <f>$D$9*EU9</f>
        <v>0</v>
      </c>
      <c r="EW9" s="502"/>
      <c r="EX9" s="281"/>
      <c r="EY9" s="424"/>
      <c r="EZ9" s="41">
        <f t="shared" si="36"/>
        <v>0</v>
      </c>
      <c r="FA9" s="41">
        <f t="shared" si="37"/>
        <v>0</v>
      </c>
      <c r="FB9" s="604">
        <v>0</v>
      </c>
      <c r="FC9" s="86"/>
      <c r="FD9" s="289">
        <f>$D$9*FC9</f>
        <v>0</v>
      </c>
      <c r="FE9" s="499"/>
      <c r="FF9" s="281"/>
      <c r="FG9" s="424"/>
      <c r="FH9" s="41">
        <f t="shared" si="38"/>
        <v>0</v>
      </c>
      <c r="FI9" s="41">
        <f t="shared" si="39"/>
        <v>0</v>
      </c>
      <c r="FJ9" s="599">
        <v>0</v>
      </c>
      <c r="FK9" s="447"/>
      <c r="FL9" s="289">
        <f>$D$9*FK9</f>
        <v>0</v>
      </c>
      <c r="FM9" s="546"/>
      <c r="FN9" s="281"/>
      <c r="FO9" s="424"/>
      <c r="FP9" s="41">
        <f t="shared" si="40"/>
        <v>0</v>
      </c>
      <c r="FQ9" s="41">
        <f t="shared" si="41"/>
        <v>0</v>
      </c>
      <c r="FR9" s="642">
        <v>0</v>
      </c>
      <c r="FW9" s="355">
        <f t="shared" si="42"/>
        <v>0</v>
      </c>
      <c r="FX9" s="355">
        <f t="shared" si="42"/>
        <v>0</v>
      </c>
      <c r="FY9" s="355">
        <f t="shared" si="43"/>
        <v>0</v>
      </c>
      <c r="FZ9" s="356">
        <f t="shared" si="43"/>
        <v>0</v>
      </c>
    </row>
    <row r="10" spans="1:182" x14ac:dyDescent="0.25">
      <c r="A10" s="35" t="s">
        <v>23</v>
      </c>
      <c r="B10" s="36" t="s">
        <v>24</v>
      </c>
      <c r="C10" s="37" t="s">
        <v>18</v>
      </c>
      <c r="D10" s="38"/>
      <c r="E10" s="299">
        <f t="shared" si="44"/>
        <v>0</v>
      </c>
      <c r="F10" s="288">
        <f>$D$10*E10</f>
        <v>0</v>
      </c>
      <c r="G10" s="340"/>
      <c r="H10" s="289">
        <f>$D$10*G10</f>
        <v>0</v>
      </c>
      <c r="I10" s="488"/>
      <c r="K10" s="424"/>
      <c r="L10" s="41">
        <f t="shared" si="0"/>
        <v>0</v>
      </c>
      <c r="M10" s="41">
        <f t="shared" si="1"/>
        <v>0</v>
      </c>
      <c r="N10" s="555">
        <v>0</v>
      </c>
      <c r="O10" s="43"/>
      <c r="P10" s="289">
        <f>$D$10*O10</f>
        <v>0</v>
      </c>
      <c r="Q10" s="454"/>
      <c r="S10" s="424"/>
      <c r="T10" s="41">
        <f t="shared" si="2"/>
        <v>0</v>
      </c>
      <c r="U10" s="41">
        <f t="shared" si="3"/>
        <v>0</v>
      </c>
      <c r="V10" s="555">
        <v>0</v>
      </c>
      <c r="W10" s="43"/>
      <c r="X10" s="289">
        <f>$D$10*W10</f>
        <v>0</v>
      </c>
      <c r="Y10" s="454"/>
      <c r="AA10" s="424"/>
      <c r="AB10" s="41">
        <f t="shared" si="4"/>
        <v>0</v>
      </c>
      <c r="AC10" s="41">
        <f t="shared" si="5"/>
        <v>0</v>
      </c>
      <c r="AD10" s="555">
        <v>0</v>
      </c>
      <c r="AE10" s="43"/>
      <c r="AF10" s="289">
        <f>$D$10*AE10</f>
        <v>0</v>
      </c>
      <c r="AG10" s="454"/>
      <c r="AI10" s="424"/>
      <c r="AJ10" s="41">
        <f t="shared" si="6"/>
        <v>0</v>
      </c>
      <c r="AK10" s="41">
        <f t="shared" si="7"/>
        <v>0</v>
      </c>
      <c r="AL10" s="555">
        <v>0</v>
      </c>
      <c r="AM10" s="43"/>
      <c r="AN10" s="289">
        <f>$D$10*AM10</f>
        <v>0</v>
      </c>
      <c r="AO10" s="454"/>
      <c r="AQ10" s="424"/>
      <c r="AR10" s="41">
        <f t="shared" si="8"/>
        <v>0</v>
      </c>
      <c r="AS10" s="41">
        <f t="shared" si="9"/>
        <v>0</v>
      </c>
      <c r="AT10" s="555">
        <v>0</v>
      </c>
      <c r="AU10" s="43"/>
      <c r="AV10" s="289">
        <f>$D$10*AU10</f>
        <v>0</v>
      </c>
      <c r="AW10" s="454"/>
      <c r="AY10" s="424"/>
      <c r="AZ10" s="41">
        <f t="shared" si="10"/>
        <v>0</v>
      </c>
      <c r="BA10" s="41">
        <f t="shared" si="11"/>
        <v>0</v>
      </c>
      <c r="BB10" s="555">
        <v>0</v>
      </c>
      <c r="BC10" s="440"/>
      <c r="BD10" s="289">
        <f>$D$10*BC10</f>
        <v>0</v>
      </c>
      <c r="BE10" s="520"/>
      <c r="BG10" s="424"/>
      <c r="BH10" s="41">
        <f t="shared" si="12"/>
        <v>0</v>
      </c>
      <c r="BI10" s="41">
        <f t="shared" si="13"/>
        <v>0</v>
      </c>
      <c r="BJ10" s="555">
        <v>0</v>
      </c>
      <c r="BK10" s="43"/>
      <c r="BL10" s="289">
        <f>$D$10*BK10</f>
        <v>0</v>
      </c>
      <c r="BM10" s="454"/>
      <c r="BO10" s="424"/>
      <c r="BP10" s="41">
        <f t="shared" si="14"/>
        <v>0</v>
      </c>
      <c r="BQ10" s="41">
        <f t="shared" si="15"/>
        <v>0</v>
      </c>
      <c r="BR10" s="555">
        <v>0</v>
      </c>
      <c r="BS10" s="245"/>
      <c r="BT10" s="289">
        <f>$D$10*BS10</f>
        <v>0</v>
      </c>
      <c r="BU10" s="512"/>
      <c r="BW10" s="424"/>
      <c r="BX10" s="41">
        <f t="shared" si="16"/>
        <v>0</v>
      </c>
      <c r="BY10" s="41">
        <f t="shared" si="17"/>
        <v>0</v>
      </c>
      <c r="BZ10" s="555">
        <v>0</v>
      </c>
      <c r="CA10" s="43"/>
      <c r="CB10" s="289">
        <f>$D$10*CA10</f>
        <v>0</v>
      </c>
      <c r="CC10" s="454"/>
      <c r="CE10" s="424"/>
      <c r="CF10" s="41">
        <f t="shared" si="18"/>
        <v>0</v>
      </c>
      <c r="CG10" s="41">
        <f t="shared" si="19"/>
        <v>0</v>
      </c>
      <c r="CH10" s="555">
        <v>0</v>
      </c>
      <c r="CI10" s="340"/>
      <c r="CJ10" s="289">
        <f>$D$10*CI10</f>
        <v>0</v>
      </c>
      <c r="CK10" s="488"/>
      <c r="CM10" s="424"/>
      <c r="CN10" s="41">
        <f t="shared" si="20"/>
        <v>0</v>
      </c>
      <c r="CO10" s="41">
        <f t="shared" si="21"/>
        <v>0</v>
      </c>
      <c r="CP10" s="599">
        <v>0</v>
      </c>
      <c r="CQ10" s="340"/>
      <c r="CR10" s="289">
        <f>$D$10*CQ10</f>
        <v>0</v>
      </c>
      <c r="CS10" s="488"/>
      <c r="CT10" s="281"/>
      <c r="CU10" s="424"/>
      <c r="CV10" s="41">
        <f t="shared" si="22"/>
        <v>0</v>
      </c>
      <c r="CW10" s="41">
        <f t="shared" si="23"/>
        <v>0</v>
      </c>
      <c r="CX10" s="589">
        <v>0</v>
      </c>
      <c r="CY10" s="43"/>
      <c r="CZ10" s="289">
        <f>$D$10*CY10</f>
        <v>0</v>
      </c>
      <c r="DA10" s="502"/>
      <c r="DB10" s="281"/>
      <c r="DC10" s="424"/>
      <c r="DD10" s="41">
        <f t="shared" si="24"/>
        <v>0</v>
      </c>
      <c r="DE10" s="41">
        <f t="shared" si="25"/>
        <v>0</v>
      </c>
      <c r="DF10" s="604">
        <v>0</v>
      </c>
      <c r="DG10" s="180"/>
      <c r="DH10" s="289">
        <f>$D$10*DG10</f>
        <v>0</v>
      </c>
      <c r="DI10" s="502"/>
      <c r="DJ10" s="281"/>
      <c r="DK10" s="424"/>
      <c r="DL10" s="41">
        <f t="shared" si="26"/>
        <v>0</v>
      </c>
      <c r="DM10" s="41">
        <f t="shared" si="27"/>
        <v>0</v>
      </c>
      <c r="DN10" s="604">
        <v>0</v>
      </c>
      <c r="DO10" s="180"/>
      <c r="DP10" s="289">
        <f>$D$10*DO10</f>
        <v>0</v>
      </c>
      <c r="DQ10" s="502"/>
      <c r="DR10" s="281"/>
      <c r="DS10" s="424"/>
      <c r="DT10" s="41">
        <f t="shared" si="28"/>
        <v>0</v>
      </c>
      <c r="DU10" s="41">
        <f t="shared" si="29"/>
        <v>0</v>
      </c>
      <c r="DV10" s="604">
        <v>0</v>
      </c>
      <c r="DW10" s="180"/>
      <c r="DX10" s="289">
        <f>$D$10*DW10</f>
        <v>0</v>
      </c>
      <c r="DY10" s="502"/>
      <c r="DZ10" s="281"/>
      <c r="EA10" s="424"/>
      <c r="EB10" s="41">
        <f t="shared" si="30"/>
        <v>0</v>
      </c>
      <c r="EC10" s="41">
        <f t="shared" si="31"/>
        <v>0</v>
      </c>
      <c r="ED10" s="604">
        <v>0</v>
      </c>
      <c r="EE10" s="180"/>
      <c r="EF10" s="289">
        <f>$D$10*EE10</f>
        <v>0</v>
      </c>
      <c r="EG10" s="502"/>
      <c r="EH10" s="281"/>
      <c r="EI10" s="424"/>
      <c r="EJ10" s="41">
        <f t="shared" si="32"/>
        <v>0</v>
      </c>
      <c r="EK10" s="41">
        <f t="shared" si="33"/>
        <v>0</v>
      </c>
      <c r="EL10" s="604">
        <v>0</v>
      </c>
      <c r="EM10" s="180"/>
      <c r="EN10" s="289">
        <f>$D$10*EM10</f>
        <v>0</v>
      </c>
      <c r="EO10" s="502"/>
      <c r="EP10" s="281"/>
      <c r="EQ10" s="424"/>
      <c r="ER10" s="41">
        <f t="shared" si="34"/>
        <v>0</v>
      </c>
      <c r="ES10" s="41">
        <f t="shared" si="35"/>
        <v>0</v>
      </c>
      <c r="ET10" s="604">
        <v>0</v>
      </c>
      <c r="EU10" s="180"/>
      <c r="EV10" s="289">
        <f>$D$10*EU10</f>
        <v>0</v>
      </c>
      <c r="EW10" s="502"/>
      <c r="EX10" s="281"/>
      <c r="EY10" s="424"/>
      <c r="EZ10" s="41">
        <f t="shared" si="36"/>
        <v>0</v>
      </c>
      <c r="FA10" s="41">
        <f t="shared" si="37"/>
        <v>0</v>
      </c>
      <c r="FB10" s="604">
        <v>0</v>
      </c>
      <c r="FC10" s="86"/>
      <c r="FD10" s="289">
        <f>$D$10*FC10</f>
        <v>0</v>
      </c>
      <c r="FE10" s="499"/>
      <c r="FF10" s="281"/>
      <c r="FG10" s="424"/>
      <c r="FH10" s="41">
        <f t="shared" si="38"/>
        <v>0</v>
      </c>
      <c r="FI10" s="41">
        <f t="shared" si="39"/>
        <v>0</v>
      </c>
      <c r="FJ10" s="599">
        <v>0</v>
      </c>
      <c r="FK10" s="447"/>
      <c r="FL10" s="289">
        <f>$D$10*FK10</f>
        <v>0</v>
      </c>
      <c r="FM10" s="546"/>
      <c r="FN10" s="281"/>
      <c r="FO10" s="424"/>
      <c r="FP10" s="41">
        <f t="shared" si="40"/>
        <v>0</v>
      </c>
      <c r="FQ10" s="41">
        <f t="shared" si="41"/>
        <v>0</v>
      </c>
      <c r="FR10" s="642">
        <v>0</v>
      </c>
      <c r="FW10" s="355">
        <f t="shared" si="42"/>
        <v>0</v>
      </c>
      <c r="FX10" s="355">
        <f t="shared" si="42"/>
        <v>0</v>
      </c>
      <c r="FY10" s="355">
        <f t="shared" si="43"/>
        <v>0</v>
      </c>
      <c r="FZ10" s="356">
        <f t="shared" si="43"/>
        <v>0</v>
      </c>
    </row>
    <row r="11" spans="1:182" x14ac:dyDescent="0.25">
      <c r="A11" s="35" t="s">
        <v>25</v>
      </c>
      <c r="B11" s="44" t="s">
        <v>26</v>
      </c>
      <c r="C11" s="37" t="s">
        <v>18</v>
      </c>
      <c r="D11" s="45"/>
      <c r="E11" s="299">
        <f t="shared" si="44"/>
        <v>0</v>
      </c>
      <c r="F11" s="288">
        <f>$D$11*E11</f>
        <v>0</v>
      </c>
      <c r="G11" s="340"/>
      <c r="H11" s="289">
        <f>$D$11*G11</f>
        <v>0</v>
      </c>
      <c r="I11" s="488"/>
      <c r="K11" s="424"/>
      <c r="L11" s="41">
        <f t="shared" si="0"/>
        <v>0</v>
      </c>
      <c r="M11" s="41">
        <f t="shared" si="1"/>
        <v>0</v>
      </c>
      <c r="N11" s="555">
        <v>0</v>
      </c>
      <c r="O11" s="43"/>
      <c r="P11" s="289">
        <f>$D$11*O11</f>
        <v>0</v>
      </c>
      <c r="Q11" s="454"/>
      <c r="S11" s="424"/>
      <c r="T11" s="41">
        <f t="shared" si="2"/>
        <v>0</v>
      </c>
      <c r="U11" s="41">
        <f t="shared" si="3"/>
        <v>0</v>
      </c>
      <c r="V11" s="555">
        <v>0</v>
      </c>
      <c r="W11" s="43"/>
      <c r="X11" s="289">
        <f>$D$11*W11</f>
        <v>0</v>
      </c>
      <c r="Y11" s="454"/>
      <c r="AA11" s="424"/>
      <c r="AB11" s="41">
        <f t="shared" si="4"/>
        <v>0</v>
      </c>
      <c r="AC11" s="41">
        <f t="shared" si="5"/>
        <v>0</v>
      </c>
      <c r="AD11" s="555">
        <v>0</v>
      </c>
      <c r="AE11" s="43"/>
      <c r="AF11" s="289">
        <f>$D$11*AE11</f>
        <v>0</v>
      </c>
      <c r="AG11" s="454"/>
      <c r="AI11" s="424"/>
      <c r="AJ11" s="41">
        <f t="shared" si="6"/>
        <v>0</v>
      </c>
      <c r="AK11" s="41">
        <f t="shared" si="7"/>
        <v>0</v>
      </c>
      <c r="AL11" s="555">
        <v>0</v>
      </c>
      <c r="AM11" s="43"/>
      <c r="AN11" s="289">
        <f>$D$11*AM11</f>
        <v>0</v>
      </c>
      <c r="AO11" s="454"/>
      <c r="AQ11" s="424"/>
      <c r="AR11" s="41">
        <f t="shared" si="8"/>
        <v>0</v>
      </c>
      <c r="AS11" s="41">
        <f t="shared" si="9"/>
        <v>0</v>
      </c>
      <c r="AT11" s="555">
        <v>0</v>
      </c>
      <c r="AU11" s="43"/>
      <c r="AV11" s="289">
        <f>$D$11*AU11</f>
        <v>0</v>
      </c>
      <c r="AW11" s="454"/>
      <c r="AY11" s="424"/>
      <c r="AZ11" s="41">
        <f t="shared" si="10"/>
        <v>0</v>
      </c>
      <c r="BA11" s="41">
        <f t="shared" si="11"/>
        <v>0</v>
      </c>
      <c r="BB11" s="555">
        <v>0</v>
      </c>
      <c r="BC11" s="440"/>
      <c r="BD11" s="289">
        <f>$D$11*BC11</f>
        <v>0</v>
      </c>
      <c r="BE11" s="520"/>
      <c r="BG11" s="424"/>
      <c r="BH11" s="41">
        <f t="shared" si="12"/>
        <v>0</v>
      </c>
      <c r="BI11" s="41">
        <f t="shared" si="13"/>
        <v>0</v>
      </c>
      <c r="BJ11" s="555">
        <v>0</v>
      </c>
      <c r="BK11" s="43"/>
      <c r="BL11" s="289">
        <f>$D$11*BK11</f>
        <v>0</v>
      </c>
      <c r="BM11" s="454"/>
      <c r="BO11" s="424"/>
      <c r="BP11" s="41">
        <f t="shared" si="14"/>
        <v>0</v>
      </c>
      <c r="BQ11" s="41">
        <f t="shared" si="15"/>
        <v>0</v>
      </c>
      <c r="BR11" s="555">
        <v>0</v>
      </c>
      <c r="BS11" s="245"/>
      <c r="BT11" s="289">
        <f>$D$11*BS11</f>
        <v>0</v>
      </c>
      <c r="BU11" s="512"/>
      <c r="BW11" s="424"/>
      <c r="BX11" s="41">
        <f t="shared" si="16"/>
        <v>0</v>
      </c>
      <c r="BY11" s="41">
        <f t="shared" si="17"/>
        <v>0</v>
      </c>
      <c r="BZ11" s="555">
        <v>0</v>
      </c>
      <c r="CA11" s="43"/>
      <c r="CB11" s="289">
        <f>$D$11*CA11</f>
        <v>0</v>
      </c>
      <c r="CC11" s="454"/>
      <c r="CE11" s="424"/>
      <c r="CF11" s="41">
        <f t="shared" si="18"/>
        <v>0</v>
      </c>
      <c r="CG11" s="41">
        <f t="shared" si="19"/>
        <v>0</v>
      </c>
      <c r="CH11" s="555">
        <v>0</v>
      </c>
      <c r="CI11" s="340"/>
      <c r="CJ11" s="289">
        <f>$D$11*CI11</f>
        <v>0</v>
      </c>
      <c r="CK11" s="488"/>
      <c r="CM11" s="424"/>
      <c r="CN11" s="41">
        <f t="shared" si="20"/>
        <v>0</v>
      </c>
      <c r="CO11" s="41">
        <f t="shared" si="21"/>
        <v>0</v>
      </c>
      <c r="CP11" s="599">
        <v>0</v>
      </c>
      <c r="CQ11" s="340"/>
      <c r="CR11" s="289">
        <f>$D$11*CQ11</f>
        <v>0</v>
      </c>
      <c r="CS11" s="488"/>
      <c r="CT11" s="281"/>
      <c r="CU11" s="424"/>
      <c r="CV11" s="41">
        <f t="shared" si="22"/>
        <v>0</v>
      </c>
      <c r="CW11" s="41">
        <f t="shared" si="23"/>
        <v>0</v>
      </c>
      <c r="CX11" s="589">
        <v>0</v>
      </c>
      <c r="CY11" s="43"/>
      <c r="CZ11" s="289">
        <f>$D$11*CY11</f>
        <v>0</v>
      </c>
      <c r="DA11" s="502"/>
      <c r="DB11" s="281"/>
      <c r="DC11" s="424"/>
      <c r="DD11" s="41">
        <f t="shared" si="24"/>
        <v>0</v>
      </c>
      <c r="DE11" s="41">
        <f t="shared" si="25"/>
        <v>0</v>
      </c>
      <c r="DF11" s="604">
        <v>0</v>
      </c>
      <c r="DG11" s="180"/>
      <c r="DH11" s="289">
        <f>$D$11*DG11</f>
        <v>0</v>
      </c>
      <c r="DI11" s="502"/>
      <c r="DJ11" s="281"/>
      <c r="DK11" s="424"/>
      <c r="DL11" s="41">
        <f t="shared" si="26"/>
        <v>0</v>
      </c>
      <c r="DM11" s="41">
        <f t="shared" si="27"/>
        <v>0</v>
      </c>
      <c r="DN11" s="604">
        <v>0</v>
      </c>
      <c r="DO11" s="180"/>
      <c r="DP11" s="289">
        <f>$D$11*DO11</f>
        <v>0</v>
      </c>
      <c r="DQ11" s="502"/>
      <c r="DR11" s="281"/>
      <c r="DS11" s="424"/>
      <c r="DT11" s="41">
        <f t="shared" si="28"/>
        <v>0</v>
      </c>
      <c r="DU11" s="41">
        <f t="shared" si="29"/>
        <v>0</v>
      </c>
      <c r="DV11" s="604">
        <v>0</v>
      </c>
      <c r="DW11" s="180"/>
      <c r="DX11" s="289">
        <f>$D$11*DW11</f>
        <v>0</v>
      </c>
      <c r="DY11" s="502"/>
      <c r="DZ11" s="281"/>
      <c r="EA11" s="424"/>
      <c r="EB11" s="41">
        <f t="shared" si="30"/>
        <v>0</v>
      </c>
      <c r="EC11" s="41">
        <f t="shared" si="31"/>
        <v>0</v>
      </c>
      <c r="ED11" s="604">
        <v>0</v>
      </c>
      <c r="EE11" s="180"/>
      <c r="EF11" s="289">
        <f>$D$11*EE11</f>
        <v>0</v>
      </c>
      <c r="EG11" s="502"/>
      <c r="EH11" s="281"/>
      <c r="EI11" s="424"/>
      <c r="EJ11" s="41">
        <f t="shared" si="32"/>
        <v>0</v>
      </c>
      <c r="EK11" s="41">
        <f t="shared" si="33"/>
        <v>0</v>
      </c>
      <c r="EL11" s="604">
        <v>0</v>
      </c>
      <c r="EM11" s="180"/>
      <c r="EN11" s="289">
        <f>$D$11*EM11</f>
        <v>0</v>
      </c>
      <c r="EO11" s="502"/>
      <c r="EP11" s="281"/>
      <c r="EQ11" s="424"/>
      <c r="ER11" s="41">
        <f t="shared" si="34"/>
        <v>0</v>
      </c>
      <c r="ES11" s="41">
        <f t="shared" si="35"/>
        <v>0</v>
      </c>
      <c r="ET11" s="604">
        <v>0</v>
      </c>
      <c r="EU11" s="180"/>
      <c r="EV11" s="289">
        <f>$D$11*EU11</f>
        <v>0</v>
      </c>
      <c r="EW11" s="502"/>
      <c r="EX11" s="281"/>
      <c r="EY11" s="424"/>
      <c r="EZ11" s="41">
        <f t="shared" si="36"/>
        <v>0</v>
      </c>
      <c r="FA11" s="41">
        <f t="shared" si="37"/>
        <v>0</v>
      </c>
      <c r="FB11" s="604">
        <v>0</v>
      </c>
      <c r="FC11" s="86"/>
      <c r="FD11" s="289">
        <f>$D$11*FC11</f>
        <v>0</v>
      </c>
      <c r="FE11" s="499"/>
      <c r="FF11" s="281"/>
      <c r="FG11" s="424"/>
      <c r="FH11" s="41">
        <f t="shared" si="38"/>
        <v>0</v>
      </c>
      <c r="FI11" s="41">
        <f t="shared" si="39"/>
        <v>0</v>
      </c>
      <c r="FJ11" s="599">
        <v>0</v>
      </c>
      <c r="FK11" s="447"/>
      <c r="FL11" s="289">
        <f>$D$11*FK11</f>
        <v>0</v>
      </c>
      <c r="FM11" s="546"/>
      <c r="FN11" s="281"/>
      <c r="FO11" s="424"/>
      <c r="FP11" s="41">
        <f t="shared" si="40"/>
        <v>0</v>
      </c>
      <c r="FQ11" s="41">
        <f t="shared" si="41"/>
        <v>0</v>
      </c>
      <c r="FR11" s="642">
        <v>0</v>
      </c>
      <c r="FW11" s="355">
        <f t="shared" si="42"/>
        <v>0</v>
      </c>
      <c r="FX11" s="355">
        <f t="shared" si="42"/>
        <v>0</v>
      </c>
      <c r="FY11" s="355">
        <f t="shared" si="43"/>
        <v>0</v>
      </c>
      <c r="FZ11" s="356">
        <f t="shared" si="43"/>
        <v>0</v>
      </c>
    </row>
    <row r="12" spans="1:182" x14ac:dyDescent="0.25">
      <c r="A12" s="35" t="s">
        <v>27</v>
      </c>
      <c r="B12" s="36" t="s">
        <v>28</v>
      </c>
      <c r="C12" s="37" t="s">
        <v>18</v>
      </c>
      <c r="D12" s="38"/>
      <c r="E12" s="299">
        <f t="shared" si="44"/>
        <v>0</v>
      </c>
      <c r="F12" s="288">
        <f>$D$12*E12</f>
        <v>0</v>
      </c>
      <c r="G12" s="340"/>
      <c r="H12" s="289">
        <f>$D$12*G12</f>
        <v>0</v>
      </c>
      <c r="I12" s="488"/>
      <c r="K12" s="424"/>
      <c r="L12" s="41">
        <f t="shared" si="0"/>
        <v>0</v>
      </c>
      <c r="M12" s="41">
        <f t="shared" si="1"/>
        <v>0</v>
      </c>
      <c r="N12" s="555">
        <v>0</v>
      </c>
      <c r="O12" s="43"/>
      <c r="P12" s="289">
        <f>$D$12*O12</f>
        <v>0</v>
      </c>
      <c r="Q12" s="454"/>
      <c r="S12" s="424"/>
      <c r="T12" s="41">
        <f t="shared" si="2"/>
        <v>0</v>
      </c>
      <c r="U12" s="41">
        <f t="shared" si="3"/>
        <v>0</v>
      </c>
      <c r="V12" s="555">
        <v>0</v>
      </c>
      <c r="W12" s="43"/>
      <c r="X12" s="289">
        <f>$D$12*W12</f>
        <v>0</v>
      </c>
      <c r="Y12" s="454"/>
      <c r="AA12" s="424"/>
      <c r="AB12" s="41">
        <f t="shared" si="4"/>
        <v>0</v>
      </c>
      <c r="AC12" s="41">
        <f t="shared" si="5"/>
        <v>0</v>
      </c>
      <c r="AD12" s="555">
        <v>0</v>
      </c>
      <c r="AE12" s="43"/>
      <c r="AF12" s="289">
        <f>$D$12*AE12</f>
        <v>0</v>
      </c>
      <c r="AG12" s="454"/>
      <c r="AI12" s="424"/>
      <c r="AJ12" s="41">
        <f t="shared" si="6"/>
        <v>0</v>
      </c>
      <c r="AK12" s="41">
        <f t="shared" si="7"/>
        <v>0</v>
      </c>
      <c r="AL12" s="555">
        <v>0</v>
      </c>
      <c r="AM12" s="43"/>
      <c r="AN12" s="289">
        <f>$D$12*AM12</f>
        <v>0</v>
      </c>
      <c r="AO12" s="454"/>
      <c r="AQ12" s="424"/>
      <c r="AR12" s="41">
        <f t="shared" si="8"/>
        <v>0</v>
      </c>
      <c r="AS12" s="41">
        <f t="shared" si="9"/>
        <v>0</v>
      </c>
      <c r="AT12" s="555">
        <v>0</v>
      </c>
      <c r="AU12" s="43"/>
      <c r="AV12" s="289">
        <f>$D$12*AU12</f>
        <v>0</v>
      </c>
      <c r="AW12" s="454"/>
      <c r="AY12" s="424"/>
      <c r="AZ12" s="41">
        <f t="shared" si="10"/>
        <v>0</v>
      </c>
      <c r="BA12" s="41">
        <f t="shared" si="11"/>
        <v>0</v>
      </c>
      <c r="BB12" s="555">
        <v>0</v>
      </c>
      <c r="BC12" s="440"/>
      <c r="BD12" s="289">
        <f>$D$12*BC12</f>
        <v>0</v>
      </c>
      <c r="BE12" s="520"/>
      <c r="BG12" s="424"/>
      <c r="BH12" s="41">
        <f t="shared" si="12"/>
        <v>0</v>
      </c>
      <c r="BI12" s="41">
        <f t="shared" si="13"/>
        <v>0</v>
      </c>
      <c r="BJ12" s="555">
        <v>0</v>
      </c>
      <c r="BK12" s="43"/>
      <c r="BL12" s="289">
        <f>$D$12*BK12</f>
        <v>0</v>
      </c>
      <c r="BM12" s="454"/>
      <c r="BO12" s="424"/>
      <c r="BP12" s="41">
        <f t="shared" si="14"/>
        <v>0</v>
      </c>
      <c r="BQ12" s="41">
        <f t="shared" si="15"/>
        <v>0</v>
      </c>
      <c r="BR12" s="555">
        <v>0</v>
      </c>
      <c r="BS12" s="245"/>
      <c r="BT12" s="289">
        <f>$D$12*BS12</f>
        <v>0</v>
      </c>
      <c r="BU12" s="512"/>
      <c r="BW12" s="424"/>
      <c r="BX12" s="41">
        <f t="shared" si="16"/>
        <v>0</v>
      </c>
      <c r="BY12" s="41">
        <f t="shared" si="17"/>
        <v>0</v>
      </c>
      <c r="BZ12" s="555">
        <v>0</v>
      </c>
      <c r="CA12" s="43"/>
      <c r="CB12" s="289">
        <f>$D$12*CA12</f>
        <v>0</v>
      </c>
      <c r="CC12" s="454"/>
      <c r="CE12" s="424"/>
      <c r="CF12" s="41">
        <f t="shared" si="18"/>
        <v>0</v>
      </c>
      <c r="CG12" s="41">
        <f t="shared" si="19"/>
        <v>0</v>
      </c>
      <c r="CH12" s="555">
        <v>0</v>
      </c>
      <c r="CI12" s="340"/>
      <c r="CJ12" s="289">
        <f>$D$12*CI12</f>
        <v>0</v>
      </c>
      <c r="CK12" s="488"/>
      <c r="CM12" s="424"/>
      <c r="CN12" s="41">
        <f t="shared" si="20"/>
        <v>0</v>
      </c>
      <c r="CO12" s="41">
        <f t="shared" si="21"/>
        <v>0</v>
      </c>
      <c r="CP12" s="599">
        <v>0</v>
      </c>
      <c r="CQ12" s="340"/>
      <c r="CR12" s="289">
        <f>$D$12*CQ12</f>
        <v>0</v>
      </c>
      <c r="CS12" s="488"/>
      <c r="CT12" s="281"/>
      <c r="CU12" s="424"/>
      <c r="CV12" s="41">
        <f t="shared" si="22"/>
        <v>0</v>
      </c>
      <c r="CW12" s="41">
        <f t="shared" si="23"/>
        <v>0</v>
      </c>
      <c r="CX12" s="589">
        <v>0</v>
      </c>
      <c r="CY12" s="43"/>
      <c r="CZ12" s="289">
        <f>$D$12*CY12</f>
        <v>0</v>
      </c>
      <c r="DA12" s="502"/>
      <c r="DB12" s="281"/>
      <c r="DC12" s="424"/>
      <c r="DD12" s="41">
        <f t="shared" si="24"/>
        <v>0</v>
      </c>
      <c r="DE12" s="41">
        <f t="shared" si="25"/>
        <v>0</v>
      </c>
      <c r="DF12" s="604">
        <v>0</v>
      </c>
      <c r="DG12" s="180"/>
      <c r="DH12" s="289">
        <f>$D$12*DG12</f>
        <v>0</v>
      </c>
      <c r="DI12" s="502"/>
      <c r="DJ12" s="281"/>
      <c r="DK12" s="424"/>
      <c r="DL12" s="41">
        <f t="shared" si="26"/>
        <v>0</v>
      </c>
      <c r="DM12" s="41">
        <f t="shared" si="27"/>
        <v>0</v>
      </c>
      <c r="DN12" s="604">
        <v>0</v>
      </c>
      <c r="DO12" s="180"/>
      <c r="DP12" s="289">
        <f>$D$12*DO12</f>
        <v>0</v>
      </c>
      <c r="DQ12" s="502"/>
      <c r="DR12" s="281"/>
      <c r="DS12" s="424"/>
      <c r="DT12" s="41">
        <f t="shared" si="28"/>
        <v>0</v>
      </c>
      <c r="DU12" s="41">
        <f t="shared" si="29"/>
        <v>0</v>
      </c>
      <c r="DV12" s="604">
        <v>0</v>
      </c>
      <c r="DW12" s="180"/>
      <c r="DX12" s="289">
        <f>$D$12*DW12</f>
        <v>0</v>
      </c>
      <c r="DY12" s="502"/>
      <c r="DZ12" s="281"/>
      <c r="EA12" s="424"/>
      <c r="EB12" s="41">
        <f t="shared" si="30"/>
        <v>0</v>
      </c>
      <c r="EC12" s="41">
        <f t="shared" si="31"/>
        <v>0</v>
      </c>
      <c r="ED12" s="604">
        <v>0</v>
      </c>
      <c r="EE12" s="180"/>
      <c r="EF12" s="289">
        <f>$D$12*EE12</f>
        <v>0</v>
      </c>
      <c r="EG12" s="502"/>
      <c r="EH12" s="281"/>
      <c r="EI12" s="424"/>
      <c r="EJ12" s="41">
        <f t="shared" si="32"/>
        <v>0</v>
      </c>
      <c r="EK12" s="41">
        <f t="shared" si="33"/>
        <v>0</v>
      </c>
      <c r="EL12" s="604">
        <v>0</v>
      </c>
      <c r="EM12" s="180"/>
      <c r="EN12" s="289">
        <f>$D$12*EM12</f>
        <v>0</v>
      </c>
      <c r="EO12" s="502"/>
      <c r="EP12" s="281"/>
      <c r="EQ12" s="424"/>
      <c r="ER12" s="41">
        <f t="shared" si="34"/>
        <v>0</v>
      </c>
      <c r="ES12" s="41">
        <f t="shared" si="35"/>
        <v>0</v>
      </c>
      <c r="ET12" s="604">
        <v>0</v>
      </c>
      <c r="EU12" s="180"/>
      <c r="EV12" s="289">
        <f>$D$12*EU12</f>
        <v>0</v>
      </c>
      <c r="EW12" s="502"/>
      <c r="EX12" s="281"/>
      <c r="EY12" s="424"/>
      <c r="EZ12" s="41">
        <f t="shared" si="36"/>
        <v>0</v>
      </c>
      <c r="FA12" s="41">
        <f t="shared" si="37"/>
        <v>0</v>
      </c>
      <c r="FB12" s="604">
        <v>0</v>
      </c>
      <c r="FC12" s="86"/>
      <c r="FD12" s="289">
        <f>$D$12*FC12</f>
        <v>0</v>
      </c>
      <c r="FE12" s="499"/>
      <c r="FF12" s="281"/>
      <c r="FG12" s="424"/>
      <c r="FH12" s="41">
        <f t="shared" si="38"/>
        <v>0</v>
      </c>
      <c r="FI12" s="41">
        <f t="shared" si="39"/>
        <v>0</v>
      </c>
      <c r="FJ12" s="599">
        <v>0</v>
      </c>
      <c r="FK12" s="447"/>
      <c r="FL12" s="289">
        <f>$D$12*FK12</f>
        <v>0</v>
      </c>
      <c r="FM12" s="546"/>
      <c r="FN12" s="281"/>
      <c r="FO12" s="424"/>
      <c r="FP12" s="41">
        <f t="shared" si="40"/>
        <v>0</v>
      </c>
      <c r="FQ12" s="41">
        <f t="shared" si="41"/>
        <v>0</v>
      </c>
      <c r="FR12" s="642">
        <v>0</v>
      </c>
      <c r="FW12" s="355">
        <f t="shared" si="42"/>
        <v>0</v>
      </c>
      <c r="FX12" s="355">
        <f t="shared" si="42"/>
        <v>0</v>
      </c>
      <c r="FY12" s="355">
        <f t="shared" si="43"/>
        <v>0</v>
      </c>
      <c r="FZ12" s="356">
        <f t="shared" si="43"/>
        <v>0</v>
      </c>
    </row>
    <row r="13" spans="1:182" x14ac:dyDescent="0.25">
      <c r="A13" s="35" t="s">
        <v>29</v>
      </c>
      <c r="B13" s="36" t="s">
        <v>30</v>
      </c>
      <c r="C13" s="37" t="s">
        <v>18</v>
      </c>
      <c r="D13" s="38"/>
      <c r="E13" s="299">
        <f t="shared" si="44"/>
        <v>0</v>
      </c>
      <c r="F13" s="288">
        <f>$D$13*E13</f>
        <v>0</v>
      </c>
      <c r="G13" s="340"/>
      <c r="H13" s="289">
        <f>$D$13*G13</f>
        <v>0</v>
      </c>
      <c r="I13" s="488"/>
      <c r="K13" s="424"/>
      <c r="L13" s="41">
        <f t="shared" si="0"/>
        <v>0</v>
      </c>
      <c r="M13" s="41">
        <f t="shared" si="1"/>
        <v>0</v>
      </c>
      <c r="N13" s="555">
        <v>0</v>
      </c>
      <c r="O13" s="43"/>
      <c r="P13" s="289">
        <f>$D$13*O13</f>
        <v>0</v>
      </c>
      <c r="Q13" s="454"/>
      <c r="S13" s="424"/>
      <c r="T13" s="41">
        <f t="shared" si="2"/>
        <v>0</v>
      </c>
      <c r="U13" s="41">
        <f t="shared" si="3"/>
        <v>0</v>
      </c>
      <c r="V13" s="555">
        <v>0</v>
      </c>
      <c r="W13" s="43"/>
      <c r="X13" s="289">
        <f>$D$13*W13</f>
        <v>0</v>
      </c>
      <c r="Y13" s="454"/>
      <c r="AA13" s="424"/>
      <c r="AB13" s="41">
        <f t="shared" si="4"/>
        <v>0</v>
      </c>
      <c r="AC13" s="41">
        <f t="shared" si="5"/>
        <v>0</v>
      </c>
      <c r="AD13" s="555">
        <v>0</v>
      </c>
      <c r="AE13" s="43"/>
      <c r="AF13" s="289">
        <f>$D$13*AE13</f>
        <v>0</v>
      </c>
      <c r="AG13" s="454"/>
      <c r="AI13" s="424"/>
      <c r="AJ13" s="41">
        <f t="shared" si="6"/>
        <v>0</v>
      </c>
      <c r="AK13" s="41">
        <f t="shared" si="7"/>
        <v>0</v>
      </c>
      <c r="AL13" s="555">
        <v>0</v>
      </c>
      <c r="AM13" s="43"/>
      <c r="AN13" s="289">
        <f>$D$13*AM13</f>
        <v>0</v>
      </c>
      <c r="AO13" s="454"/>
      <c r="AQ13" s="424"/>
      <c r="AR13" s="41">
        <f t="shared" si="8"/>
        <v>0</v>
      </c>
      <c r="AS13" s="41">
        <f t="shared" si="9"/>
        <v>0</v>
      </c>
      <c r="AT13" s="555">
        <v>0</v>
      </c>
      <c r="AU13" s="43"/>
      <c r="AV13" s="289">
        <f>$D$13*AU13</f>
        <v>0</v>
      </c>
      <c r="AW13" s="454"/>
      <c r="AY13" s="424"/>
      <c r="AZ13" s="41">
        <f t="shared" si="10"/>
        <v>0</v>
      </c>
      <c r="BA13" s="41">
        <f t="shared" si="11"/>
        <v>0</v>
      </c>
      <c r="BB13" s="555">
        <v>0</v>
      </c>
      <c r="BC13" s="440"/>
      <c r="BD13" s="289">
        <f>$D$13*BC13</f>
        <v>0</v>
      </c>
      <c r="BE13" s="520"/>
      <c r="BG13" s="424"/>
      <c r="BH13" s="41">
        <f t="shared" si="12"/>
        <v>0</v>
      </c>
      <c r="BI13" s="41">
        <f t="shared" si="13"/>
        <v>0</v>
      </c>
      <c r="BJ13" s="555">
        <v>0</v>
      </c>
      <c r="BK13" s="43"/>
      <c r="BL13" s="289">
        <f>$D$13*BK13</f>
        <v>0</v>
      </c>
      <c r="BM13" s="454"/>
      <c r="BO13" s="424"/>
      <c r="BP13" s="41">
        <f t="shared" si="14"/>
        <v>0</v>
      </c>
      <c r="BQ13" s="41">
        <f t="shared" si="15"/>
        <v>0</v>
      </c>
      <c r="BR13" s="555">
        <v>0</v>
      </c>
      <c r="BS13" s="245"/>
      <c r="BT13" s="289">
        <f>$D$13*BS13</f>
        <v>0</v>
      </c>
      <c r="BU13" s="512"/>
      <c r="BW13" s="424"/>
      <c r="BX13" s="41">
        <f t="shared" si="16"/>
        <v>0</v>
      </c>
      <c r="BY13" s="41">
        <f t="shared" si="17"/>
        <v>0</v>
      </c>
      <c r="BZ13" s="555">
        <v>0</v>
      </c>
      <c r="CA13" s="43"/>
      <c r="CB13" s="289">
        <f>$D$13*CA13</f>
        <v>0</v>
      </c>
      <c r="CC13" s="454"/>
      <c r="CE13" s="424"/>
      <c r="CF13" s="41">
        <f t="shared" si="18"/>
        <v>0</v>
      </c>
      <c r="CG13" s="41">
        <f t="shared" si="19"/>
        <v>0</v>
      </c>
      <c r="CH13" s="555">
        <v>0</v>
      </c>
      <c r="CI13" s="340"/>
      <c r="CJ13" s="289">
        <f>$D$13*CI13</f>
        <v>0</v>
      </c>
      <c r="CK13" s="488"/>
      <c r="CM13" s="424"/>
      <c r="CN13" s="41">
        <f t="shared" si="20"/>
        <v>0</v>
      </c>
      <c r="CO13" s="41">
        <f t="shared" si="21"/>
        <v>0</v>
      </c>
      <c r="CP13" s="599">
        <v>0</v>
      </c>
      <c r="CQ13" s="340"/>
      <c r="CR13" s="289">
        <f>$D$13*CQ13</f>
        <v>0</v>
      </c>
      <c r="CS13" s="488"/>
      <c r="CT13" s="281"/>
      <c r="CU13" s="424"/>
      <c r="CV13" s="41">
        <f t="shared" si="22"/>
        <v>0</v>
      </c>
      <c r="CW13" s="41">
        <f t="shared" si="23"/>
        <v>0</v>
      </c>
      <c r="CX13" s="589">
        <v>0</v>
      </c>
      <c r="CY13" s="43"/>
      <c r="CZ13" s="289">
        <f>$D$13*CY13</f>
        <v>0</v>
      </c>
      <c r="DA13" s="502"/>
      <c r="DB13" s="281"/>
      <c r="DC13" s="424"/>
      <c r="DD13" s="41">
        <f t="shared" si="24"/>
        <v>0</v>
      </c>
      <c r="DE13" s="41">
        <f t="shared" si="25"/>
        <v>0</v>
      </c>
      <c r="DF13" s="604">
        <v>0</v>
      </c>
      <c r="DG13" s="180"/>
      <c r="DH13" s="289">
        <f>$D$13*DG13</f>
        <v>0</v>
      </c>
      <c r="DI13" s="502"/>
      <c r="DJ13" s="281"/>
      <c r="DK13" s="424"/>
      <c r="DL13" s="41">
        <f t="shared" si="26"/>
        <v>0</v>
      </c>
      <c r="DM13" s="41">
        <f t="shared" si="27"/>
        <v>0</v>
      </c>
      <c r="DN13" s="604">
        <v>0</v>
      </c>
      <c r="DO13" s="180"/>
      <c r="DP13" s="289">
        <f>$D$13*DO13</f>
        <v>0</v>
      </c>
      <c r="DQ13" s="502"/>
      <c r="DR13" s="281"/>
      <c r="DS13" s="424"/>
      <c r="DT13" s="41">
        <f t="shared" si="28"/>
        <v>0</v>
      </c>
      <c r="DU13" s="41">
        <f t="shared" si="29"/>
        <v>0</v>
      </c>
      <c r="DV13" s="604">
        <v>0</v>
      </c>
      <c r="DW13" s="180"/>
      <c r="DX13" s="289">
        <f>$D$13*DW13</f>
        <v>0</v>
      </c>
      <c r="DY13" s="502"/>
      <c r="DZ13" s="281"/>
      <c r="EA13" s="424"/>
      <c r="EB13" s="41">
        <f t="shared" si="30"/>
        <v>0</v>
      </c>
      <c r="EC13" s="41">
        <f t="shared" si="31"/>
        <v>0</v>
      </c>
      <c r="ED13" s="604">
        <v>0</v>
      </c>
      <c r="EE13" s="180"/>
      <c r="EF13" s="289">
        <f>$D$13*EE13</f>
        <v>0</v>
      </c>
      <c r="EG13" s="502"/>
      <c r="EH13" s="281"/>
      <c r="EI13" s="424"/>
      <c r="EJ13" s="41">
        <f t="shared" si="32"/>
        <v>0</v>
      </c>
      <c r="EK13" s="41">
        <f t="shared" si="33"/>
        <v>0</v>
      </c>
      <c r="EL13" s="604">
        <v>0</v>
      </c>
      <c r="EM13" s="180"/>
      <c r="EN13" s="289">
        <f>$D$13*EM13</f>
        <v>0</v>
      </c>
      <c r="EO13" s="502"/>
      <c r="EP13" s="281"/>
      <c r="EQ13" s="424"/>
      <c r="ER13" s="41">
        <f t="shared" si="34"/>
        <v>0</v>
      </c>
      <c r="ES13" s="41">
        <f t="shared" si="35"/>
        <v>0</v>
      </c>
      <c r="ET13" s="604">
        <v>0</v>
      </c>
      <c r="EU13" s="180"/>
      <c r="EV13" s="289">
        <f>$D$13*EU13</f>
        <v>0</v>
      </c>
      <c r="EW13" s="502"/>
      <c r="EX13" s="281"/>
      <c r="EY13" s="424"/>
      <c r="EZ13" s="41">
        <f t="shared" si="36"/>
        <v>0</v>
      </c>
      <c r="FA13" s="41">
        <f t="shared" si="37"/>
        <v>0</v>
      </c>
      <c r="FB13" s="604">
        <v>0</v>
      </c>
      <c r="FC13" s="86"/>
      <c r="FD13" s="289">
        <f>$D$13*FC13</f>
        <v>0</v>
      </c>
      <c r="FE13" s="499"/>
      <c r="FF13" s="281"/>
      <c r="FG13" s="424"/>
      <c r="FH13" s="41">
        <f t="shared" si="38"/>
        <v>0</v>
      </c>
      <c r="FI13" s="41">
        <f t="shared" si="39"/>
        <v>0</v>
      </c>
      <c r="FJ13" s="599">
        <v>0</v>
      </c>
      <c r="FK13" s="447"/>
      <c r="FL13" s="289">
        <f>$D$13*FK13</f>
        <v>0</v>
      </c>
      <c r="FM13" s="546"/>
      <c r="FN13" s="281"/>
      <c r="FO13" s="424"/>
      <c r="FP13" s="41">
        <f t="shared" si="40"/>
        <v>0</v>
      </c>
      <c r="FQ13" s="41">
        <f t="shared" si="41"/>
        <v>0</v>
      </c>
      <c r="FR13" s="642">
        <v>0</v>
      </c>
      <c r="FW13" s="355">
        <f t="shared" si="42"/>
        <v>0</v>
      </c>
      <c r="FX13" s="355">
        <f t="shared" si="42"/>
        <v>0</v>
      </c>
      <c r="FY13" s="355">
        <f t="shared" si="43"/>
        <v>0</v>
      </c>
      <c r="FZ13" s="356">
        <f t="shared" si="43"/>
        <v>0</v>
      </c>
    </row>
    <row r="14" spans="1:182" x14ac:dyDescent="0.25">
      <c r="A14" s="35" t="s">
        <v>31</v>
      </c>
      <c r="B14" s="36" t="s">
        <v>32</v>
      </c>
      <c r="C14" s="37" t="s">
        <v>18</v>
      </c>
      <c r="D14" s="38"/>
      <c r="E14" s="299">
        <f t="shared" si="44"/>
        <v>0</v>
      </c>
      <c r="F14" s="288">
        <f>$D$14*E14</f>
        <v>0</v>
      </c>
      <c r="G14" s="340"/>
      <c r="H14" s="289">
        <f>$D$14*G14</f>
        <v>0</v>
      </c>
      <c r="I14" s="488"/>
      <c r="K14" s="424"/>
      <c r="L14" s="41">
        <f t="shared" si="0"/>
        <v>0</v>
      </c>
      <c r="M14" s="41">
        <f t="shared" si="1"/>
        <v>0</v>
      </c>
      <c r="N14" s="555">
        <v>0</v>
      </c>
      <c r="O14" s="43"/>
      <c r="P14" s="289">
        <f>$D$14*O14</f>
        <v>0</v>
      </c>
      <c r="Q14" s="454"/>
      <c r="S14" s="424"/>
      <c r="T14" s="41">
        <f t="shared" si="2"/>
        <v>0</v>
      </c>
      <c r="U14" s="41">
        <f t="shared" si="3"/>
        <v>0</v>
      </c>
      <c r="V14" s="555">
        <v>0</v>
      </c>
      <c r="W14" s="43"/>
      <c r="X14" s="289">
        <f>$D$14*W14</f>
        <v>0</v>
      </c>
      <c r="Y14" s="454"/>
      <c r="AA14" s="424"/>
      <c r="AB14" s="41">
        <f t="shared" si="4"/>
        <v>0</v>
      </c>
      <c r="AC14" s="41">
        <f t="shared" si="5"/>
        <v>0</v>
      </c>
      <c r="AD14" s="555">
        <v>0</v>
      </c>
      <c r="AE14" s="43"/>
      <c r="AF14" s="289">
        <f>$D$14*AE14</f>
        <v>0</v>
      </c>
      <c r="AG14" s="454"/>
      <c r="AI14" s="424"/>
      <c r="AJ14" s="41">
        <f t="shared" si="6"/>
        <v>0</v>
      </c>
      <c r="AK14" s="41">
        <f t="shared" si="7"/>
        <v>0</v>
      </c>
      <c r="AL14" s="555">
        <v>0</v>
      </c>
      <c r="AM14" s="43"/>
      <c r="AN14" s="289">
        <f>$D$14*AM14</f>
        <v>0</v>
      </c>
      <c r="AO14" s="454"/>
      <c r="AQ14" s="424"/>
      <c r="AR14" s="41">
        <f t="shared" si="8"/>
        <v>0</v>
      </c>
      <c r="AS14" s="41">
        <f t="shared" si="9"/>
        <v>0</v>
      </c>
      <c r="AT14" s="555">
        <v>0</v>
      </c>
      <c r="AU14" s="43"/>
      <c r="AV14" s="289">
        <f>$D$14*AU14</f>
        <v>0</v>
      </c>
      <c r="AW14" s="454"/>
      <c r="AY14" s="424"/>
      <c r="AZ14" s="41">
        <f t="shared" si="10"/>
        <v>0</v>
      </c>
      <c r="BA14" s="41">
        <f t="shared" si="11"/>
        <v>0</v>
      </c>
      <c r="BB14" s="555">
        <v>0</v>
      </c>
      <c r="BC14" s="440"/>
      <c r="BD14" s="289">
        <f>$D$14*BC14</f>
        <v>0</v>
      </c>
      <c r="BE14" s="520"/>
      <c r="BG14" s="424"/>
      <c r="BH14" s="41">
        <f t="shared" si="12"/>
        <v>0</v>
      </c>
      <c r="BI14" s="41">
        <f t="shared" si="13"/>
        <v>0</v>
      </c>
      <c r="BJ14" s="555">
        <v>0</v>
      </c>
      <c r="BK14" s="43"/>
      <c r="BL14" s="289">
        <f>$D$14*BK14</f>
        <v>0</v>
      </c>
      <c r="BM14" s="454"/>
      <c r="BO14" s="424"/>
      <c r="BP14" s="41">
        <f t="shared" si="14"/>
        <v>0</v>
      </c>
      <c r="BQ14" s="41">
        <f t="shared" si="15"/>
        <v>0</v>
      </c>
      <c r="BR14" s="555">
        <v>0</v>
      </c>
      <c r="BS14" s="245"/>
      <c r="BT14" s="289">
        <f>$D$14*BS14</f>
        <v>0</v>
      </c>
      <c r="BU14" s="512"/>
      <c r="BW14" s="424"/>
      <c r="BX14" s="41">
        <f t="shared" si="16"/>
        <v>0</v>
      </c>
      <c r="BY14" s="41">
        <f t="shared" si="17"/>
        <v>0</v>
      </c>
      <c r="BZ14" s="555">
        <v>0</v>
      </c>
      <c r="CA14" s="43"/>
      <c r="CB14" s="289">
        <f>$D$14*CA14</f>
        <v>0</v>
      </c>
      <c r="CC14" s="454"/>
      <c r="CE14" s="424"/>
      <c r="CF14" s="41">
        <f t="shared" si="18"/>
        <v>0</v>
      </c>
      <c r="CG14" s="41">
        <f t="shared" si="19"/>
        <v>0</v>
      </c>
      <c r="CH14" s="555">
        <v>0</v>
      </c>
      <c r="CI14" s="340"/>
      <c r="CJ14" s="289">
        <f>$D$14*CI14</f>
        <v>0</v>
      </c>
      <c r="CK14" s="488"/>
      <c r="CM14" s="424"/>
      <c r="CN14" s="41">
        <f t="shared" si="20"/>
        <v>0</v>
      </c>
      <c r="CO14" s="41">
        <f t="shared" si="21"/>
        <v>0</v>
      </c>
      <c r="CP14" s="599">
        <v>0</v>
      </c>
      <c r="CQ14" s="340"/>
      <c r="CR14" s="289">
        <f>$D$14*CQ14</f>
        <v>0</v>
      </c>
      <c r="CS14" s="488"/>
      <c r="CT14" s="281"/>
      <c r="CU14" s="424"/>
      <c r="CV14" s="41">
        <f t="shared" si="22"/>
        <v>0</v>
      </c>
      <c r="CW14" s="41">
        <f t="shared" si="23"/>
        <v>0</v>
      </c>
      <c r="CX14" s="589">
        <v>0</v>
      </c>
      <c r="CY14" s="43"/>
      <c r="CZ14" s="289">
        <f>$D$14*CY14</f>
        <v>0</v>
      </c>
      <c r="DA14" s="502"/>
      <c r="DB14" s="281"/>
      <c r="DC14" s="424"/>
      <c r="DD14" s="41">
        <f t="shared" si="24"/>
        <v>0</v>
      </c>
      <c r="DE14" s="41">
        <f t="shared" si="25"/>
        <v>0</v>
      </c>
      <c r="DF14" s="604">
        <v>0</v>
      </c>
      <c r="DG14" s="180"/>
      <c r="DH14" s="289">
        <f>$D$14*DG14</f>
        <v>0</v>
      </c>
      <c r="DI14" s="502"/>
      <c r="DJ14" s="281"/>
      <c r="DK14" s="424"/>
      <c r="DL14" s="41">
        <f t="shared" si="26"/>
        <v>0</v>
      </c>
      <c r="DM14" s="41">
        <f t="shared" si="27"/>
        <v>0</v>
      </c>
      <c r="DN14" s="604">
        <v>0</v>
      </c>
      <c r="DO14" s="180"/>
      <c r="DP14" s="289">
        <f>$D$14*DO14</f>
        <v>0</v>
      </c>
      <c r="DQ14" s="502"/>
      <c r="DR14" s="281"/>
      <c r="DS14" s="424"/>
      <c r="DT14" s="41">
        <f t="shared" si="28"/>
        <v>0</v>
      </c>
      <c r="DU14" s="41">
        <f t="shared" si="29"/>
        <v>0</v>
      </c>
      <c r="DV14" s="604">
        <v>0</v>
      </c>
      <c r="DW14" s="180"/>
      <c r="DX14" s="289">
        <f>$D$14*DW14</f>
        <v>0</v>
      </c>
      <c r="DY14" s="502"/>
      <c r="DZ14" s="281"/>
      <c r="EA14" s="424"/>
      <c r="EB14" s="41">
        <f t="shared" si="30"/>
        <v>0</v>
      </c>
      <c r="EC14" s="41">
        <f t="shared" si="31"/>
        <v>0</v>
      </c>
      <c r="ED14" s="604">
        <v>0</v>
      </c>
      <c r="EE14" s="180"/>
      <c r="EF14" s="289">
        <f>$D$14*EE14</f>
        <v>0</v>
      </c>
      <c r="EG14" s="502"/>
      <c r="EH14" s="281"/>
      <c r="EI14" s="424"/>
      <c r="EJ14" s="41">
        <f t="shared" si="32"/>
        <v>0</v>
      </c>
      <c r="EK14" s="41">
        <f t="shared" si="33"/>
        <v>0</v>
      </c>
      <c r="EL14" s="604">
        <v>0</v>
      </c>
      <c r="EM14" s="180"/>
      <c r="EN14" s="289">
        <f>$D$14*EM14</f>
        <v>0</v>
      </c>
      <c r="EO14" s="502"/>
      <c r="EP14" s="281"/>
      <c r="EQ14" s="424"/>
      <c r="ER14" s="41">
        <f t="shared" si="34"/>
        <v>0</v>
      </c>
      <c r="ES14" s="41">
        <f t="shared" si="35"/>
        <v>0</v>
      </c>
      <c r="ET14" s="604">
        <v>0</v>
      </c>
      <c r="EU14" s="180"/>
      <c r="EV14" s="289">
        <f>$D$14*EU14</f>
        <v>0</v>
      </c>
      <c r="EW14" s="502"/>
      <c r="EX14" s="281"/>
      <c r="EY14" s="424"/>
      <c r="EZ14" s="41">
        <f t="shared" si="36"/>
        <v>0</v>
      </c>
      <c r="FA14" s="41">
        <f t="shared" si="37"/>
        <v>0</v>
      </c>
      <c r="FB14" s="604">
        <v>0</v>
      </c>
      <c r="FC14" s="86"/>
      <c r="FD14" s="289">
        <f>$D$14*FC14</f>
        <v>0</v>
      </c>
      <c r="FE14" s="499"/>
      <c r="FF14" s="281"/>
      <c r="FG14" s="424"/>
      <c r="FH14" s="41">
        <f t="shared" si="38"/>
        <v>0</v>
      </c>
      <c r="FI14" s="41">
        <f t="shared" si="39"/>
        <v>0</v>
      </c>
      <c r="FJ14" s="599">
        <v>0</v>
      </c>
      <c r="FK14" s="447"/>
      <c r="FL14" s="289">
        <f>$D$14*FK14</f>
        <v>0</v>
      </c>
      <c r="FM14" s="546"/>
      <c r="FN14" s="281"/>
      <c r="FO14" s="424"/>
      <c r="FP14" s="41">
        <f t="shared" si="40"/>
        <v>0</v>
      </c>
      <c r="FQ14" s="41">
        <f t="shared" si="41"/>
        <v>0</v>
      </c>
      <c r="FR14" s="642">
        <v>0</v>
      </c>
      <c r="FW14" s="355">
        <f t="shared" si="42"/>
        <v>0</v>
      </c>
      <c r="FX14" s="355">
        <f t="shared" si="42"/>
        <v>0</v>
      </c>
      <c r="FY14" s="355">
        <f t="shared" si="43"/>
        <v>0</v>
      </c>
      <c r="FZ14" s="356">
        <f t="shared" si="43"/>
        <v>0</v>
      </c>
    </row>
    <row r="15" spans="1:182" x14ac:dyDescent="0.25">
      <c r="A15" s="35" t="s">
        <v>33</v>
      </c>
      <c r="B15" s="36" t="s">
        <v>34</v>
      </c>
      <c r="C15" s="37" t="s">
        <v>18</v>
      </c>
      <c r="D15" s="38"/>
      <c r="E15" s="299">
        <f t="shared" si="44"/>
        <v>0</v>
      </c>
      <c r="F15" s="288">
        <f>$D$15*E15</f>
        <v>0</v>
      </c>
      <c r="G15" s="340"/>
      <c r="H15" s="289">
        <f>$D$15*G15</f>
        <v>0</v>
      </c>
      <c r="I15" s="488"/>
      <c r="K15" s="424"/>
      <c r="L15" s="41">
        <f t="shared" si="0"/>
        <v>0</v>
      </c>
      <c r="M15" s="41">
        <f t="shared" si="1"/>
        <v>0</v>
      </c>
      <c r="N15" s="555">
        <v>0</v>
      </c>
      <c r="O15" s="43"/>
      <c r="P15" s="289">
        <f>$D$15*O15</f>
        <v>0</v>
      </c>
      <c r="Q15" s="454"/>
      <c r="S15" s="424"/>
      <c r="T15" s="41">
        <f t="shared" si="2"/>
        <v>0</v>
      </c>
      <c r="U15" s="41">
        <f t="shared" si="3"/>
        <v>0</v>
      </c>
      <c r="V15" s="555">
        <v>0</v>
      </c>
      <c r="W15" s="43"/>
      <c r="X15" s="289">
        <f>$D$15*W15</f>
        <v>0</v>
      </c>
      <c r="Y15" s="454"/>
      <c r="AA15" s="424"/>
      <c r="AB15" s="41">
        <f t="shared" si="4"/>
        <v>0</v>
      </c>
      <c r="AC15" s="41">
        <f t="shared" si="5"/>
        <v>0</v>
      </c>
      <c r="AD15" s="555">
        <v>0</v>
      </c>
      <c r="AE15" s="43"/>
      <c r="AF15" s="289">
        <f>$D$15*AE15</f>
        <v>0</v>
      </c>
      <c r="AG15" s="454"/>
      <c r="AI15" s="424"/>
      <c r="AJ15" s="41">
        <f t="shared" si="6"/>
        <v>0</v>
      </c>
      <c r="AK15" s="41">
        <f t="shared" si="7"/>
        <v>0</v>
      </c>
      <c r="AL15" s="555">
        <v>0</v>
      </c>
      <c r="AM15" s="43"/>
      <c r="AN15" s="289">
        <f>$D$15*AM15</f>
        <v>0</v>
      </c>
      <c r="AO15" s="454"/>
      <c r="AQ15" s="424"/>
      <c r="AR15" s="41">
        <f t="shared" si="8"/>
        <v>0</v>
      </c>
      <c r="AS15" s="41">
        <f t="shared" si="9"/>
        <v>0</v>
      </c>
      <c r="AT15" s="555">
        <v>0</v>
      </c>
      <c r="AU15" s="43"/>
      <c r="AV15" s="289">
        <f>$D$15*AU15</f>
        <v>0</v>
      </c>
      <c r="AW15" s="454"/>
      <c r="AY15" s="424"/>
      <c r="AZ15" s="41">
        <f t="shared" si="10"/>
        <v>0</v>
      </c>
      <c r="BA15" s="41">
        <f t="shared" si="11"/>
        <v>0</v>
      </c>
      <c r="BB15" s="555">
        <v>0</v>
      </c>
      <c r="BC15" s="440"/>
      <c r="BD15" s="289">
        <f>$D$15*BC15</f>
        <v>0</v>
      </c>
      <c r="BE15" s="520"/>
      <c r="BG15" s="424"/>
      <c r="BH15" s="41">
        <f t="shared" si="12"/>
        <v>0</v>
      </c>
      <c r="BI15" s="41">
        <f t="shared" si="13"/>
        <v>0</v>
      </c>
      <c r="BJ15" s="555">
        <v>0</v>
      </c>
      <c r="BK15" s="43"/>
      <c r="BL15" s="289">
        <f>$D$15*BK15</f>
        <v>0</v>
      </c>
      <c r="BM15" s="454"/>
      <c r="BO15" s="424"/>
      <c r="BP15" s="41">
        <f t="shared" si="14"/>
        <v>0</v>
      </c>
      <c r="BQ15" s="41">
        <f t="shared" si="15"/>
        <v>0</v>
      </c>
      <c r="BR15" s="555">
        <v>0</v>
      </c>
      <c r="BS15" s="245"/>
      <c r="BT15" s="289">
        <f>$D$15*BS15</f>
        <v>0</v>
      </c>
      <c r="BU15" s="512"/>
      <c r="BW15" s="424"/>
      <c r="BX15" s="41">
        <f t="shared" si="16"/>
        <v>0</v>
      </c>
      <c r="BY15" s="41">
        <f t="shared" si="17"/>
        <v>0</v>
      </c>
      <c r="BZ15" s="555">
        <v>0</v>
      </c>
      <c r="CA15" s="43"/>
      <c r="CB15" s="289">
        <f>$D$15*CA15</f>
        <v>0</v>
      </c>
      <c r="CC15" s="454"/>
      <c r="CE15" s="424"/>
      <c r="CF15" s="41">
        <f t="shared" si="18"/>
        <v>0</v>
      </c>
      <c r="CG15" s="41">
        <f t="shared" si="19"/>
        <v>0</v>
      </c>
      <c r="CH15" s="555">
        <v>0</v>
      </c>
      <c r="CI15" s="340"/>
      <c r="CJ15" s="289">
        <f>$D$15*CI15</f>
        <v>0</v>
      </c>
      <c r="CK15" s="488"/>
      <c r="CM15" s="424"/>
      <c r="CN15" s="41">
        <f t="shared" si="20"/>
        <v>0</v>
      </c>
      <c r="CO15" s="41">
        <f t="shared" si="21"/>
        <v>0</v>
      </c>
      <c r="CP15" s="599">
        <v>0</v>
      </c>
      <c r="CQ15" s="340"/>
      <c r="CR15" s="289">
        <f>$D$15*CQ15</f>
        <v>0</v>
      </c>
      <c r="CS15" s="488"/>
      <c r="CT15" s="281"/>
      <c r="CU15" s="424"/>
      <c r="CV15" s="41">
        <f t="shared" si="22"/>
        <v>0</v>
      </c>
      <c r="CW15" s="41">
        <f t="shared" si="23"/>
        <v>0</v>
      </c>
      <c r="CX15" s="589">
        <v>0</v>
      </c>
      <c r="CY15" s="43"/>
      <c r="CZ15" s="289">
        <f>$D$15*CY15</f>
        <v>0</v>
      </c>
      <c r="DA15" s="502"/>
      <c r="DB15" s="281"/>
      <c r="DC15" s="424"/>
      <c r="DD15" s="41">
        <f t="shared" si="24"/>
        <v>0</v>
      </c>
      <c r="DE15" s="41">
        <f t="shared" si="25"/>
        <v>0</v>
      </c>
      <c r="DF15" s="604">
        <v>0</v>
      </c>
      <c r="DG15" s="180"/>
      <c r="DH15" s="289">
        <f>$D$15*DG15</f>
        <v>0</v>
      </c>
      <c r="DI15" s="502"/>
      <c r="DJ15" s="281"/>
      <c r="DK15" s="424"/>
      <c r="DL15" s="41">
        <f t="shared" si="26"/>
        <v>0</v>
      </c>
      <c r="DM15" s="41">
        <f t="shared" si="27"/>
        <v>0</v>
      </c>
      <c r="DN15" s="604">
        <v>0</v>
      </c>
      <c r="DO15" s="180"/>
      <c r="DP15" s="289">
        <f>$D$15*DO15</f>
        <v>0</v>
      </c>
      <c r="DQ15" s="502"/>
      <c r="DR15" s="281"/>
      <c r="DS15" s="424"/>
      <c r="DT15" s="41">
        <f t="shared" si="28"/>
        <v>0</v>
      </c>
      <c r="DU15" s="41">
        <f t="shared" si="29"/>
        <v>0</v>
      </c>
      <c r="DV15" s="604">
        <v>0</v>
      </c>
      <c r="DW15" s="180"/>
      <c r="DX15" s="289">
        <f>$D$15*DW15</f>
        <v>0</v>
      </c>
      <c r="DY15" s="502"/>
      <c r="DZ15" s="281"/>
      <c r="EA15" s="424"/>
      <c r="EB15" s="41">
        <f t="shared" si="30"/>
        <v>0</v>
      </c>
      <c r="EC15" s="41">
        <f t="shared" si="31"/>
        <v>0</v>
      </c>
      <c r="ED15" s="604">
        <v>0</v>
      </c>
      <c r="EE15" s="180"/>
      <c r="EF15" s="289">
        <f>$D$15*EE15</f>
        <v>0</v>
      </c>
      <c r="EG15" s="502"/>
      <c r="EH15" s="281"/>
      <c r="EI15" s="424"/>
      <c r="EJ15" s="41">
        <f t="shared" si="32"/>
        <v>0</v>
      </c>
      <c r="EK15" s="41">
        <f t="shared" si="33"/>
        <v>0</v>
      </c>
      <c r="EL15" s="604">
        <v>0</v>
      </c>
      <c r="EM15" s="180"/>
      <c r="EN15" s="289">
        <f>$D$15*EM15</f>
        <v>0</v>
      </c>
      <c r="EO15" s="502"/>
      <c r="EP15" s="281"/>
      <c r="EQ15" s="424"/>
      <c r="ER15" s="41">
        <f t="shared" si="34"/>
        <v>0</v>
      </c>
      <c r="ES15" s="41">
        <f t="shared" si="35"/>
        <v>0</v>
      </c>
      <c r="ET15" s="604">
        <v>0</v>
      </c>
      <c r="EU15" s="180"/>
      <c r="EV15" s="289">
        <f>$D$15*EU15</f>
        <v>0</v>
      </c>
      <c r="EW15" s="502"/>
      <c r="EX15" s="281"/>
      <c r="EY15" s="424"/>
      <c r="EZ15" s="41">
        <f t="shared" si="36"/>
        <v>0</v>
      </c>
      <c r="FA15" s="41">
        <f t="shared" si="37"/>
        <v>0</v>
      </c>
      <c r="FB15" s="604">
        <v>0</v>
      </c>
      <c r="FC15" s="86"/>
      <c r="FD15" s="289">
        <f>$D$15*FC15</f>
        <v>0</v>
      </c>
      <c r="FE15" s="499"/>
      <c r="FF15" s="281"/>
      <c r="FG15" s="424"/>
      <c r="FH15" s="41">
        <f t="shared" si="38"/>
        <v>0</v>
      </c>
      <c r="FI15" s="41">
        <f t="shared" si="39"/>
        <v>0</v>
      </c>
      <c r="FJ15" s="599">
        <v>0</v>
      </c>
      <c r="FK15" s="447"/>
      <c r="FL15" s="289">
        <f>$D$15*FK15</f>
        <v>0</v>
      </c>
      <c r="FM15" s="546"/>
      <c r="FN15" s="281"/>
      <c r="FO15" s="424"/>
      <c r="FP15" s="41">
        <f t="shared" si="40"/>
        <v>0</v>
      </c>
      <c r="FQ15" s="41">
        <f t="shared" si="41"/>
        <v>0</v>
      </c>
      <c r="FR15" s="642">
        <v>0</v>
      </c>
      <c r="FW15" s="355">
        <f t="shared" si="42"/>
        <v>0</v>
      </c>
      <c r="FX15" s="355">
        <f t="shared" si="42"/>
        <v>0</v>
      </c>
      <c r="FY15" s="355">
        <f t="shared" si="43"/>
        <v>0</v>
      </c>
      <c r="FZ15" s="356">
        <f t="shared" si="43"/>
        <v>0</v>
      </c>
    </row>
    <row r="16" spans="1:182" x14ac:dyDescent="0.25">
      <c r="A16" s="35" t="s">
        <v>35</v>
      </c>
      <c r="B16" s="36" t="s">
        <v>36</v>
      </c>
      <c r="C16" s="37" t="s">
        <v>18</v>
      </c>
      <c r="D16" s="38"/>
      <c r="E16" s="299">
        <f t="shared" si="44"/>
        <v>0</v>
      </c>
      <c r="F16" s="288">
        <f>$D$16*E16</f>
        <v>0</v>
      </c>
      <c r="G16" s="340"/>
      <c r="H16" s="289">
        <f>$D$16*G16</f>
        <v>0</v>
      </c>
      <c r="I16" s="488"/>
      <c r="K16" s="424"/>
      <c r="L16" s="41">
        <f t="shared" si="0"/>
        <v>0</v>
      </c>
      <c r="M16" s="41">
        <f t="shared" si="1"/>
        <v>0</v>
      </c>
      <c r="N16" s="555">
        <v>0</v>
      </c>
      <c r="O16" s="43"/>
      <c r="P16" s="289">
        <f>$D$16*O16</f>
        <v>0</v>
      </c>
      <c r="Q16" s="454"/>
      <c r="S16" s="424"/>
      <c r="T16" s="41">
        <f t="shared" si="2"/>
        <v>0</v>
      </c>
      <c r="U16" s="41">
        <f t="shared" si="3"/>
        <v>0</v>
      </c>
      <c r="V16" s="555">
        <v>0</v>
      </c>
      <c r="W16" s="43"/>
      <c r="X16" s="289">
        <f>$D$16*W16</f>
        <v>0</v>
      </c>
      <c r="Y16" s="454"/>
      <c r="AA16" s="424"/>
      <c r="AB16" s="41">
        <f t="shared" si="4"/>
        <v>0</v>
      </c>
      <c r="AC16" s="41">
        <f t="shared" si="5"/>
        <v>0</v>
      </c>
      <c r="AD16" s="555">
        <v>0</v>
      </c>
      <c r="AE16" s="43"/>
      <c r="AF16" s="289">
        <f>$D$16*AE16</f>
        <v>0</v>
      </c>
      <c r="AG16" s="454"/>
      <c r="AI16" s="424"/>
      <c r="AJ16" s="41">
        <f t="shared" si="6"/>
        <v>0</v>
      </c>
      <c r="AK16" s="41">
        <f t="shared" si="7"/>
        <v>0</v>
      </c>
      <c r="AL16" s="555">
        <v>0</v>
      </c>
      <c r="AM16" s="43"/>
      <c r="AN16" s="289">
        <f>$D$16*AM16</f>
        <v>0</v>
      </c>
      <c r="AO16" s="454"/>
      <c r="AQ16" s="424"/>
      <c r="AR16" s="41">
        <f t="shared" si="8"/>
        <v>0</v>
      </c>
      <c r="AS16" s="41">
        <f t="shared" si="9"/>
        <v>0</v>
      </c>
      <c r="AT16" s="555">
        <v>0</v>
      </c>
      <c r="AU16" s="43"/>
      <c r="AV16" s="289">
        <f>$D$16*AU16</f>
        <v>0</v>
      </c>
      <c r="AW16" s="454"/>
      <c r="AY16" s="424"/>
      <c r="AZ16" s="41">
        <f t="shared" si="10"/>
        <v>0</v>
      </c>
      <c r="BA16" s="41">
        <f t="shared" si="11"/>
        <v>0</v>
      </c>
      <c r="BB16" s="555">
        <v>0</v>
      </c>
      <c r="BC16" s="440"/>
      <c r="BD16" s="289">
        <f>$D$16*BC16</f>
        <v>0</v>
      </c>
      <c r="BE16" s="520"/>
      <c r="BG16" s="424"/>
      <c r="BH16" s="41">
        <f t="shared" si="12"/>
        <v>0</v>
      </c>
      <c r="BI16" s="41">
        <f t="shared" si="13"/>
        <v>0</v>
      </c>
      <c r="BJ16" s="555">
        <v>0</v>
      </c>
      <c r="BK16" s="43"/>
      <c r="BL16" s="289">
        <f>$D$16*BK16</f>
        <v>0</v>
      </c>
      <c r="BM16" s="454"/>
      <c r="BO16" s="424"/>
      <c r="BP16" s="41">
        <f t="shared" si="14"/>
        <v>0</v>
      </c>
      <c r="BQ16" s="41">
        <f t="shared" si="15"/>
        <v>0</v>
      </c>
      <c r="BR16" s="555">
        <v>0</v>
      </c>
      <c r="BS16" s="245"/>
      <c r="BT16" s="289">
        <f>$D$16*BS16</f>
        <v>0</v>
      </c>
      <c r="BU16" s="512"/>
      <c r="BW16" s="424"/>
      <c r="BX16" s="41">
        <f t="shared" si="16"/>
        <v>0</v>
      </c>
      <c r="BY16" s="41">
        <f t="shared" si="17"/>
        <v>0</v>
      </c>
      <c r="BZ16" s="555">
        <v>0</v>
      </c>
      <c r="CA16" s="43"/>
      <c r="CB16" s="289">
        <f>$D$16*CA16</f>
        <v>0</v>
      </c>
      <c r="CC16" s="454"/>
      <c r="CE16" s="424"/>
      <c r="CF16" s="41">
        <f t="shared" si="18"/>
        <v>0</v>
      </c>
      <c r="CG16" s="41">
        <f t="shared" si="19"/>
        <v>0</v>
      </c>
      <c r="CH16" s="555">
        <v>0</v>
      </c>
      <c r="CI16" s="340"/>
      <c r="CJ16" s="289">
        <f>$D$16*CI16</f>
        <v>0</v>
      </c>
      <c r="CK16" s="488"/>
      <c r="CM16" s="424"/>
      <c r="CN16" s="41">
        <f t="shared" si="20"/>
        <v>0</v>
      </c>
      <c r="CO16" s="41">
        <f t="shared" si="21"/>
        <v>0</v>
      </c>
      <c r="CP16" s="599">
        <v>0</v>
      </c>
      <c r="CQ16" s="340"/>
      <c r="CR16" s="289">
        <f>$D$16*CQ16</f>
        <v>0</v>
      </c>
      <c r="CS16" s="488"/>
      <c r="CT16" s="281"/>
      <c r="CU16" s="424"/>
      <c r="CV16" s="41">
        <f t="shared" si="22"/>
        <v>0</v>
      </c>
      <c r="CW16" s="41">
        <f t="shared" si="23"/>
        <v>0</v>
      </c>
      <c r="CX16" s="589">
        <v>0</v>
      </c>
      <c r="CY16" s="43"/>
      <c r="CZ16" s="289">
        <f>$D$16*CY16</f>
        <v>0</v>
      </c>
      <c r="DA16" s="502"/>
      <c r="DB16" s="281"/>
      <c r="DC16" s="424"/>
      <c r="DD16" s="41">
        <f t="shared" si="24"/>
        <v>0</v>
      </c>
      <c r="DE16" s="41">
        <f t="shared" si="25"/>
        <v>0</v>
      </c>
      <c r="DF16" s="604">
        <v>0</v>
      </c>
      <c r="DG16" s="180"/>
      <c r="DH16" s="289">
        <f>$D$16*DG16</f>
        <v>0</v>
      </c>
      <c r="DI16" s="502"/>
      <c r="DJ16" s="281"/>
      <c r="DK16" s="424"/>
      <c r="DL16" s="41">
        <f t="shared" si="26"/>
        <v>0</v>
      </c>
      <c r="DM16" s="41">
        <f t="shared" si="27"/>
        <v>0</v>
      </c>
      <c r="DN16" s="604">
        <v>0</v>
      </c>
      <c r="DO16" s="180"/>
      <c r="DP16" s="289">
        <f>$D$16*DO16</f>
        <v>0</v>
      </c>
      <c r="DQ16" s="502"/>
      <c r="DR16" s="281"/>
      <c r="DS16" s="424"/>
      <c r="DT16" s="41">
        <f t="shared" si="28"/>
        <v>0</v>
      </c>
      <c r="DU16" s="41">
        <f t="shared" si="29"/>
        <v>0</v>
      </c>
      <c r="DV16" s="604">
        <v>0</v>
      </c>
      <c r="DW16" s="180"/>
      <c r="DX16" s="289">
        <f>$D$16*DW16</f>
        <v>0</v>
      </c>
      <c r="DY16" s="502"/>
      <c r="DZ16" s="281"/>
      <c r="EA16" s="424"/>
      <c r="EB16" s="41">
        <f t="shared" si="30"/>
        <v>0</v>
      </c>
      <c r="EC16" s="41">
        <f t="shared" si="31"/>
        <v>0</v>
      </c>
      <c r="ED16" s="604">
        <v>0</v>
      </c>
      <c r="EE16" s="180"/>
      <c r="EF16" s="289">
        <f>$D$16*EE16</f>
        <v>0</v>
      </c>
      <c r="EG16" s="502"/>
      <c r="EH16" s="281"/>
      <c r="EI16" s="424"/>
      <c r="EJ16" s="41">
        <f t="shared" si="32"/>
        <v>0</v>
      </c>
      <c r="EK16" s="41">
        <f t="shared" si="33"/>
        <v>0</v>
      </c>
      <c r="EL16" s="604">
        <v>0</v>
      </c>
      <c r="EM16" s="180"/>
      <c r="EN16" s="289">
        <f>$D$16*EM16</f>
        <v>0</v>
      </c>
      <c r="EO16" s="502"/>
      <c r="EP16" s="281"/>
      <c r="EQ16" s="424"/>
      <c r="ER16" s="41">
        <f t="shared" si="34"/>
        <v>0</v>
      </c>
      <c r="ES16" s="41">
        <f t="shared" si="35"/>
        <v>0</v>
      </c>
      <c r="ET16" s="604">
        <v>0</v>
      </c>
      <c r="EU16" s="180"/>
      <c r="EV16" s="289">
        <f>$D$16*EU16</f>
        <v>0</v>
      </c>
      <c r="EW16" s="502"/>
      <c r="EX16" s="281"/>
      <c r="EY16" s="424"/>
      <c r="EZ16" s="41">
        <f t="shared" si="36"/>
        <v>0</v>
      </c>
      <c r="FA16" s="41">
        <f t="shared" si="37"/>
        <v>0</v>
      </c>
      <c r="FB16" s="604">
        <v>0</v>
      </c>
      <c r="FC16" s="86"/>
      <c r="FD16" s="289">
        <f>$D$16*FC16</f>
        <v>0</v>
      </c>
      <c r="FE16" s="499"/>
      <c r="FF16" s="281"/>
      <c r="FG16" s="424"/>
      <c r="FH16" s="41">
        <f t="shared" si="38"/>
        <v>0</v>
      </c>
      <c r="FI16" s="41">
        <f t="shared" si="39"/>
        <v>0</v>
      </c>
      <c r="FJ16" s="599">
        <v>0</v>
      </c>
      <c r="FK16" s="447"/>
      <c r="FL16" s="289">
        <f>$D$16*FK16</f>
        <v>0</v>
      </c>
      <c r="FM16" s="546"/>
      <c r="FN16" s="281"/>
      <c r="FO16" s="424"/>
      <c r="FP16" s="41">
        <f t="shared" si="40"/>
        <v>0</v>
      </c>
      <c r="FQ16" s="41">
        <f t="shared" si="41"/>
        <v>0</v>
      </c>
      <c r="FR16" s="642">
        <v>0</v>
      </c>
      <c r="FW16" s="355">
        <f t="shared" si="42"/>
        <v>0</v>
      </c>
      <c r="FX16" s="355">
        <f t="shared" si="42"/>
        <v>0</v>
      </c>
      <c r="FY16" s="355">
        <f t="shared" si="43"/>
        <v>0</v>
      </c>
      <c r="FZ16" s="356">
        <f t="shared" si="43"/>
        <v>0</v>
      </c>
    </row>
    <row r="17" spans="1:182" x14ac:dyDescent="0.25">
      <c r="A17" s="35" t="s">
        <v>37</v>
      </c>
      <c r="B17" s="36" t="s">
        <v>38</v>
      </c>
      <c r="C17" s="37" t="s">
        <v>18</v>
      </c>
      <c r="D17" s="38"/>
      <c r="E17" s="299">
        <f t="shared" si="44"/>
        <v>0</v>
      </c>
      <c r="F17" s="288">
        <f>$D$17*E17</f>
        <v>0</v>
      </c>
      <c r="G17" s="340"/>
      <c r="H17" s="289">
        <f>$D$17*G17</f>
        <v>0</v>
      </c>
      <c r="I17" s="488"/>
      <c r="K17" s="424"/>
      <c r="L17" s="41">
        <f t="shared" si="0"/>
        <v>0</v>
      </c>
      <c r="M17" s="41">
        <f t="shared" si="1"/>
        <v>0</v>
      </c>
      <c r="N17" s="555">
        <v>0</v>
      </c>
      <c r="O17" s="43"/>
      <c r="P17" s="289">
        <f>$D$17*O17</f>
        <v>0</v>
      </c>
      <c r="Q17" s="454"/>
      <c r="S17" s="424"/>
      <c r="T17" s="41">
        <f t="shared" si="2"/>
        <v>0</v>
      </c>
      <c r="U17" s="41">
        <f t="shared" si="3"/>
        <v>0</v>
      </c>
      <c r="V17" s="555">
        <v>0</v>
      </c>
      <c r="W17" s="43"/>
      <c r="X17" s="289">
        <f>$D$17*W17</f>
        <v>0</v>
      </c>
      <c r="Y17" s="454"/>
      <c r="AA17" s="424"/>
      <c r="AB17" s="41">
        <f t="shared" si="4"/>
        <v>0</v>
      </c>
      <c r="AC17" s="41">
        <f t="shared" si="5"/>
        <v>0</v>
      </c>
      <c r="AD17" s="555">
        <v>0</v>
      </c>
      <c r="AE17" s="43"/>
      <c r="AF17" s="289">
        <f>$D$17*AE17</f>
        <v>0</v>
      </c>
      <c r="AG17" s="454"/>
      <c r="AI17" s="424"/>
      <c r="AJ17" s="41">
        <f t="shared" si="6"/>
        <v>0</v>
      </c>
      <c r="AK17" s="41">
        <f t="shared" si="7"/>
        <v>0</v>
      </c>
      <c r="AL17" s="555">
        <v>0</v>
      </c>
      <c r="AM17" s="43"/>
      <c r="AN17" s="289">
        <f>$D$17*AM17</f>
        <v>0</v>
      </c>
      <c r="AO17" s="454"/>
      <c r="AQ17" s="424"/>
      <c r="AR17" s="41">
        <f t="shared" si="8"/>
        <v>0</v>
      </c>
      <c r="AS17" s="41">
        <f t="shared" si="9"/>
        <v>0</v>
      </c>
      <c r="AT17" s="555">
        <v>0</v>
      </c>
      <c r="AU17" s="43"/>
      <c r="AV17" s="289">
        <f>$D$17*AU17</f>
        <v>0</v>
      </c>
      <c r="AW17" s="454"/>
      <c r="AY17" s="424"/>
      <c r="AZ17" s="41">
        <f t="shared" si="10"/>
        <v>0</v>
      </c>
      <c r="BA17" s="41">
        <f t="shared" si="11"/>
        <v>0</v>
      </c>
      <c r="BB17" s="555">
        <v>0</v>
      </c>
      <c r="BC17" s="440"/>
      <c r="BD17" s="289">
        <f>$D$17*BC17</f>
        <v>0</v>
      </c>
      <c r="BE17" s="520"/>
      <c r="BG17" s="424"/>
      <c r="BH17" s="41">
        <f t="shared" si="12"/>
        <v>0</v>
      </c>
      <c r="BI17" s="41">
        <f t="shared" si="13"/>
        <v>0</v>
      </c>
      <c r="BJ17" s="555">
        <v>0</v>
      </c>
      <c r="BK17" s="43"/>
      <c r="BL17" s="289">
        <f>$D$17*BK17</f>
        <v>0</v>
      </c>
      <c r="BM17" s="454"/>
      <c r="BO17" s="424"/>
      <c r="BP17" s="41">
        <f t="shared" si="14"/>
        <v>0</v>
      </c>
      <c r="BQ17" s="41">
        <f t="shared" si="15"/>
        <v>0</v>
      </c>
      <c r="BR17" s="555">
        <v>0</v>
      </c>
      <c r="BS17" s="245"/>
      <c r="BT17" s="289">
        <f>$D$17*BS17</f>
        <v>0</v>
      </c>
      <c r="BU17" s="512"/>
      <c r="BW17" s="424"/>
      <c r="BX17" s="41">
        <f t="shared" si="16"/>
        <v>0</v>
      </c>
      <c r="BY17" s="41">
        <f t="shared" si="17"/>
        <v>0</v>
      </c>
      <c r="BZ17" s="555">
        <v>0</v>
      </c>
      <c r="CA17" s="43"/>
      <c r="CB17" s="289">
        <f>$D$17*CA17</f>
        <v>0</v>
      </c>
      <c r="CC17" s="454"/>
      <c r="CE17" s="424"/>
      <c r="CF17" s="41">
        <f t="shared" si="18"/>
        <v>0</v>
      </c>
      <c r="CG17" s="41">
        <f t="shared" si="19"/>
        <v>0</v>
      </c>
      <c r="CH17" s="555">
        <v>0</v>
      </c>
      <c r="CI17" s="340"/>
      <c r="CJ17" s="289">
        <f>$D$17*CI17</f>
        <v>0</v>
      </c>
      <c r="CK17" s="488"/>
      <c r="CM17" s="424"/>
      <c r="CN17" s="41">
        <f t="shared" si="20"/>
        <v>0</v>
      </c>
      <c r="CO17" s="41">
        <f t="shared" si="21"/>
        <v>0</v>
      </c>
      <c r="CP17" s="599">
        <v>0</v>
      </c>
      <c r="CQ17" s="340"/>
      <c r="CR17" s="289">
        <f>$D$17*CQ17</f>
        <v>0</v>
      </c>
      <c r="CS17" s="488"/>
      <c r="CT17" s="281"/>
      <c r="CU17" s="424"/>
      <c r="CV17" s="41">
        <f t="shared" si="22"/>
        <v>0</v>
      </c>
      <c r="CW17" s="41">
        <f t="shared" si="23"/>
        <v>0</v>
      </c>
      <c r="CX17" s="589">
        <v>0</v>
      </c>
      <c r="CY17" s="43"/>
      <c r="CZ17" s="289">
        <f>$D$17*CY17</f>
        <v>0</v>
      </c>
      <c r="DA17" s="502"/>
      <c r="DB17" s="281"/>
      <c r="DC17" s="424"/>
      <c r="DD17" s="41">
        <f t="shared" si="24"/>
        <v>0</v>
      </c>
      <c r="DE17" s="41">
        <f t="shared" si="25"/>
        <v>0</v>
      </c>
      <c r="DF17" s="604">
        <v>0</v>
      </c>
      <c r="DG17" s="180"/>
      <c r="DH17" s="289">
        <f>$D$17*DG17</f>
        <v>0</v>
      </c>
      <c r="DI17" s="502"/>
      <c r="DJ17" s="281"/>
      <c r="DK17" s="424"/>
      <c r="DL17" s="41">
        <f t="shared" si="26"/>
        <v>0</v>
      </c>
      <c r="DM17" s="41">
        <f t="shared" si="27"/>
        <v>0</v>
      </c>
      <c r="DN17" s="604">
        <v>0</v>
      </c>
      <c r="DO17" s="180"/>
      <c r="DP17" s="289">
        <f>$D$17*DO17</f>
        <v>0</v>
      </c>
      <c r="DQ17" s="502"/>
      <c r="DR17" s="281"/>
      <c r="DS17" s="424"/>
      <c r="DT17" s="41">
        <f t="shared" si="28"/>
        <v>0</v>
      </c>
      <c r="DU17" s="41">
        <f t="shared" si="29"/>
        <v>0</v>
      </c>
      <c r="DV17" s="604">
        <v>0</v>
      </c>
      <c r="DW17" s="180"/>
      <c r="DX17" s="289">
        <f>$D$17*DW17</f>
        <v>0</v>
      </c>
      <c r="DY17" s="502"/>
      <c r="DZ17" s="281"/>
      <c r="EA17" s="424"/>
      <c r="EB17" s="41">
        <f t="shared" si="30"/>
        <v>0</v>
      </c>
      <c r="EC17" s="41">
        <f t="shared" si="31"/>
        <v>0</v>
      </c>
      <c r="ED17" s="604">
        <v>0</v>
      </c>
      <c r="EE17" s="180"/>
      <c r="EF17" s="289">
        <f>$D$17*EE17</f>
        <v>0</v>
      </c>
      <c r="EG17" s="502"/>
      <c r="EH17" s="281"/>
      <c r="EI17" s="424"/>
      <c r="EJ17" s="41">
        <f t="shared" si="32"/>
        <v>0</v>
      </c>
      <c r="EK17" s="41">
        <f t="shared" si="33"/>
        <v>0</v>
      </c>
      <c r="EL17" s="604">
        <v>0</v>
      </c>
      <c r="EM17" s="180"/>
      <c r="EN17" s="289">
        <f>$D$17*EM17</f>
        <v>0</v>
      </c>
      <c r="EO17" s="502"/>
      <c r="EP17" s="281"/>
      <c r="EQ17" s="424"/>
      <c r="ER17" s="41">
        <f t="shared" si="34"/>
        <v>0</v>
      </c>
      <c r="ES17" s="41">
        <f t="shared" si="35"/>
        <v>0</v>
      </c>
      <c r="ET17" s="604">
        <v>0</v>
      </c>
      <c r="EU17" s="180"/>
      <c r="EV17" s="289">
        <f>$D$17*EU17</f>
        <v>0</v>
      </c>
      <c r="EW17" s="502"/>
      <c r="EX17" s="281"/>
      <c r="EY17" s="424"/>
      <c r="EZ17" s="41">
        <f t="shared" si="36"/>
        <v>0</v>
      </c>
      <c r="FA17" s="41">
        <f t="shared" si="37"/>
        <v>0</v>
      </c>
      <c r="FB17" s="604">
        <v>0</v>
      </c>
      <c r="FC17" s="86"/>
      <c r="FD17" s="289">
        <f>$D$17*FC17</f>
        <v>0</v>
      </c>
      <c r="FE17" s="499"/>
      <c r="FF17" s="281"/>
      <c r="FG17" s="424"/>
      <c r="FH17" s="41">
        <f t="shared" si="38"/>
        <v>0</v>
      </c>
      <c r="FI17" s="41">
        <f t="shared" si="39"/>
        <v>0</v>
      </c>
      <c r="FJ17" s="599">
        <v>0</v>
      </c>
      <c r="FK17" s="447"/>
      <c r="FL17" s="289">
        <f>$D$17*FK17</f>
        <v>0</v>
      </c>
      <c r="FM17" s="546"/>
      <c r="FN17" s="281"/>
      <c r="FO17" s="424"/>
      <c r="FP17" s="41">
        <f t="shared" si="40"/>
        <v>0</v>
      </c>
      <c r="FQ17" s="41">
        <f t="shared" si="41"/>
        <v>0</v>
      </c>
      <c r="FR17" s="642">
        <v>0</v>
      </c>
      <c r="FW17" s="355">
        <f t="shared" si="42"/>
        <v>0</v>
      </c>
      <c r="FX17" s="355">
        <f t="shared" si="42"/>
        <v>0</v>
      </c>
      <c r="FY17" s="355">
        <f t="shared" si="43"/>
        <v>0</v>
      </c>
      <c r="FZ17" s="356">
        <f t="shared" si="43"/>
        <v>0</v>
      </c>
    </row>
    <row r="18" spans="1:182" x14ac:dyDescent="0.25">
      <c r="A18" s="35" t="s">
        <v>39</v>
      </c>
      <c r="B18" s="36" t="s">
        <v>40</v>
      </c>
      <c r="C18" s="37" t="s">
        <v>18</v>
      </c>
      <c r="D18" s="38"/>
      <c r="E18" s="299">
        <f t="shared" si="44"/>
        <v>0</v>
      </c>
      <c r="F18" s="288">
        <f>$D$18*E18</f>
        <v>0</v>
      </c>
      <c r="G18" s="43"/>
      <c r="H18" s="289">
        <f>$D$18*G18</f>
        <v>0</v>
      </c>
      <c r="I18" s="454"/>
      <c r="K18" s="424"/>
      <c r="L18" s="41">
        <f t="shared" si="0"/>
        <v>0</v>
      </c>
      <c r="M18" s="41">
        <f>ROUNDUP(L18,0)</f>
        <v>0</v>
      </c>
      <c r="N18" s="555">
        <v>0</v>
      </c>
      <c r="O18" s="43"/>
      <c r="P18" s="289">
        <f>$D$18*O18</f>
        <v>0</v>
      </c>
      <c r="Q18" s="454"/>
      <c r="S18" s="424"/>
      <c r="T18" s="41">
        <f t="shared" si="2"/>
        <v>0</v>
      </c>
      <c r="U18" s="41">
        <f t="shared" si="3"/>
        <v>0</v>
      </c>
      <c r="V18" s="555">
        <v>0</v>
      </c>
      <c r="W18" s="43"/>
      <c r="X18" s="289">
        <f>$D$18*W18</f>
        <v>0</v>
      </c>
      <c r="Y18" s="454"/>
      <c r="AA18" s="424"/>
      <c r="AB18" s="41">
        <f t="shared" si="4"/>
        <v>0</v>
      </c>
      <c r="AC18" s="41">
        <f t="shared" si="5"/>
        <v>0</v>
      </c>
      <c r="AD18" s="555">
        <v>0</v>
      </c>
      <c r="AE18" s="43"/>
      <c r="AF18" s="289">
        <f>$D$18*AE18</f>
        <v>0</v>
      </c>
      <c r="AG18" s="454"/>
      <c r="AI18" s="424"/>
      <c r="AJ18" s="41">
        <f t="shared" si="6"/>
        <v>0</v>
      </c>
      <c r="AK18" s="41">
        <f t="shared" si="7"/>
        <v>0</v>
      </c>
      <c r="AL18" s="555">
        <v>0</v>
      </c>
      <c r="AM18" s="43"/>
      <c r="AN18" s="289">
        <f>$D$18*AM18</f>
        <v>0</v>
      </c>
      <c r="AO18" s="454"/>
      <c r="AQ18" s="424"/>
      <c r="AR18" s="41">
        <f t="shared" si="8"/>
        <v>0</v>
      </c>
      <c r="AS18" s="41">
        <f t="shared" si="9"/>
        <v>0</v>
      </c>
      <c r="AT18" s="555">
        <v>0</v>
      </c>
      <c r="AU18" s="43"/>
      <c r="AV18" s="289">
        <f>$D$18*AU18</f>
        <v>0</v>
      </c>
      <c r="AW18" s="454"/>
      <c r="AY18" s="424"/>
      <c r="AZ18" s="41">
        <f t="shared" si="10"/>
        <v>0</v>
      </c>
      <c r="BA18" s="41">
        <f t="shared" si="11"/>
        <v>0</v>
      </c>
      <c r="BB18" s="555">
        <v>0</v>
      </c>
      <c r="BC18" s="43"/>
      <c r="BD18" s="289">
        <f>$D$18*BC18</f>
        <v>0</v>
      </c>
      <c r="BE18" s="454"/>
      <c r="BG18" s="424"/>
      <c r="BH18" s="41">
        <f t="shared" si="12"/>
        <v>0</v>
      </c>
      <c r="BI18" s="41">
        <f t="shared" si="13"/>
        <v>0</v>
      </c>
      <c r="BJ18" s="555">
        <v>0</v>
      </c>
      <c r="BK18" s="43"/>
      <c r="BL18" s="289">
        <f>$D$18*BK18</f>
        <v>0</v>
      </c>
      <c r="BM18" s="454"/>
      <c r="BO18" s="424"/>
      <c r="BP18" s="41">
        <f t="shared" si="14"/>
        <v>0</v>
      </c>
      <c r="BQ18" s="41">
        <f t="shared" si="15"/>
        <v>0</v>
      </c>
      <c r="BR18" s="555">
        <v>0</v>
      </c>
      <c r="BS18" s="43"/>
      <c r="BT18" s="289">
        <f>$D$18*BS18</f>
        <v>0</v>
      </c>
      <c r="BU18" s="454"/>
      <c r="BW18" s="424"/>
      <c r="BX18" s="41">
        <f t="shared" si="16"/>
        <v>0</v>
      </c>
      <c r="BY18" s="41">
        <f t="shared" si="17"/>
        <v>0</v>
      </c>
      <c r="BZ18" s="555">
        <v>0</v>
      </c>
      <c r="CA18" s="43"/>
      <c r="CB18" s="289">
        <f>$D$18*CA18</f>
        <v>0</v>
      </c>
      <c r="CC18" s="454"/>
      <c r="CE18" s="424"/>
      <c r="CF18" s="41">
        <f t="shared" si="18"/>
        <v>0</v>
      </c>
      <c r="CG18" s="41">
        <f t="shared" si="19"/>
        <v>0</v>
      </c>
      <c r="CH18" s="555">
        <v>0</v>
      </c>
      <c r="CI18" s="43"/>
      <c r="CJ18" s="289">
        <f>$D$18*CI18</f>
        <v>0</v>
      </c>
      <c r="CK18" s="454"/>
      <c r="CM18" s="424"/>
      <c r="CN18" s="41">
        <f t="shared" si="20"/>
        <v>0</v>
      </c>
      <c r="CO18" s="41">
        <f t="shared" si="21"/>
        <v>0</v>
      </c>
      <c r="CP18" s="599">
        <v>0</v>
      </c>
      <c r="CQ18" s="43"/>
      <c r="CR18" s="289">
        <f>$D$18*CQ18</f>
        <v>0</v>
      </c>
      <c r="CS18" s="488"/>
      <c r="CT18" s="281"/>
      <c r="CU18" s="424"/>
      <c r="CV18" s="41">
        <f t="shared" si="22"/>
        <v>0</v>
      </c>
      <c r="CW18" s="41">
        <f t="shared" si="23"/>
        <v>0</v>
      </c>
      <c r="CX18" s="589">
        <v>0</v>
      </c>
      <c r="CY18" s="43"/>
      <c r="CZ18" s="289">
        <f>$D$18*CY18</f>
        <v>0</v>
      </c>
      <c r="DA18" s="502"/>
      <c r="DB18" s="281"/>
      <c r="DC18" s="424"/>
      <c r="DD18" s="41">
        <f t="shared" si="24"/>
        <v>0</v>
      </c>
      <c r="DE18" s="41">
        <f t="shared" si="25"/>
        <v>0</v>
      </c>
      <c r="DF18" s="604">
        <v>0</v>
      </c>
      <c r="DG18" s="180"/>
      <c r="DH18" s="289">
        <f>$D$18*DG18</f>
        <v>0</v>
      </c>
      <c r="DI18" s="502"/>
      <c r="DJ18" s="281"/>
      <c r="DK18" s="424"/>
      <c r="DL18" s="41">
        <f t="shared" si="26"/>
        <v>0</v>
      </c>
      <c r="DM18" s="41">
        <f t="shared" si="27"/>
        <v>0</v>
      </c>
      <c r="DN18" s="604">
        <v>0</v>
      </c>
      <c r="DO18" s="180"/>
      <c r="DP18" s="289">
        <f>$D$18*DO18</f>
        <v>0</v>
      </c>
      <c r="DQ18" s="502"/>
      <c r="DR18" s="281"/>
      <c r="DS18" s="424"/>
      <c r="DT18" s="41">
        <f t="shared" si="28"/>
        <v>0</v>
      </c>
      <c r="DU18" s="41">
        <f t="shared" si="29"/>
        <v>0</v>
      </c>
      <c r="DV18" s="604">
        <v>0</v>
      </c>
      <c r="DW18" s="180"/>
      <c r="DX18" s="289">
        <f>$D$18*DW18</f>
        <v>0</v>
      </c>
      <c r="DY18" s="502"/>
      <c r="DZ18" s="281"/>
      <c r="EA18" s="424"/>
      <c r="EB18" s="41">
        <f t="shared" si="30"/>
        <v>0</v>
      </c>
      <c r="EC18" s="41">
        <f t="shared" si="31"/>
        <v>0</v>
      </c>
      <c r="ED18" s="604">
        <v>0</v>
      </c>
      <c r="EE18" s="180"/>
      <c r="EF18" s="289">
        <f>$D$18*EE18</f>
        <v>0</v>
      </c>
      <c r="EG18" s="502"/>
      <c r="EH18" s="281"/>
      <c r="EI18" s="424"/>
      <c r="EJ18" s="41">
        <f t="shared" si="32"/>
        <v>0</v>
      </c>
      <c r="EK18" s="41">
        <f t="shared" si="33"/>
        <v>0</v>
      </c>
      <c r="EL18" s="604">
        <v>0</v>
      </c>
      <c r="EM18" s="180"/>
      <c r="EN18" s="289">
        <f>$D$18*EM18</f>
        <v>0</v>
      </c>
      <c r="EO18" s="502"/>
      <c r="EP18" s="281"/>
      <c r="EQ18" s="424"/>
      <c r="ER18" s="41">
        <f t="shared" si="34"/>
        <v>0</v>
      </c>
      <c r="ES18" s="41">
        <f t="shared" si="35"/>
        <v>0</v>
      </c>
      <c r="ET18" s="604">
        <v>0</v>
      </c>
      <c r="EU18" s="180"/>
      <c r="EV18" s="289">
        <f>$D$18*EU18</f>
        <v>0</v>
      </c>
      <c r="EW18" s="502"/>
      <c r="EX18" s="281"/>
      <c r="EY18" s="424"/>
      <c r="EZ18" s="41">
        <f t="shared" si="36"/>
        <v>0</v>
      </c>
      <c r="FA18" s="41">
        <f t="shared" si="37"/>
        <v>0</v>
      </c>
      <c r="FB18" s="604">
        <v>0</v>
      </c>
      <c r="FC18" s="86"/>
      <c r="FD18" s="289">
        <f>$D$18*FC18</f>
        <v>0</v>
      </c>
      <c r="FE18" s="499"/>
      <c r="FF18" s="281"/>
      <c r="FG18" s="424"/>
      <c r="FH18" s="41">
        <f t="shared" si="38"/>
        <v>0</v>
      </c>
      <c r="FI18" s="41">
        <f t="shared" si="39"/>
        <v>0</v>
      </c>
      <c r="FJ18" s="599">
        <v>0</v>
      </c>
      <c r="FK18" s="447"/>
      <c r="FL18" s="289">
        <f>$D$18*FK18</f>
        <v>0</v>
      </c>
      <c r="FM18" s="546"/>
      <c r="FN18" s="281"/>
      <c r="FO18" s="424"/>
      <c r="FP18" s="41">
        <f t="shared" si="40"/>
        <v>0</v>
      </c>
      <c r="FQ18" s="41">
        <f t="shared" si="41"/>
        <v>0</v>
      </c>
      <c r="FR18" s="642">
        <v>0</v>
      </c>
      <c r="FW18" s="355">
        <f t="shared" si="42"/>
        <v>0</v>
      </c>
      <c r="FX18" s="355">
        <f t="shared" si="42"/>
        <v>0</v>
      </c>
      <c r="FY18" s="355">
        <f t="shared" si="43"/>
        <v>0</v>
      </c>
      <c r="FZ18" s="356">
        <f t="shared" si="43"/>
        <v>0</v>
      </c>
    </row>
    <row r="19" spans="1:182" x14ac:dyDescent="0.25">
      <c r="A19" s="35" t="s">
        <v>41</v>
      </c>
      <c r="B19" s="36" t="s">
        <v>42</v>
      </c>
      <c r="C19" s="37" t="s">
        <v>18</v>
      </c>
      <c r="D19" s="38"/>
      <c r="E19" s="299">
        <f t="shared" si="44"/>
        <v>0</v>
      </c>
      <c r="F19" s="288">
        <f>$D$19*E19</f>
        <v>0</v>
      </c>
      <c r="G19" s="43"/>
      <c r="H19" s="289">
        <f>$D$19*G19</f>
        <v>0</v>
      </c>
      <c r="I19" s="454"/>
      <c r="K19" s="424"/>
      <c r="L19" s="41">
        <f t="shared" si="0"/>
        <v>0</v>
      </c>
      <c r="M19" s="41">
        <f t="shared" si="1"/>
        <v>0</v>
      </c>
      <c r="N19" s="555">
        <v>0</v>
      </c>
      <c r="O19" s="43"/>
      <c r="P19" s="289">
        <f>$D$19*O19</f>
        <v>0</v>
      </c>
      <c r="Q19" s="454"/>
      <c r="S19" s="424"/>
      <c r="T19" s="41">
        <f t="shared" si="2"/>
        <v>0</v>
      </c>
      <c r="U19" s="41">
        <f t="shared" si="3"/>
        <v>0</v>
      </c>
      <c r="V19" s="555">
        <v>0</v>
      </c>
      <c r="W19" s="43"/>
      <c r="X19" s="289">
        <f>$D$19*W19</f>
        <v>0</v>
      </c>
      <c r="Y19" s="454"/>
      <c r="AA19" s="424"/>
      <c r="AB19" s="41">
        <f t="shared" si="4"/>
        <v>0</v>
      </c>
      <c r="AC19" s="41">
        <f t="shared" si="5"/>
        <v>0</v>
      </c>
      <c r="AD19" s="555">
        <v>0</v>
      </c>
      <c r="AE19" s="43"/>
      <c r="AF19" s="289">
        <f>$D$19*AE19</f>
        <v>0</v>
      </c>
      <c r="AG19" s="454"/>
      <c r="AI19" s="424"/>
      <c r="AJ19" s="41">
        <f t="shared" si="6"/>
        <v>0</v>
      </c>
      <c r="AK19" s="41">
        <f t="shared" si="7"/>
        <v>0</v>
      </c>
      <c r="AL19" s="555">
        <v>0</v>
      </c>
      <c r="AM19" s="43"/>
      <c r="AN19" s="289">
        <f>$D$19*AM19</f>
        <v>0</v>
      </c>
      <c r="AO19" s="454"/>
      <c r="AQ19" s="424"/>
      <c r="AR19" s="41">
        <f t="shared" si="8"/>
        <v>0</v>
      </c>
      <c r="AS19" s="41">
        <f t="shared" si="9"/>
        <v>0</v>
      </c>
      <c r="AT19" s="555">
        <v>0</v>
      </c>
      <c r="AU19" s="43"/>
      <c r="AV19" s="289">
        <f>$D$19*AU19</f>
        <v>0</v>
      </c>
      <c r="AW19" s="454"/>
      <c r="AY19" s="424"/>
      <c r="AZ19" s="41">
        <f t="shared" si="10"/>
        <v>0</v>
      </c>
      <c r="BA19" s="41">
        <f t="shared" si="11"/>
        <v>0</v>
      </c>
      <c r="BB19" s="555">
        <v>0</v>
      </c>
      <c r="BC19" s="440"/>
      <c r="BD19" s="289">
        <f>$D$19*BC19</f>
        <v>0</v>
      </c>
      <c r="BE19" s="520"/>
      <c r="BG19" s="424"/>
      <c r="BH19" s="41">
        <f t="shared" si="12"/>
        <v>0</v>
      </c>
      <c r="BI19" s="41">
        <f t="shared" si="13"/>
        <v>0</v>
      </c>
      <c r="BJ19" s="555">
        <v>0</v>
      </c>
      <c r="BK19" s="43"/>
      <c r="BL19" s="289">
        <f>$D$19*BK19</f>
        <v>0</v>
      </c>
      <c r="BM19" s="454"/>
      <c r="BO19" s="424"/>
      <c r="BP19" s="41">
        <f t="shared" si="14"/>
        <v>0</v>
      </c>
      <c r="BQ19" s="41">
        <f t="shared" si="15"/>
        <v>0</v>
      </c>
      <c r="BR19" s="555">
        <v>0</v>
      </c>
      <c r="BS19" s="245"/>
      <c r="BT19" s="289">
        <f>$D$19*BS19</f>
        <v>0</v>
      </c>
      <c r="BU19" s="512"/>
      <c r="BW19" s="424"/>
      <c r="BX19" s="41">
        <f t="shared" si="16"/>
        <v>0</v>
      </c>
      <c r="BY19" s="41">
        <f t="shared" si="17"/>
        <v>0</v>
      </c>
      <c r="BZ19" s="555">
        <v>0</v>
      </c>
      <c r="CA19" s="43"/>
      <c r="CB19" s="289">
        <f>$D$19*CA19</f>
        <v>0</v>
      </c>
      <c r="CC19" s="454"/>
      <c r="CE19" s="424"/>
      <c r="CF19" s="41">
        <f t="shared" si="18"/>
        <v>0</v>
      </c>
      <c r="CG19" s="41">
        <f t="shared" si="19"/>
        <v>0</v>
      </c>
      <c r="CH19" s="555">
        <v>0</v>
      </c>
      <c r="CI19" s="340"/>
      <c r="CJ19" s="289">
        <f>$D$19*CI19</f>
        <v>0</v>
      </c>
      <c r="CK19" s="488"/>
      <c r="CM19" s="424"/>
      <c r="CN19" s="41">
        <f t="shared" si="20"/>
        <v>0</v>
      </c>
      <c r="CO19" s="41">
        <f t="shared" si="21"/>
        <v>0</v>
      </c>
      <c r="CP19" s="599">
        <v>0</v>
      </c>
      <c r="CQ19" s="340"/>
      <c r="CR19" s="289">
        <f>$D$19*CQ19</f>
        <v>0</v>
      </c>
      <c r="CS19" s="488"/>
      <c r="CT19" s="281"/>
      <c r="CU19" s="424"/>
      <c r="CV19" s="41">
        <f t="shared" si="22"/>
        <v>0</v>
      </c>
      <c r="CW19" s="41">
        <f t="shared" si="23"/>
        <v>0</v>
      </c>
      <c r="CX19" s="589">
        <v>0</v>
      </c>
      <c r="CY19" s="43"/>
      <c r="CZ19" s="289">
        <f>$D$19*CY19</f>
        <v>0</v>
      </c>
      <c r="DA19" s="502"/>
      <c r="DB19" s="281"/>
      <c r="DC19" s="424"/>
      <c r="DD19" s="41">
        <f t="shared" si="24"/>
        <v>0</v>
      </c>
      <c r="DE19" s="41">
        <f t="shared" si="25"/>
        <v>0</v>
      </c>
      <c r="DF19" s="604">
        <v>0</v>
      </c>
      <c r="DG19" s="180"/>
      <c r="DH19" s="289">
        <f>$D$19*DG19</f>
        <v>0</v>
      </c>
      <c r="DI19" s="502"/>
      <c r="DJ19" s="281"/>
      <c r="DK19" s="424"/>
      <c r="DL19" s="41">
        <f t="shared" si="26"/>
        <v>0</v>
      </c>
      <c r="DM19" s="41">
        <f t="shared" si="27"/>
        <v>0</v>
      </c>
      <c r="DN19" s="604">
        <v>0</v>
      </c>
      <c r="DO19" s="180"/>
      <c r="DP19" s="289">
        <f>$D$19*DO19</f>
        <v>0</v>
      </c>
      <c r="DQ19" s="502"/>
      <c r="DR19" s="281"/>
      <c r="DS19" s="424"/>
      <c r="DT19" s="41">
        <f t="shared" si="28"/>
        <v>0</v>
      </c>
      <c r="DU19" s="41">
        <f t="shared" si="29"/>
        <v>0</v>
      </c>
      <c r="DV19" s="604">
        <v>0</v>
      </c>
      <c r="DW19" s="180"/>
      <c r="DX19" s="289">
        <f>$D$19*DW19</f>
        <v>0</v>
      </c>
      <c r="DY19" s="502"/>
      <c r="DZ19" s="281"/>
      <c r="EA19" s="424"/>
      <c r="EB19" s="41">
        <f t="shared" si="30"/>
        <v>0</v>
      </c>
      <c r="EC19" s="41">
        <f t="shared" si="31"/>
        <v>0</v>
      </c>
      <c r="ED19" s="604">
        <v>0</v>
      </c>
      <c r="EE19" s="180"/>
      <c r="EF19" s="289">
        <f>$D$19*EE19</f>
        <v>0</v>
      </c>
      <c r="EG19" s="502"/>
      <c r="EH19" s="281"/>
      <c r="EI19" s="424"/>
      <c r="EJ19" s="41">
        <f t="shared" si="32"/>
        <v>0</v>
      </c>
      <c r="EK19" s="41">
        <f t="shared" si="33"/>
        <v>0</v>
      </c>
      <c r="EL19" s="604">
        <v>0</v>
      </c>
      <c r="EM19" s="180"/>
      <c r="EN19" s="289">
        <f>$D$19*EM19</f>
        <v>0</v>
      </c>
      <c r="EO19" s="502"/>
      <c r="EP19" s="281"/>
      <c r="EQ19" s="424"/>
      <c r="ER19" s="41">
        <f t="shared" si="34"/>
        <v>0</v>
      </c>
      <c r="ES19" s="41">
        <f t="shared" si="35"/>
        <v>0</v>
      </c>
      <c r="ET19" s="604">
        <v>0</v>
      </c>
      <c r="EU19" s="180"/>
      <c r="EV19" s="289">
        <f>$D$19*EU19</f>
        <v>0</v>
      </c>
      <c r="EW19" s="502"/>
      <c r="EX19" s="281"/>
      <c r="EY19" s="424"/>
      <c r="EZ19" s="41">
        <f t="shared" si="36"/>
        <v>0</v>
      </c>
      <c r="FA19" s="41">
        <f t="shared" si="37"/>
        <v>0</v>
      </c>
      <c r="FB19" s="604">
        <v>0</v>
      </c>
      <c r="FC19" s="86"/>
      <c r="FD19" s="289">
        <f>$D$19*FC19</f>
        <v>0</v>
      </c>
      <c r="FE19" s="499"/>
      <c r="FF19" s="281"/>
      <c r="FG19" s="424"/>
      <c r="FH19" s="41">
        <f t="shared" si="38"/>
        <v>0</v>
      </c>
      <c r="FI19" s="41">
        <f t="shared" si="39"/>
        <v>0</v>
      </c>
      <c r="FJ19" s="599">
        <v>0</v>
      </c>
      <c r="FK19" s="447"/>
      <c r="FL19" s="289">
        <f>$D$19*FK19</f>
        <v>0</v>
      </c>
      <c r="FM19" s="546"/>
      <c r="FN19" s="281"/>
      <c r="FO19" s="424"/>
      <c r="FP19" s="41">
        <f t="shared" si="40"/>
        <v>0</v>
      </c>
      <c r="FQ19" s="41">
        <f t="shared" si="41"/>
        <v>0</v>
      </c>
      <c r="FR19" s="642">
        <v>0</v>
      </c>
      <c r="FW19" s="355">
        <f t="shared" si="42"/>
        <v>0</v>
      </c>
      <c r="FX19" s="355">
        <f t="shared" si="42"/>
        <v>0</v>
      </c>
      <c r="FY19" s="355">
        <f t="shared" si="43"/>
        <v>0</v>
      </c>
      <c r="FZ19" s="356">
        <f t="shared" si="43"/>
        <v>0</v>
      </c>
    </row>
    <row r="20" spans="1:182" x14ac:dyDescent="0.25">
      <c r="A20" s="35" t="s">
        <v>43</v>
      </c>
      <c r="B20" s="36" t="s">
        <v>44</v>
      </c>
      <c r="C20" s="37" t="s">
        <v>18</v>
      </c>
      <c r="D20" s="38"/>
      <c r="E20" s="299">
        <f t="shared" si="44"/>
        <v>0</v>
      </c>
      <c r="F20" s="288">
        <f>$D$20*E20</f>
        <v>0</v>
      </c>
      <c r="G20" s="43"/>
      <c r="H20" s="289">
        <f>$D$20*G20</f>
        <v>0</v>
      </c>
      <c r="I20" s="454"/>
      <c r="K20" s="424"/>
      <c r="L20" s="41">
        <f t="shared" si="0"/>
        <v>0</v>
      </c>
      <c r="M20" s="41">
        <f t="shared" si="1"/>
        <v>0</v>
      </c>
      <c r="N20" s="555">
        <v>0</v>
      </c>
      <c r="O20" s="43"/>
      <c r="P20" s="289">
        <f>$D$20*O20</f>
        <v>0</v>
      </c>
      <c r="Q20" s="454"/>
      <c r="S20" s="424"/>
      <c r="T20" s="41">
        <f t="shared" si="2"/>
        <v>0</v>
      </c>
      <c r="U20" s="41">
        <f t="shared" si="3"/>
        <v>0</v>
      </c>
      <c r="V20" s="555">
        <v>0</v>
      </c>
      <c r="W20" s="43"/>
      <c r="X20" s="289">
        <f>$D$20*W20</f>
        <v>0</v>
      </c>
      <c r="Y20" s="454"/>
      <c r="AA20" s="424"/>
      <c r="AB20" s="41">
        <f t="shared" si="4"/>
        <v>0</v>
      </c>
      <c r="AC20" s="41">
        <f t="shared" si="5"/>
        <v>0</v>
      </c>
      <c r="AD20" s="555">
        <v>0</v>
      </c>
      <c r="AE20" s="43"/>
      <c r="AF20" s="289">
        <f>$D$20*AE20</f>
        <v>0</v>
      </c>
      <c r="AG20" s="454"/>
      <c r="AI20" s="424"/>
      <c r="AJ20" s="41">
        <f t="shared" si="6"/>
        <v>0</v>
      </c>
      <c r="AK20" s="41">
        <f t="shared" si="7"/>
        <v>0</v>
      </c>
      <c r="AL20" s="555">
        <v>0</v>
      </c>
      <c r="AM20" s="43"/>
      <c r="AN20" s="289">
        <f>$D$20*AM20</f>
        <v>0</v>
      </c>
      <c r="AO20" s="454"/>
      <c r="AQ20" s="424"/>
      <c r="AR20" s="41">
        <f t="shared" si="8"/>
        <v>0</v>
      </c>
      <c r="AS20" s="41">
        <f t="shared" si="9"/>
        <v>0</v>
      </c>
      <c r="AT20" s="555">
        <v>0</v>
      </c>
      <c r="AU20" s="43"/>
      <c r="AV20" s="289">
        <f>$D$20*AU20</f>
        <v>0</v>
      </c>
      <c r="AW20" s="454"/>
      <c r="AY20" s="424"/>
      <c r="AZ20" s="41">
        <f t="shared" si="10"/>
        <v>0</v>
      </c>
      <c r="BA20" s="41">
        <f t="shared" si="11"/>
        <v>0</v>
      </c>
      <c r="BB20" s="555">
        <v>0</v>
      </c>
      <c r="BC20" s="440"/>
      <c r="BD20" s="289">
        <f>$D$20*BC20</f>
        <v>0</v>
      </c>
      <c r="BE20" s="520"/>
      <c r="BG20" s="424"/>
      <c r="BH20" s="41">
        <f t="shared" si="12"/>
        <v>0</v>
      </c>
      <c r="BI20" s="41">
        <f t="shared" si="13"/>
        <v>0</v>
      </c>
      <c r="BJ20" s="555">
        <v>0</v>
      </c>
      <c r="BK20" s="43"/>
      <c r="BL20" s="289">
        <f>$D$20*BK20</f>
        <v>0</v>
      </c>
      <c r="BM20" s="454"/>
      <c r="BO20" s="424"/>
      <c r="BP20" s="41">
        <f t="shared" si="14"/>
        <v>0</v>
      </c>
      <c r="BQ20" s="41">
        <f t="shared" si="15"/>
        <v>0</v>
      </c>
      <c r="BR20" s="555">
        <v>0</v>
      </c>
      <c r="BS20" s="245"/>
      <c r="BT20" s="289">
        <f>$D$20*BS20</f>
        <v>0</v>
      </c>
      <c r="BU20" s="512"/>
      <c r="BW20" s="424"/>
      <c r="BX20" s="41">
        <f t="shared" si="16"/>
        <v>0</v>
      </c>
      <c r="BY20" s="41">
        <f t="shared" si="17"/>
        <v>0</v>
      </c>
      <c r="BZ20" s="555">
        <v>0</v>
      </c>
      <c r="CA20" s="41"/>
      <c r="CB20" s="289">
        <f>$D$20*CA20</f>
        <v>0</v>
      </c>
      <c r="CC20" s="467"/>
      <c r="CE20" s="424"/>
      <c r="CF20" s="41">
        <f t="shared" si="18"/>
        <v>0</v>
      </c>
      <c r="CG20" s="41">
        <f t="shared" si="19"/>
        <v>0</v>
      </c>
      <c r="CH20" s="564">
        <v>0</v>
      </c>
      <c r="CI20" s="340"/>
      <c r="CJ20" s="289">
        <f>$D$20*CI20</f>
        <v>0</v>
      </c>
      <c r="CK20" s="488"/>
      <c r="CM20" s="424"/>
      <c r="CN20" s="41">
        <f t="shared" si="20"/>
        <v>0</v>
      </c>
      <c r="CO20" s="41">
        <f t="shared" si="21"/>
        <v>0</v>
      </c>
      <c r="CP20" s="599">
        <v>0</v>
      </c>
      <c r="CQ20" s="340"/>
      <c r="CR20" s="289">
        <f>$D$20*CQ20</f>
        <v>0</v>
      </c>
      <c r="CS20" s="488"/>
      <c r="CT20" s="281"/>
      <c r="CU20" s="424"/>
      <c r="CV20" s="41">
        <f t="shared" si="22"/>
        <v>0</v>
      </c>
      <c r="CW20" s="41">
        <f t="shared" si="23"/>
        <v>0</v>
      </c>
      <c r="CX20" s="589">
        <v>0</v>
      </c>
      <c r="CY20" s="43"/>
      <c r="CZ20" s="289">
        <f>$D$20*CY20</f>
        <v>0</v>
      </c>
      <c r="DA20" s="502"/>
      <c r="DB20" s="281"/>
      <c r="DC20" s="424"/>
      <c r="DD20" s="41">
        <f t="shared" si="24"/>
        <v>0</v>
      </c>
      <c r="DE20" s="41">
        <f t="shared" si="25"/>
        <v>0</v>
      </c>
      <c r="DF20" s="604">
        <v>0</v>
      </c>
      <c r="DG20" s="180"/>
      <c r="DH20" s="289">
        <f>$D$20*DG20</f>
        <v>0</v>
      </c>
      <c r="DI20" s="502"/>
      <c r="DJ20" s="281"/>
      <c r="DK20" s="424"/>
      <c r="DL20" s="41">
        <f t="shared" si="26"/>
        <v>0</v>
      </c>
      <c r="DM20" s="41">
        <f t="shared" si="27"/>
        <v>0</v>
      </c>
      <c r="DN20" s="604">
        <v>0</v>
      </c>
      <c r="DO20" s="180"/>
      <c r="DP20" s="289">
        <f>$D$20*DO20</f>
        <v>0</v>
      </c>
      <c r="DQ20" s="502"/>
      <c r="DR20" s="281"/>
      <c r="DS20" s="424"/>
      <c r="DT20" s="41">
        <f t="shared" si="28"/>
        <v>0</v>
      </c>
      <c r="DU20" s="41">
        <f t="shared" si="29"/>
        <v>0</v>
      </c>
      <c r="DV20" s="604">
        <v>0</v>
      </c>
      <c r="DW20" s="180"/>
      <c r="DX20" s="289">
        <f>$D$20*DW20</f>
        <v>0</v>
      </c>
      <c r="DY20" s="502"/>
      <c r="DZ20" s="281"/>
      <c r="EA20" s="424"/>
      <c r="EB20" s="41">
        <f t="shared" si="30"/>
        <v>0</v>
      </c>
      <c r="EC20" s="41">
        <f t="shared" si="31"/>
        <v>0</v>
      </c>
      <c r="ED20" s="604">
        <v>0</v>
      </c>
      <c r="EE20" s="180"/>
      <c r="EF20" s="289">
        <f>$D$20*EE20</f>
        <v>0</v>
      </c>
      <c r="EG20" s="502"/>
      <c r="EH20" s="281"/>
      <c r="EI20" s="424"/>
      <c r="EJ20" s="41">
        <f t="shared" si="32"/>
        <v>0</v>
      </c>
      <c r="EK20" s="41">
        <f t="shared" si="33"/>
        <v>0</v>
      </c>
      <c r="EL20" s="604">
        <v>0</v>
      </c>
      <c r="EM20" s="180"/>
      <c r="EN20" s="289">
        <f>$D$20*EM20</f>
        <v>0</v>
      </c>
      <c r="EO20" s="502"/>
      <c r="EP20" s="281"/>
      <c r="EQ20" s="424"/>
      <c r="ER20" s="41">
        <f t="shared" si="34"/>
        <v>0</v>
      </c>
      <c r="ES20" s="41">
        <f t="shared" si="35"/>
        <v>0</v>
      </c>
      <c r="ET20" s="604">
        <v>0</v>
      </c>
      <c r="EU20" s="180"/>
      <c r="EV20" s="289">
        <f>$D$20*EU20</f>
        <v>0</v>
      </c>
      <c r="EW20" s="502"/>
      <c r="EX20" s="281"/>
      <c r="EY20" s="424"/>
      <c r="EZ20" s="41">
        <f t="shared" si="36"/>
        <v>0</v>
      </c>
      <c r="FA20" s="41">
        <f t="shared" si="37"/>
        <v>0</v>
      </c>
      <c r="FB20" s="604">
        <v>0</v>
      </c>
      <c r="FC20" s="86"/>
      <c r="FD20" s="289">
        <f>$D$20*FC20</f>
        <v>0</v>
      </c>
      <c r="FE20" s="499"/>
      <c r="FF20" s="281"/>
      <c r="FG20" s="424"/>
      <c r="FH20" s="41">
        <f t="shared" si="38"/>
        <v>0</v>
      </c>
      <c r="FI20" s="41">
        <f t="shared" si="39"/>
        <v>0</v>
      </c>
      <c r="FJ20" s="599">
        <v>0</v>
      </c>
      <c r="FK20" s="447"/>
      <c r="FL20" s="289">
        <f>$D$20*FK20</f>
        <v>0</v>
      </c>
      <c r="FM20" s="546"/>
      <c r="FN20" s="281"/>
      <c r="FO20" s="424"/>
      <c r="FP20" s="41">
        <f t="shared" si="40"/>
        <v>0</v>
      </c>
      <c r="FQ20" s="41">
        <f t="shared" si="41"/>
        <v>0</v>
      </c>
      <c r="FR20" s="642">
        <v>0</v>
      </c>
      <c r="FW20" s="355">
        <f t="shared" si="42"/>
        <v>0</v>
      </c>
      <c r="FX20" s="355">
        <f t="shared" si="42"/>
        <v>0</v>
      </c>
      <c r="FY20" s="355">
        <f t="shared" si="43"/>
        <v>0</v>
      </c>
      <c r="FZ20" s="356">
        <f t="shared" si="43"/>
        <v>0</v>
      </c>
    </row>
    <row r="21" spans="1:182" x14ac:dyDescent="0.25">
      <c r="A21" s="35" t="s">
        <v>45</v>
      </c>
      <c r="B21" s="36" t="s">
        <v>46</v>
      </c>
      <c r="C21" s="37" t="s">
        <v>18</v>
      </c>
      <c r="D21" s="38"/>
      <c r="E21" s="299">
        <f t="shared" si="44"/>
        <v>0</v>
      </c>
      <c r="F21" s="288">
        <f>$D$21*E21</f>
        <v>0</v>
      </c>
      <c r="G21" s="43"/>
      <c r="H21" s="289">
        <f>$D$21*G21</f>
        <v>0</v>
      </c>
      <c r="I21" s="454"/>
      <c r="K21" s="424"/>
      <c r="L21" s="41">
        <f t="shared" si="0"/>
        <v>0</v>
      </c>
      <c r="M21" s="41">
        <f t="shared" si="1"/>
        <v>0</v>
      </c>
      <c r="N21" s="555">
        <v>0</v>
      </c>
      <c r="O21" s="43"/>
      <c r="P21" s="289">
        <f>$D$21*O21</f>
        <v>0</v>
      </c>
      <c r="Q21" s="454"/>
      <c r="S21" s="424"/>
      <c r="T21" s="41">
        <f t="shared" si="2"/>
        <v>0</v>
      </c>
      <c r="U21" s="41">
        <f t="shared" si="3"/>
        <v>0</v>
      </c>
      <c r="V21" s="555">
        <v>0</v>
      </c>
      <c r="W21" s="43"/>
      <c r="X21" s="289">
        <f>$D$21*W21</f>
        <v>0</v>
      </c>
      <c r="Y21" s="454"/>
      <c r="AA21" s="424"/>
      <c r="AB21" s="41">
        <f t="shared" si="4"/>
        <v>0</v>
      </c>
      <c r="AC21" s="41">
        <f t="shared" si="5"/>
        <v>0</v>
      </c>
      <c r="AD21" s="555">
        <v>0</v>
      </c>
      <c r="AE21" s="43"/>
      <c r="AF21" s="289">
        <f>$D$21*AE21</f>
        <v>0</v>
      </c>
      <c r="AG21" s="454"/>
      <c r="AI21" s="424"/>
      <c r="AJ21" s="41">
        <f t="shared" si="6"/>
        <v>0</v>
      </c>
      <c r="AK21" s="41">
        <f t="shared" si="7"/>
        <v>0</v>
      </c>
      <c r="AL21" s="555">
        <v>0</v>
      </c>
      <c r="AM21" s="43"/>
      <c r="AN21" s="289">
        <f>$D$21*AM21</f>
        <v>0</v>
      </c>
      <c r="AO21" s="454"/>
      <c r="AQ21" s="424"/>
      <c r="AR21" s="41">
        <f t="shared" si="8"/>
        <v>0</v>
      </c>
      <c r="AS21" s="41">
        <f t="shared" si="9"/>
        <v>0</v>
      </c>
      <c r="AT21" s="555">
        <v>0</v>
      </c>
      <c r="AU21" s="43"/>
      <c r="AV21" s="289">
        <f>$D$21*AU21</f>
        <v>0</v>
      </c>
      <c r="AW21" s="454"/>
      <c r="AY21" s="424"/>
      <c r="AZ21" s="41">
        <f t="shared" si="10"/>
        <v>0</v>
      </c>
      <c r="BA21" s="41">
        <f t="shared" si="11"/>
        <v>0</v>
      </c>
      <c r="BB21" s="555">
        <v>0</v>
      </c>
      <c r="BC21" s="440"/>
      <c r="BD21" s="289">
        <f>$D$21*BC21</f>
        <v>0</v>
      </c>
      <c r="BE21" s="520"/>
      <c r="BG21" s="424"/>
      <c r="BH21" s="41">
        <f t="shared" si="12"/>
        <v>0</v>
      </c>
      <c r="BI21" s="41">
        <f t="shared" si="13"/>
        <v>0</v>
      </c>
      <c r="BJ21" s="555">
        <v>0</v>
      </c>
      <c r="BK21" s="43"/>
      <c r="BL21" s="289">
        <f>$D$21*BK21</f>
        <v>0</v>
      </c>
      <c r="BM21" s="454"/>
      <c r="BO21" s="424"/>
      <c r="BP21" s="41">
        <f t="shared" si="14"/>
        <v>0</v>
      </c>
      <c r="BQ21" s="41">
        <f t="shared" si="15"/>
        <v>0</v>
      </c>
      <c r="BR21" s="555">
        <v>0</v>
      </c>
      <c r="BS21" s="245"/>
      <c r="BT21" s="289">
        <f>$D$21*BS21</f>
        <v>0</v>
      </c>
      <c r="BU21" s="512"/>
      <c r="BW21" s="424"/>
      <c r="BX21" s="41">
        <f t="shared" si="16"/>
        <v>0</v>
      </c>
      <c r="BY21" s="41">
        <f t="shared" si="17"/>
        <v>0</v>
      </c>
      <c r="BZ21" s="555">
        <v>0</v>
      </c>
      <c r="CA21" s="43"/>
      <c r="CB21" s="289">
        <f>$D$21*CA21</f>
        <v>0</v>
      </c>
      <c r="CC21" s="454"/>
      <c r="CE21" s="424"/>
      <c r="CF21" s="41">
        <f t="shared" si="18"/>
        <v>0</v>
      </c>
      <c r="CG21" s="41">
        <f t="shared" si="19"/>
        <v>0</v>
      </c>
      <c r="CH21" s="555">
        <v>0</v>
      </c>
      <c r="CI21" s="340"/>
      <c r="CJ21" s="289">
        <f>$D$21*CI21</f>
        <v>0</v>
      </c>
      <c r="CK21" s="488"/>
      <c r="CM21" s="424"/>
      <c r="CN21" s="41">
        <f t="shared" si="20"/>
        <v>0</v>
      </c>
      <c r="CO21" s="41">
        <f t="shared" si="21"/>
        <v>0</v>
      </c>
      <c r="CP21" s="599">
        <v>0</v>
      </c>
      <c r="CQ21" s="340"/>
      <c r="CR21" s="289">
        <f>$D$21*CQ21</f>
        <v>0</v>
      </c>
      <c r="CS21" s="488"/>
      <c r="CT21" s="281"/>
      <c r="CU21" s="424"/>
      <c r="CV21" s="41">
        <f t="shared" si="22"/>
        <v>0</v>
      </c>
      <c r="CW21" s="41">
        <f t="shared" si="23"/>
        <v>0</v>
      </c>
      <c r="CX21" s="589">
        <v>0</v>
      </c>
      <c r="CY21" s="43"/>
      <c r="CZ21" s="289">
        <f>$D$21*CY21</f>
        <v>0</v>
      </c>
      <c r="DA21" s="502"/>
      <c r="DB21" s="281"/>
      <c r="DC21" s="424"/>
      <c r="DD21" s="41">
        <f t="shared" si="24"/>
        <v>0</v>
      </c>
      <c r="DE21" s="41">
        <f t="shared" si="25"/>
        <v>0</v>
      </c>
      <c r="DF21" s="604">
        <v>0</v>
      </c>
      <c r="DG21" s="180"/>
      <c r="DH21" s="289">
        <f>$D$21*DG21</f>
        <v>0</v>
      </c>
      <c r="DI21" s="502"/>
      <c r="DJ21" s="281"/>
      <c r="DK21" s="424"/>
      <c r="DL21" s="41">
        <f t="shared" si="26"/>
        <v>0</v>
      </c>
      <c r="DM21" s="41">
        <f t="shared" si="27"/>
        <v>0</v>
      </c>
      <c r="DN21" s="604">
        <v>0</v>
      </c>
      <c r="DO21" s="180"/>
      <c r="DP21" s="289">
        <f>$D$21*DO21</f>
        <v>0</v>
      </c>
      <c r="DQ21" s="502"/>
      <c r="DR21" s="281"/>
      <c r="DS21" s="424"/>
      <c r="DT21" s="41">
        <f t="shared" si="28"/>
        <v>0</v>
      </c>
      <c r="DU21" s="41">
        <f t="shared" si="29"/>
        <v>0</v>
      </c>
      <c r="DV21" s="604">
        <v>0</v>
      </c>
      <c r="DW21" s="180"/>
      <c r="DX21" s="289">
        <f>$D$21*DW21</f>
        <v>0</v>
      </c>
      <c r="DY21" s="502"/>
      <c r="DZ21" s="281"/>
      <c r="EA21" s="424"/>
      <c r="EB21" s="41">
        <f t="shared" si="30"/>
        <v>0</v>
      </c>
      <c r="EC21" s="41">
        <f t="shared" si="31"/>
        <v>0</v>
      </c>
      <c r="ED21" s="604">
        <v>0</v>
      </c>
      <c r="EE21" s="180"/>
      <c r="EF21" s="289">
        <f>$D$21*EE21</f>
        <v>0</v>
      </c>
      <c r="EG21" s="502"/>
      <c r="EH21" s="281"/>
      <c r="EI21" s="424"/>
      <c r="EJ21" s="41">
        <f t="shared" si="32"/>
        <v>0</v>
      </c>
      <c r="EK21" s="41">
        <f t="shared" si="33"/>
        <v>0</v>
      </c>
      <c r="EL21" s="604">
        <v>0</v>
      </c>
      <c r="EM21" s="180"/>
      <c r="EN21" s="289">
        <f>$D$21*EM21</f>
        <v>0</v>
      </c>
      <c r="EO21" s="502"/>
      <c r="EP21" s="281"/>
      <c r="EQ21" s="424"/>
      <c r="ER21" s="41">
        <f t="shared" si="34"/>
        <v>0</v>
      </c>
      <c r="ES21" s="41">
        <f t="shared" si="35"/>
        <v>0</v>
      </c>
      <c r="ET21" s="604">
        <v>0</v>
      </c>
      <c r="EU21" s="180"/>
      <c r="EV21" s="289">
        <f>$D$21*EU21</f>
        <v>0</v>
      </c>
      <c r="EW21" s="502"/>
      <c r="EX21" s="281"/>
      <c r="EY21" s="424"/>
      <c r="EZ21" s="41">
        <f t="shared" si="36"/>
        <v>0</v>
      </c>
      <c r="FA21" s="41">
        <f t="shared" si="37"/>
        <v>0</v>
      </c>
      <c r="FB21" s="604">
        <v>0</v>
      </c>
      <c r="FC21" s="86"/>
      <c r="FD21" s="289">
        <f>$D$21*FC21</f>
        <v>0</v>
      </c>
      <c r="FE21" s="499"/>
      <c r="FF21" s="281"/>
      <c r="FG21" s="424"/>
      <c r="FH21" s="41">
        <f t="shared" si="38"/>
        <v>0</v>
      </c>
      <c r="FI21" s="41">
        <f t="shared" si="39"/>
        <v>0</v>
      </c>
      <c r="FJ21" s="599">
        <v>0</v>
      </c>
      <c r="FK21" s="447"/>
      <c r="FL21" s="289">
        <f>$D$21*FK21</f>
        <v>0</v>
      </c>
      <c r="FM21" s="546"/>
      <c r="FN21" s="281"/>
      <c r="FO21" s="424"/>
      <c r="FP21" s="41">
        <f t="shared" si="40"/>
        <v>0</v>
      </c>
      <c r="FQ21" s="41">
        <f t="shared" si="41"/>
        <v>0</v>
      </c>
      <c r="FR21" s="642">
        <v>0</v>
      </c>
      <c r="FW21" s="355">
        <f t="shared" si="42"/>
        <v>0</v>
      </c>
      <c r="FX21" s="355">
        <f t="shared" si="42"/>
        <v>0</v>
      </c>
      <c r="FY21" s="355">
        <f t="shared" si="43"/>
        <v>0</v>
      </c>
      <c r="FZ21" s="356">
        <f t="shared" si="43"/>
        <v>0</v>
      </c>
    </row>
    <row r="22" spans="1:182" x14ac:dyDescent="0.25">
      <c r="A22" s="35" t="s">
        <v>47</v>
      </c>
      <c r="B22" s="36" t="s">
        <v>48</v>
      </c>
      <c r="C22" s="37" t="s">
        <v>18</v>
      </c>
      <c r="D22" s="38"/>
      <c r="E22" s="299">
        <f t="shared" si="44"/>
        <v>0</v>
      </c>
      <c r="F22" s="288">
        <f>$D$22*E22</f>
        <v>0</v>
      </c>
      <c r="G22" s="43"/>
      <c r="H22" s="289">
        <f>$D$22*G22</f>
        <v>0</v>
      </c>
      <c r="I22" s="454"/>
      <c r="K22" s="424"/>
      <c r="L22" s="41">
        <f t="shared" si="0"/>
        <v>0</v>
      </c>
      <c r="M22" s="41">
        <f t="shared" si="1"/>
        <v>0</v>
      </c>
      <c r="N22" s="555">
        <v>0</v>
      </c>
      <c r="O22" s="43"/>
      <c r="P22" s="289">
        <f>$D$22*O22</f>
        <v>0</v>
      </c>
      <c r="Q22" s="454"/>
      <c r="S22" s="424"/>
      <c r="T22" s="41">
        <f t="shared" si="2"/>
        <v>0</v>
      </c>
      <c r="U22" s="41">
        <f t="shared" si="3"/>
        <v>0</v>
      </c>
      <c r="V22" s="555">
        <v>0</v>
      </c>
      <c r="W22" s="43"/>
      <c r="X22" s="289">
        <f>$D$22*W22</f>
        <v>0</v>
      </c>
      <c r="Y22" s="454"/>
      <c r="AA22" s="424"/>
      <c r="AB22" s="41">
        <f t="shared" si="4"/>
        <v>0</v>
      </c>
      <c r="AC22" s="41">
        <f t="shared" si="5"/>
        <v>0</v>
      </c>
      <c r="AD22" s="555">
        <v>0</v>
      </c>
      <c r="AE22" s="43"/>
      <c r="AF22" s="289">
        <f>$D$22*AE22</f>
        <v>0</v>
      </c>
      <c r="AG22" s="454"/>
      <c r="AI22" s="424"/>
      <c r="AJ22" s="41">
        <f t="shared" si="6"/>
        <v>0</v>
      </c>
      <c r="AK22" s="41">
        <f t="shared" si="7"/>
        <v>0</v>
      </c>
      <c r="AL22" s="555">
        <v>0</v>
      </c>
      <c r="AM22" s="43"/>
      <c r="AN22" s="289">
        <f>$D$22*AM22</f>
        <v>0</v>
      </c>
      <c r="AO22" s="454"/>
      <c r="AQ22" s="424"/>
      <c r="AR22" s="41">
        <f t="shared" si="8"/>
        <v>0</v>
      </c>
      <c r="AS22" s="41">
        <f t="shared" si="9"/>
        <v>0</v>
      </c>
      <c r="AT22" s="555">
        <v>0</v>
      </c>
      <c r="AU22" s="43"/>
      <c r="AV22" s="289">
        <f>$D$22*AU22</f>
        <v>0</v>
      </c>
      <c r="AW22" s="454"/>
      <c r="AY22" s="424"/>
      <c r="AZ22" s="41">
        <f t="shared" si="10"/>
        <v>0</v>
      </c>
      <c r="BA22" s="41">
        <f t="shared" si="11"/>
        <v>0</v>
      </c>
      <c r="BB22" s="555">
        <v>0</v>
      </c>
      <c r="BC22" s="440"/>
      <c r="BD22" s="289">
        <f>$D$22*BC22</f>
        <v>0</v>
      </c>
      <c r="BE22" s="520"/>
      <c r="BG22" s="424"/>
      <c r="BH22" s="41">
        <f t="shared" si="12"/>
        <v>0</v>
      </c>
      <c r="BI22" s="41">
        <f t="shared" si="13"/>
        <v>0</v>
      </c>
      <c r="BJ22" s="555">
        <v>0</v>
      </c>
      <c r="BK22" s="43"/>
      <c r="BL22" s="289">
        <f>$D$22*BK22</f>
        <v>0</v>
      </c>
      <c r="BM22" s="454"/>
      <c r="BO22" s="424"/>
      <c r="BP22" s="41">
        <f t="shared" si="14"/>
        <v>0</v>
      </c>
      <c r="BQ22" s="41">
        <f t="shared" si="15"/>
        <v>0</v>
      </c>
      <c r="BR22" s="555">
        <v>0</v>
      </c>
      <c r="BS22" s="245"/>
      <c r="BT22" s="289">
        <f>$D$22*BS22</f>
        <v>0</v>
      </c>
      <c r="BU22" s="512"/>
      <c r="BW22" s="424"/>
      <c r="BX22" s="41">
        <f t="shared" si="16"/>
        <v>0</v>
      </c>
      <c r="BY22" s="41">
        <f t="shared" si="17"/>
        <v>0</v>
      </c>
      <c r="BZ22" s="555">
        <v>0</v>
      </c>
      <c r="CA22" s="43"/>
      <c r="CB22" s="289">
        <f>$D$22*CA22</f>
        <v>0</v>
      </c>
      <c r="CC22" s="454"/>
      <c r="CE22" s="424"/>
      <c r="CF22" s="41">
        <f t="shared" si="18"/>
        <v>0</v>
      </c>
      <c r="CG22" s="41">
        <f t="shared" si="19"/>
        <v>0</v>
      </c>
      <c r="CH22" s="555">
        <v>0</v>
      </c>
      <c r="CI22" s="340"/>
      <c r="CJ22" s="289">
        <f>$D$22*CI22</f>
        <v>0</v>
      </c>
      <c r="CK22" s="488"/>
      <c r="CM22" s="424"/>
      <c r="CN22" s="41">
        <f t="shared" si="20"/>
        <v>0</v>
      </c>
      <c r="CO22" s="41">
        <f t="shared" si="21"/>
        <v>0</v>
      </c>
      <c r="CP22" s="599">
        <v>0</v>
      </c>
      <c r="CQ22" s="340"/>
      <c r="CR22" s="289">
        <f>$D$22*CQ22</f>
        <v>0</v>
      </c>
      <c r="CS22" s="488"/>
      <c r="CT22" s="281"/>
      <c r="CU22" s="424"/>
      <c r="CV22" s="41">
        <f t="shared" si="22"/>
        <v>0</v>
      </c>
      <c r="CW22" s="41">
        <f t="shared" si="23"/>
        <v>0</v>
      </c>
      <c r="CX22" s="589">
        <v>0</v>
      </c>
      <c r="CY22" s="43"/>
      <c r="CZ22" s="289">
        <f>$D$22*CY22</f>
        <v>0</v>
      </c>
      <c r="DA22" s="502"/>
      <c r="DB22" s="281"/>
      <c r="DC22" s="424"/>
      <c r="DD22" s="41">
        <f t="shared" si="24"/>
        <v>0</v>
      </c>
      <c r="DE22" s="41">
        <f t="shared" si="25"/>
        <v>0</v>
      </c>
      <c r="DF22" s="604">
        <v>0</v>
      </c>
      <c r="DG22" s="180"/>
      <c r="DH22" s="289">
        <f>$D$22*DG22</f>
        <v>0</v>
      </c>
      <c r="DI22" s="502"/>
      <c r="DJ22" s="281"/>
      <c r="DK22" s="424"/>
      <c r="DL22" s="41">
        <f t="shared" si="26"/>
        <v>0</v>
      </c>
      <c r="DM22" s="41">
        <f t="shared" si="27"/>
        <v>0</v>
      </c>
      <c r="DN22" s="604">
        <v>0</v>
      </c>
      <c r="DO22" s="180"/>
      <c r="DP22" s="289">
        <f>$D$22*DO22</f>
        <v>0</v>
      </c>
      <c r="DQ22" s="502"/>
      <c r="DR22" s="281"/>
      <c r="DS22" s="424"/>
      <c r="DT22" s="41">
        <f t="shared" si="28"/>
        <v>0</v>
      </c>
      <c r="DU22" s="41">
        <f t="shared" si="29"/>
        <v>0</v>
      </c>
      <c r="DV22" s="604">
        <v>0</v>
      </c>
      <c r="DW22" s="180"/>
      <c r="DX22" s="289">
        <f>$D$22*DW22</f>
        <v>0</v>
      </c>
      <c r="DY22" s="502"/>
      <c r="DZ22" s="281"/>
      <c r="EA22" s="424"/>
      <c r="EB22" s="41">
        <f t="shared" si="30"/>
        <v>0</v>
      </c>
      <c r="EC22" s="41">
        <f t="shared" si="31"/>
        <v>0</v>
      </c>
      <c r="ED22" s="604">
        <v>0</v>
      </c>
      <c r="EE22" s="180"/>
      <c r="EF22" s="289">
        <f>$D$22*EE22</f>
        <v>0</v>
      </c>
      <c r="EG22" s="502"/>
      <c r="EH22" s="281"/>
      <c r="EI22" s="424"/>
      <c r="EJ22" s="41">
        <f t="shared" si="32"/>
        <v>0</v>
      </c>
      <c r="EK22" s="41">
        <f t="shared" si="33"/>
        <v>0</v>
      </c>
      <c r="EL22" s="604">
        <v>0</v>
      </c>
      <c r="EM22" s="180"/>
      <c r="EN22" s="289">
        <f>$D$22*EM22</f>
        <v>0</v>
      </c>
      <c r="EO22" s="502"/>
      <c r="EP22" s="281"/>
      <c r="EQ22" s="424"/>
      <c r="ER22" s="41">
        <f t="shared" si="34"/>
        <v>0</v>
      </c>
      <c r="ES22" s="41">
        <f t="shared" si="35"/>
        <v>0</v>
      </c>
      <c r="ET22" s="604">
        <v>0</v>
      </c>
      <c r="EU22" s="180"/>
      <c r="EV22" s="289">
        <f>$D$22*EU22</f>
        <v>0</v>
      </c>
      <c r="EW22" s="502"/>
      <c r="EX22" s="281"/>
      <c r="EY22" s="424"/>
      <c r="EZ22" s="41">
        <f t="shared" si="36"/>
        <v>0</v>
      </c>
      <c r="FA22" s="41">
        <f t="shared" si="37"/>
        <v>0</v>
      </c>
      <c r="FB22" s="604">
        <v>0</v>
      </c>
      <c r="FC22" s="86"/>
      <c r="FD22" s="289">
        <f>$D$22*FC22</f>
        <v>0</v>
      </c>
      <c r="FE22" s="499"/>
      <c r="FF22" s="281"/>
      <c r="FG22" s="424"/>
      <c r="FH22" s="41">
        <f t="shared" si="38"/>
        <v>0</v>
      </c>
      <c r="FI22" s="41">
        <f t="shared" si="39"/>
        <v>0</v>
      </c>
      <c r="FJ22" s="599">
        <v>0</v>
      </c>
      <c r="FK22" s="447"/>
      <c r="FL22" s="289">
        <f>$D$22*FK22</f>
        <v>0</v>
      </c>
      <c r="FM22" s="546"/>
      <c r="FN22" s="281"/>
      <c r="FO22" s="424"/>
      <c r="FP22" s="41">
        <f t="shared" si="40"/>
        <v>0</v>
      </c>
      <c r="FQ22" s="41">
        <f t="shared" si="41"/>
        <v>0</v>
      </c>
      <c r="FR22" s="642">
        <v>0</v>
      </c>
      <c r="FW22" s="355">
        <f t="shared" si="42"/>
        <v>0</v>
      </c>
      <c r="FX22" s="355">
        <f t="shared" si="42"/>
        <v>0</v>
      </c>
      <c r="FY22" s="355">
        <f t="shared" si="43"/>
        <v>0</v>
      </c>
      <c r="FZ22" s="356">
        <f t="shared" si="43"/>
        <v>0</v>
      </c>
    </row>
    <row r="23" spans="1:182" x14ac:dyDescent="0.25">
      <c r="A23" s="35" t="s">
        <v>49</v>
      </c>
      <c r="B23" s="36" t="s">
        <v>50</v>
      </c>
      <c r="C23" s="37" t="s">
        <v>18</v>
      </c>
      <c r="D23" s="38"/>
      <c r="E23" s="299">
        <f t="shared" si="44"/>
        <v>0</v>
      </c>
      <c r="F23" s="288">
        <f>$D$23*E23</f>
        <v>0</v>
      </c>
      <c r="G23" s="43"/>
      <c r="H23" s="289">
        <f>$D$23*G23</f>
        <v>0</v>
      </c>
      <c r="I23" s="454"/>
      <c r="K23" s="424"/>
      <c r="L23" s="41">
        <f t="shared" si="0"/>
        <v>0</v>
      </c>
      <c r="M23" s="41">
        <f t="shared" si="1"/>
        <v>0</v>
      </c>
      <c r="N23" s="555">
        <v>0</v>
      </c>
      <c r="O23" s="43"/>
      <c r="P23" s="289">
        <f>$D$23*O23</f>
        <v>0</v>
      </c>
      <c r="Q23" s="454"/>
      <c r="S23" s="424"/>
      <c r="T23" s="41">
        <f t="shared" si="2"/>
        <v>0</v>
      </c>
      <c r="U23" s="41">
        <f t="shared" si="3"/>
        <v>0</v>
      </c>
      <c r="V23" s="555">
        <v>0</v>
      </c>
      <c r="W23" s="43"/>
      <c r="X23" s="289">
        <f>$D$23*W23</f>
        <v>0</v>
      </c>
      <c r="Y23" s="454"/>
      <c r="AA23" s="424"/>
      <c r="AB23" s="41">
        <f t="shared" si="4"/>
        <v>0</v>
      </c>
      <c r="AC23" s="41">
        <f t="shared" si="5"/>
        <v>0</v>
      </c>
      <c r="AD23" s="555">
        <v>0</v>
      </c>
      <c r="AE23" s="43"/>
      <c r="AF23" s="289">
        <f>$D$23*AE23</f>
        <v>0</v>
      </c>
      <c r="AG23" s="454"/>
      <c r="AI23" s="424"/>
      <c r="AJ23" s="41">
        <f t="shared" si="6"/>
        <v>0</v>
      </c>
      <c r="AK23" s="41">
        <f t="shared" si="7"/>
        <v>0</v>
      </c>
      <c r="AL23" s="555">
        <v>0</v>
      </c>
      <c r="AM23" s="43"/>
      <c r="AN23" s="289">
        <f>$D$23*AM23</f>
        <v>0</v>
      </c>
      <c r="AO23" s="454"/>
      <c r="AQ23" s="424"/>
      <c r="AR23" s="41">
        <f t="shared" si="8"/>
        <v>0</v>
      </c>
      <c r="AS23" s="41">
        <f t="shared" si="9"/>
        <v>0</v>
      </c>
      <c r="AT23" s="555">
        <v>0</v>
      </c>
      <c r="AU23" s="43"/>
      <c r="AV23" s="289">
        <f>$D$23*AU23</f>
        <v>0</v>
      </c>
      <c r="AW23" s="454"/>
      <c r="AY23" s="424"/>
      <c r="AZ23" s="41">
        <f t="shared" si="10"/>
        <v>0</v>
      </c>
      <c r="BA23" s="41">
        <f t="shared" si="11"/>
        <v>0</v>
      </c>
      <c r="BB23" s="555">
        <v>0</v>
      </c>
      <c r="BC23" s="440"/>
      <c r="BD23" s="289">
        <f>$D$23*BC23</f>
        <v>0</v>
      </c>
      <c r="BE23" s="520"/>
      <c r="BG23" s="424"/>
      <c r="BH23" s="41">
        <f t="shared" si="12"/>
        <v>0</v>
      </c>
      <c r="BI23" s="41">
        <f t="shared" si="13"/>
        <v>0</v>
      </c>
      <c r="BJ23" s="555">
        <v>0</v>
      </c>
      <c r="BK23" s="43"/>
      <c r="BL23" s="289">
        <f>$D$23*BK23</f>
        <v>0</v>
      </c>
      <c r="BM23" s="454"/>
      <c r="BO23" s="424"/>
      <c r="BP23" s="41">
        <f t="shared" si="14"/>
        <v>0</v>
      </c>
      <c r="BQ23" s="41">
        <f t="shared" si="15"/>
        <v>0</v>
      </c>
      <c r="BR23" s="555">
        <v>0</v>
      </c>
      <c r="BS23" s="245"/>
      <c r="BT23" s="289">
        <f>$D$23*BS23</f>
        <v>0</v>
      </c>
      <c r="BU23" s="512"/>
      <c r="BW23" s="424"/>
      <c r="BX23" s="41">
        <f t="shared" si="16"/>
        <v>0</v>
      </c>
      <c r="BY23" s="41">
        <f t="shared" si="17"/>
        <v>0</v>
      </c>
      <c r="BZ23" s="555">
        <v>0</v>
      </c>
      <c r="CA23" s="43"/>
      <c r="CB23" s="289">
        <f>$D$23*CA23</f>
        <v>0</v>
      </c>
      <c r="CC23" s="454"/>
      <c r="CE23" s="424"/>
      <c r="CF23" s="41">
        <f t="shared" si="18"/>
        <v>0</v>
      </c>
      <c r="CG23" s="41">
        <f t="shared" si="19"/>
        <v>0</v>
      </c>
      <c r="CH23" s="555">
        <v>0</v>
      </c>
      <c r="CI23" s="340"/>
      <c r="CJ23" s="289">
        <f>$D$23*CI23</f>
        <v>0</v>
      </c>
      <c r="CK23" s="488"/>
      <c r="CM23" s="424"/>
      <c r="CN23" s="41">
        <f t="shared" si="20"/>
        <v>0</v>
      </c>
      <c r="CO23" s="41">
        <f t="shared" si="21"/>
        <v>0</v>
      </c>
      <c r="CP23" s="599">
        <v>0</v>
      </c>
      <c r="CQ23" s="340"/>
      <c r="CR23" s="289">
        <f>$D$23*CQ23</f>
        <v>0</v>
      </c>
      <c r="CS23" s="488"/>
      <c r="CT23" s="281"/>
      <c r="CU23" s="424"/>
      <c r="CV23" s="41">
        <f t="shared" si="22"/>
        <v>0</v>
      </c>
      <c r="CW23" s="41">
        <f t="shared" si="23"/>
        <v>0</v>
      </c>
      <c r="CX23" s="589">
        <v>0</v>
      </c>
      <c r="CY23" s="43"/>
      <c r="CZ23" s="289">
        <f>$D$23*CY23</f>
        <v>0</v>
      </c>
      <c r="DA23" s="502"/>
      <c r="DB23" s="281"/>
      <c r="DC23" s="424"/>
      <c r="DD23" s="41">
        <f t="shared" si="24"/>
        <v>0</v>
      </c>
      <c r="DE23" s="41">
        <f t="shared" si="25"/>
        <v>0</v>
      </c>
      <c r="DF23" s="604">
        <v>0</v>
      </c>
      <c r="DG23" s="180"/>
      <c r="DH23" s="289">
        <f>$D$23*DG23</f>
        <v>0</v>
      </c>
      <c r="DI23" s="502"/>
      <c r="DJ23" s="281"/>
      <c r="DK23" s="424"/>
      <c r="DL23" s="41">
        <f t="shared" si="26"/>
        <v>0</v>
      </c>
      <c r="DM23" s="41">
        <f t="shared" si="27"/>
        <v>0</v>
      </c>
      <c r="DN23" s="604">
        <v>0</v>
      </c>
      <c r="DO23" s="180"/>
      <c r="DP23" s="289">
        <f>$D$23*DO23</f>
        <v>0</v>
      </c>
      <c r="DQ23" s="502"/>
      <c r="DR23" s="281"/>
      <c r="DS23" s="424"/>
      <c r="DT23" s="41">
        <f t="shared" si="28"/>
        <v>0</v>
      </c>
      <c r="DU23" s="41">
        <f t="shared" si="29"/>
        <v>0</v>
      </c>
      <c r="DV23" s="604">
        <v>0</v>
      </c>
      <c r="DW23" s="180"/>
      <c r="DX23" s="289">
        <f>$D$23*DW23</f>
        <v>0</v>
      </c>
      <c r="DY23" s="502"/>
      <c r="DZ23" s="281"/>
      <c r="EA23" s="424"/>
      <c r="EB23" s="41">
        <f t="shared" si="30"/>
        <v>0</v>
      </c>
      <c r="EC23" s="41">
        <f t="shared" si="31"/>
        <v>0</v>
      </c>
      <c r="ED23" s="604">
        <v>0</v>
      </c>
      <c r="EE23" s="180"/>
      <c r="EF23" s="289">
        <f>$D$23*EE23</f>
        <v>0</v>
      </c>
      <c r="EG23" s="502"/>
      <c r="EH23" s="281"/>
      <c r="EI23" s="424"/>
      <c r="EJ23" s="41">
        <f t="shared" si="32"/>
        <v>0</v>
      </c>
      <c r="EK23" s="41">
        <f t="shared" si="33"/>
        <v>0</v>
      </c>
      <c r="EL23" s="604">
        <v>0</v>
      </c>
      <c r="EM23" s="180"/>
      <c r="EN23" s="289">
        <f>$D$23*EM23</f>
        <v>0</v>
      </c>
      <c r="EO23" s="502"/>
      <c r="EP23" s="281"/>
      <c r="EQ23" s="424"/>
      <c r="ER23" s="41">
        <f t="shared" si="34"/>
        <v>0</v>
      </c>
      <c r="ES23" s="41">
        <f t="shared" si="35"/>
        <v>0</v>
      </c>
      <c r="ET23" s="604">
        <v>0</v>
      </c>
      <c r="EU23" s="180"/>
      <c r="EV23" s="289">
        <f>$D$23*EU23</f>
        <v>0</v>
      </c>
      <c r="EW23" s="502"/>
      <c r="EX23" s="281"/>
      <c r="EY23" s="424"/>
      <c r="EZ23" s="41">
        <f t="shared" si="36"/>
        <v>0</v>
      </c>
      <c r="FA23" s="41">
        <f t="shared" si="37"/>
        <v>0</v>
      </c>
      <c r="FB23" s="604">
        <v>0</v>
      </c>
      <c r="FC23" s="86"/>
      <c r="FD23" s="289">
        <f>$D$23*FC23</f>
        <v>0</v>
      </c>
      <c r="FE23" s="499"/>
      <c r="FF23" s="281"/>
      <c r="FG23" s="424"/>
      <c r="FH23" s="41">
        <f t="shared" si="38"/>
        <v>0</v>
      </c>
      <c r="FI23" s="41">
        <f t="shared" si="39"/>
        <v>0</v>
      </c>
      <c r="FJ23" s="599">
        <v>0</v>
      </c>
      <c r="FK23" s="447"/>
      <c r="FL23" s="289">
        <f>$D$23*FK23</f>
        <v>0</v>
      </c>
      <c r="FM23" s="546"/>
      <c r="FN23" s="281"/>
      <c r="FO23" s="424"/>
      <c r="FP23" s="41">
        <f t="shared" si="40"/>
        <v>0</v>
      </c>
      <c r="FQ23" s="41">
        <f t="shared" si="41"/>
        <v>0</v>
      </c>
      <c r="FR23" s="642">
        <v>0</v>
      </c>
      <c r="FW23" s="355">
        <f t="shared" si="42"/>
        <v>0</v>
      </c>
      <c r="FX23" s="355">
        <f t="shared" si="42"/>
        <v>0</v>
      </c>
      <c r="FY23" s="355">
        <f t="shared" si="43"/>
        <v>0</v>
      </c>
      <c r="FZ23" s="356">
        <f t="shared" si="43"/>
        <v>0</v>
      </c>
    </row>
    <row r="24" spans="1:182" x14ac:dyDescent="0.25">
      <c r="A24" s="35" t="s">
        <v>51</v>
      </c>
      <c r="B24" s="36" t="s">
        <v>52</v>
      </c>
      <c r="C24" s="37" t="s">
        <v>18</v>
      </c>
      <c r="D24" s="38"/>
      <c r="E24" s="299">
        <f t="shared" si="44"/>
        <v>0</v>
      </c>
      <c r="F24" s="288">
        <f>$D$24*E24</f>
        <v>0</v>
      </c>
      <c r="G24" s="43"/>
      <c r="H24" s="289">
        <f>$D$24*G24</f>
        <v>0</v>
      </c>
      <c r="I24" s="454"/>
      <c r="K24" s="424"/>
      <c r="L24" s="41">
        <f t="shared" si="0"/>
        <v>0</v>
      </c>
      <c r="M24" s="41">
        <f t="shared" si="1"/>
        <v>0</v>
      </c>
      <c r="N24" s="555">
        <v>0</v>
      </c>
      <c r="O24" s="43"/>
      <c r="P24" s="289">
        <f>$D$24*O24</f>
        <v>0</v>
      </c>
      <c r="Q24" s="454"/>
      <c r="S24" s="424"/>
      <c r="T24" s="41">
        <f t="shared" si="2"/>
        <v>0</v>
      </c>
      <c r="U24" s="41">
        <f t="shared" si="3"/>
        <v>0</v>
      </c>
      <c r="V24" s="555">
        <v>0</v>
      </c>
      <c r="W24" s="43"/>
      <c r="X24" s="289">
        <f>$D$24*W24</f>
        <v>0</v>
      </c>
      <c r="Y24" s="454"/>
      <c r="AA24" s="424"/>
      <c r="AB24" s="41">
        <f t="shared" si="4"/>
        <v>0</v>
      </c>
      <c r="AC24" s="41">
        <f t="shared" si="5"/>
        <v>0</v>
      </c>
      <c r="AD24" s="555">
        <v>0</v>
      </c>
      <c r="AE24" s="43"/>
      <c r="AF24" s="289">
        <f>$D$24*AE24</f>
        <v>0</v>
      </c>
      <c r="AG24" s="454"/>
      <c r="AI24" s="424"/>
      <c r="AJ24" s="41">
        <f t="shared" si="6"/>
        <v>0</v>
      </c>
      <c r="AK24" s="41">
        <f t="shared" si="7"/>
        <v>0</v>
      </c>
      <c r="AL24" s="555">
        <v>0</v>
      </c>
      <c r="AM24" s="43"/>
      <c r="AN24" s="289">
        <f>$D$24*AM24</f>
        <v>0</v>
      </c>
      <c r="AO24" s="454"/>
      <c r="AQ24" s="424"/>
      <c r="AR24" s="41">
        <f t="shared" si="8"/>
        <v>0</v>
      </c>
      <c r="AS24" s="41">
        <f t="shared" si="9"/>
        <v>0</v>
      </c>
      <c r="AT24" s="555">
        <v>0</v>
      </c>
      <c r="AU24" s="43"/>
      <c r="AV24" s="289">
        <f>$D$24*AU24</f>
        <v>0</v>
      </c>
      <c r="AW24" s="454"/>
      <c r="AY24" s="424"/>
      <c r="AZ24" s="41">
        <f t="shared" si="10"/>
        <v>0</v>
      </c>
      <c r="BA24" s="41">
        <f t="shared" si="11"/>
        <v>0</v>
      </c>
      <c r="BB24" s="555">
        <v>0</v>
      </c>
      <c r="BC24" s="440"/>
      <c r="BD24" s="289">
        <f>$D$24*BC24</f>
        <v>0</v>
      </c>
      <c r="BE24" s="520"/>
      <c r="BG24" s="424"/>
      <c r="BH24" s="41">
        <f t="shared" si="12"/>
        <v>0</v>
      </c>
      <c r="BI24" s="41">
        <f t="shared" si="13"/>
        <v>0</v>
      </c>
      <c r="BJ24" s="555">
        <v>0</v>
      </c>
      <c r="BK24" s="43"/>
      <c r="BL24" s="289">
        <f>$D$24*BK24</f>
        <v>0</v>
      </c>
      <c r="BM24" s="454"/>
      <c r="BO24" s="424"/>
      <c r="BP24" s="41">
        <f t="shared" si="14"/>
        <v>0</v>
      </c>
      <c r="BQ24" s="41">
        <f t="shared" si="15"/>
        <v>0</v>
      </c>
      <c r="BR24" s="555">
        <v>0</v>
      </c>
      <c r="BS24" s="245"/>
      <c r="BT24" s="289">
        <f>$D$24*BS24</f>
        <v>0</v>
      </c>
      <c r="BU24" s="512"/>
      <c r="BW24" s="424"/>
      <c r="BX24" s="41">
        <f t="shared" si="16"/>
        <v>0</v>
      </c>
      <c r="BY24" s="41">
        <f t="shared" si="17"/>
        <v>0</v>
      </c>
      <c r="BZ24" s="555">
        <v>0</v>
      </c>
      <c r="CA24" s="43"/>
      <c r="CB24" s="289">
        <f>$D$24*CA24</f>
        <v>0</v>
      </c>
      <c r="CC24" s="454"/>
      <c r="CE24" s="424"/>
      <c r="CF24" s="41">
        <f t="shared" si="18"/>
        <v>0</v>
      </c>
      <c r="CG24" s="41">
        <f t="shared" si="19"/>
        <v>0</v>
      </c>
      <c r="CH24" s="555">
        <v>0</v>
      </c>
      <c r="CI24" s="340"/>
      <c r="CJ24" s="289">
        <f>$D$24*CI24</f>
        <v>0</v>
      </c>
      <c r="CK24" s="488"/>
      <c r="CM24" s="424"/>
      <c r="CN24" s="41">
        <f t="shared" si="20"/>
        <v>0</v>
      </c>
      <c r="CO24" s="41">
        <f t="shared" si="21"/>
        <v>0</v>
      </c>
      <c r="CP24" s="599">
        <v>0</v>
      </c>
      <c r="CQ24" s="340"/>
      <c r="CR24" s="289">
        <f>$D$24*CQ24</f>
        <v>0</v>
      </c>
      <c r="CS24" s="488"/>
      <c r="CT24" s="281"/>
      <c r="CU24" s="424"/>
      <c r="CV24" s="41">
        <f t="shared" si="22"/>
        <v>0</v>
      </c>
      <c r="CW24" s="41">
        <f t="shared" si="23"/>
        <v>0</v>
      </c>
      <c r="CX24" s="589">
        <v>0</v>
      </c>
      <c r="CY24" s="43"/>
      <c r="CZ24" s="289">
        <f>$D$24*CY24</f>
        <v>0</v>
      </c>
      <c r="DA24" s="502"/>
      <c r="DB24" s="281"/>
      <c r="DC24" s="424"/>
      <c r="DD24" s="41">
        <f t="shared" si="24"/>
        <v>0</v>
      </c>
      <c r="DE24" s="41">
        <f t="shared" si="25"/>
        <v>0</v>
      </c>
      <c r="DF24" s="604">
        <v>0</v>
      </c>
      <c r="DG24" s="180"/>
      <c r="DH24" s="289">
        <f>$D$24*DG24</f>
        <v>0</v>
      </c>
      <c r="DI24" s="502"/>
      <c r="DJ24" s="281"/>
      <c r="DK24" s="424"/>
      <c r="DL24" s="41">
        <f t="shared" si="26"/>
        <v>0</v>
      </c>
      <c r="DM24" s="41">
        <f t="shared" si="27"/>
        <v>0</v>
      </c>
      <c r="DN24" s="604">
        <v>0</v>
      </c>
      <c r="DO24" s="180"/>
      <c r="DP24" s="289">
        <f>$D$24*DO24</f>
        <v>0</v>
      </c>
      <c r="DQ24" s="502"/>
      <c r="DR24" s="281"/>
      <c r="DS24" s="424"/>
      <c r="DT24" s="41">
        <f t="shared" si="28"/>
        <v>0</v>
      </c>
      <c r="DU24" s="41">
        <f t="shared" si="29"/>
        <v>0</v>
      </c>
      <c r="DV24" s="604">
        <v>0</v>
      </c>
      <c r="DW24" s="180"/>
      <c r="DX24" s="289">
        <f>$D$24*DW24</f>
        <v>0</v>
      </c>
      <c r="DY24" s="502"/>
      <c r="DZ24" s="281"/>
      <c r="EA24" s="424"/>
      <c r="EB24" s="41">
        <f t="shared" si="30"/>
        <v>0</v>
      </c>
      <c r="EC24" s="41">
        <f t="shared" si="31"/>
        <v>0</v>
      </c>
      <c r="ED24" s="604">
        <v>0</v>
      </c>
      <c r="EE24" s="180"/>
      <c r="EF24" s="289">
        <f>$D$24*EE24</f>
        <v>0</v>
      </c>
      <c r="EG24" s="502"/>
      <c r="EH24" s="281"/>
      <c r="EI24" s="424"/>
      <c r="EJ24" s="41">
        <f t="shared" si="32"/>
        <v>0</v>
      </c>
      <c r="EK24" s="41">
        <f t="shared" si="33"/>
        <v>0</v>
      </c>
      <c r="EL24" s="604">
        <v>0</v>
      </c>
      <c r="EM24" s="180"/>
      <c r="EN24" s="289">
        <f>$D$24*EM24</f>
        <v>0</v>
      </c>
      <c r="EO24" s="502"/>
      <c r="EP24" s="281"/>
      <c r="EQ24" s="424"/>
      <c r="ER24" s="41">
        <f t="shared" si="34"/>
        <v>0</v>
      </c>
      <c r="ES24" s="41">
        <f t="shared" si="35"/>
        <v>0</v>
      </c>
      <c r="ET24" s="604">
        <v>0</v>
      </c>
      <c r="EU24" s="180"/>
      <c r="EV24" s="289">
        <f>$D$24*EU24</f>
        <v>0</v>
      </c>
      <c r="EW24" s="502"/>
      <c r="EX24" s="281"/>
      <c r="EY24" s="424"/>
      <c r="EZ24" s="41">
        <f t="shared" si="36"/>
        <v>0</v>
      </c>
      <c r="FA24" s="41">
        <f t="shared" si="37"/>
        <v>0</v>
      </c>
      <c r="FB24" s="604">
        <v>0</v>
      </c>
      <c r="FC24" s="86"/>
      <c r="FD24" s="289">
        <f>$D$24*FC24</f>
        <v>0</v>
      </c>
      <c r="FE24" s="499"/>
      <c r="FF24" s="281"/>
      <c r="FG24" s="424"/>
      <c r="FH24" s="41">
        <f t="shared" si="38"/>
        <v>0</v>
      </c>
      <c r="FI24" s="41">
        <f t="shared" si="39"/>
        <v>0</v>
      </c>
      <c r="FJ24" s="599">
        <v>0</v>
      </c>
      <c r="FK24" s="447"/>
      <c r="FL24" s="289">
        <f>$D$24*FK24</f>
        <v>0</v>
      </c>
      <c r="FM24" s="546"/>
      <c r="FN24" s="281"/>
      <c r="FO24" s="424"/>
      <c r="FP24" s="41">
        <f t="shared" si="40"/>
        <v>0</v>
      </c>
      <c r="FQ24" s="41">
        <f t="shared" si="41"/>
        <v>0</v>
      </c>
      <c r="FR24" s="642">
        <v>0</v>
      </c>
      <c r="FW24" s="355">
        <f t="shared" si="42"/>
        <v>0</v>
      </c>
      <c r="FX24" s="355">
        <f t="shared" si="42"/>
        <v>0</v>
      </c>
      <c r="FY24" s="355">
        <f t="shared" si="43"/>
        <v>0</v>
      </c>
      <c r="FZ24" s="356">
        <f t="shared" si="43"/>
        <v>0</v>
      </c>
    </row>
    <row r="25" spans="1:182" x14ac:dyDescent="0.25">
      <c r="A25" s="35" t="s">
        <v>53</v>
      </c>
      <c r="B25" s="36" t="s">
        <v>54</v>
      </c>
      <c r="C25" s="37" t="s">
        <v>18</v>
      </c>
      <c r="D25" s="38"/>
      <c r="E25" s="299">
        <f t="shared" si="44"/>
        <v>0</v>
      </c>
      <c r="F25" s="288">
        <f>$D$25*E25</f>
        <v>0</v>
      </c>
      <c r="G25" s="43"/>
      <c r="H25" s="289">
        <f>$D$25*G25</f>
        <v>0</v>
      </c>
      <c r="I25" s="454"/>
      <c r="K25" s="424"/>
      <c r="L25" s="41">
        <f t="shared" si="0"/>
        <v>0</v>
      </c>
      <c r="M25" s="41">
        <f t="shared" si="1"/>
        <v>0</v>
      </c>
      <c r="N25" s="555">
        <v>0</v>
      </c>
      <c r="O25" s="43"/>
      <c r="P25" s="289">
        <f>$D$25*O25</f>
        <v>0</v>
      </c>
      <c r="Q25" s="454"/>
      <c r="S25" s="424"/>
      <c r="T25" s="41">
        <f t="shared" si="2"/>
        <v>0</v>
      </c>
      <c r="U25" s="41">
        <f t="shared" si="3"/>
        <v>0</v>
      </c>
      <c r="V25" s="555">
        <v>0</v>
      </c>
      <c r="W25" s="43"/>
      <c r="X25" s="289">
        <f>$D$25*W25</f>
        <v>0</v>
      </c>
      <c r="Y25" s="454"/>
      <c r="AA25" s="424"/>
      <c r="AB25" s="41">
        <f t="shared" si="4"/>
        <v>0</v>
      </c>
      <c r="AC25" s="41">
        <f t="shared" si="5"/>
        <v>0</v>
      </c>
      <c r="AD25" s="555">
        <v>0</v>
      </c>
      <c r="AE25" s="43"/>
      <c r="AF25" s="289">
        <f>$D$25*AE25</f>
        <v>0</v>
      </c>
      <c r="AG25" s="454"/>
      <c r="AI25" s="424"/>
      <c r="AJ25" s="41">
        <f t="shared" si="6"/>
        <v>0</v>
      </c>
      <c r="AK25" s="41">
        <f t="shared" si="7"/>
        <v>0</v>
      </c>
      <c r="AL25" s="555">
        <v>0</v>
      </c>
      <c r="AM25" s="43"/>
      <c r="AN25" s="289">
        <f>$D$25*AM25</f>
        <v>0</v>
      </c>
      <c r="AO25" s="454"/>
      <c r="AQ25" s="424"/>
      <c r="AR25" s="41">
        <f t="shared" si="8"/>
        <v>0</v>
      </c>
      <c r="AS25" s="41">
        <f t="shared" si="9"/>
        <v>0</v>
      </c>
      <c r="AT25" s="555">
        <v>0</v>
      </c>
      <c r="AU25" s="43"/>
      <c r="AV25" s="289">
        <f>$D$25*AU25</f>
        <v>0</v>
      </c>
      <c r="AW25" s="454"/>
      <c r="AY25" s="424"/>
      <c r="AZ25" s="41">
        <f t="shared" si="10"/>
        <v>0</v>
      </c>
      <c r="BA25" s="41">
        <f t="shared" si="11"/>
        <v>0</v>
      </c>
      <c r="BB25" s="555">
        <v>0</v>
      </c>
      <c r="BC25" s="440"/>
      <c r="BD25" s="289">
        <f>$D$25*BC25</f>
        <v>0</v>
      </c>
      <c r="BE25" s="520"/>
      <c r="BG25" s="424"/>
      <c r="BH25" s="41">
        <f t="shared" si="12"/>
        <v>0</v>
      </c>
      <c r="BI25" s="41">
        <f t="shared" si="13"/>
        <v>0</v>
      </c>
      <c r="BJ25" s="555">
        <v>0</v>
      </c>
      <c r="BK25" s="43"/>
      <c r="BL25" s="289">
        <f>$D$25*BK25</f>
        <v>0</v>
      </c>
      <c r="BM25" s="454"/>
      <c r="BO25" s="424"/>
      <c r="BP25" s="41">
        <f t="shared" si="14"/>
        <v>0</v>
      </c>
      <c r="BQ25" s="41">
        <f t="shared" si="15"/>
        <v>0</v>
      </c>
      <c r="BR25" s="555">
        <v>0</v>
      </c>
      <c r="BS25" s="245"/>
      <c r="BT25" s="289">
        <f>$D$25*BS25</f>
        <v>0</v>
      </c>
      <c r="BU25" s="512"/>
      <c r="BW25" s="424"/>
      <c r="BX25" s="41">
        <f t="shared" si="16"/>
        <v>0</v>
      </c>
      <c r="BY25" s="41">
        <f t="shared" si="17"/>
        <v>0</v>
      </c>
      <c r="BZ25" s="555">
        <v>0</v>
      </c>
      <c r="CA25" s="43"/>
      <c r="CB25" s="289">
        <f>$D$25*CA25</f>
        <v>0</v>
      </c>
      <c r="CC25" s="454"/>
      <c r="CE25" s="424"/>
      <c r="CF25" s="41">
        <f t="shared" si="18"/>
        <v>0</v>
      </c>
      <c r="CG25" s="41">
        <f t="shared" si="19"/>
        <v>0</v>
      </c>
      <c r="CH25" s="555">
        <v>0</v>
      </c>
      <c r="CI25" s="340"/>
      <c r="CJ25" s="289">
        <f>$D$25*CI25</f>
        <v>0</v>
      </c>
      <c r="CK25" s="488"/>
      <c r="CM25" s="424"/>
      <c r="CN25" s="41">
        <f t="shared" si="20"/>
        <v>0</v>
      </c>
      <c r="CO25" s="41">
        <f t="shared" si="21"/>
        <v>0</v>
      </c>
      <c r="CP25" s="599">
        <v>0</v>
      </c>
      <c r="CQ25" s="340"/>
      <c r="CR25" s="289">
        <f>$D$25*CQ25</f>
        <v>0</v>
      </c>
      <c r="CS25" s="488"/>
      <c r="CT25" s="281"/>
      <c r="CU25" s="424"/>
      <c r="CV25" s="41">
        <f t="shared" si="22"/>
        <v>0</v>
      </c>
      <c r="CW25" s="41">
        <f t="shared" si="23"/>
        <v>0</v>
      </c>
      <c r="CX25" s="589">
        <v>0</v>
      </c>
      <c r="CY25" s="43"/>
      <c r="CZ25" s="289">
        <f>$D$25*CY25</f>
        <v>0</v>
      </c>
      <c r="DA25" s="502"/>
      <c r="DB25" s="281"/>
      <c r="DC25" s="424"/>
      <c r="DD25" s="41">
        <f t="shared" si="24"/>
        <v>0</v>
      </c>
      <c r="DE25" s="41">
        <f t="shared" si="25"/>
        <v>0</v>
      </c>
      <c r="DF25" s="604">
        <v>0</v>
      </c>
      <c r="DG25" s="180"/>
      <c r="DH25" s="289">
        <f>$D$25*DG25</f>
        <v>0</v>
      </c>
      <c r="DI25" s="502"/>
      <c r="DJ25" s="281"/>
      <c r="DK25" s="424"/>
      <c r="DL25" s="41">
        <f t="shared" si="26"/>
        <v>0</v>
      </c>
      <c r="DM25" s="41">
        <f t="shared" si="27"/>
        <v>0</v>
      </c>
      <c r="DN25" s="604">
        <v>0</v>
      </c>
      <c r="DO25" s="180"/>
      <c r="DP25" s="289">
        <f>$D$25*DO25</f>
        <v>0</v>
      </c>
      <c r="DQ25" s="502"/>
      <c r="DR25" s="281"/>
      <c r="DS25" s="424"/>
      <c r="DT25" s="41">
        <f t="shared" si="28"/>
        <v>0</v>
      </c>
      <c r="DU25" s="41">
        <f t="shared" si="29"/>
        <v>0</v>
      </c>
      <c r="DV25" s="604">
        <v>0</v>
      </c>
      <c r="DW25" s="180"/>
      <c r="DX25" s="289">
        <f>$D$25*DW25</f>
        <v>0</v>
      </c>
      <c r="DY25" s="502"/>
      <c r="DZ25" s="281"/>
      <c r="EA25" s="424"/>
      <c r="EB25" s="41">
        <f t="shared" si="30"/>
        <v>0</v>
      </c>
      <c r="EC25" s="41">
        <f t="shared" si="31"/>
        <v>0</v>
      </c>
      <c r="ED25" s="604">
        <v>0</v>
      </c>
      <c r="EE25" s="180"/>
      <c r="EF25" s="289">
        <f>$D$25*EE25</f>
        <v>0</v>
      </c>
      <c r="EG25" s="502"/>
      <c r="EH25" s="281"/>
      <c r="EI25" s="424"/>
      <c r="EJ25" s="41">
        <f t="shared" si="32"/>
        <v>0</v>
      </c>
      <c r="EK25" s="41">
        <f t="shared" si="33"/>
        <v>0</v>
      </c>
      <c r="EL25" s="604">
        <v>0</v>
      </c>
      <c r="EM25" s="180"/>
      <c r="EN25" s="289">
        <f>$D$25*EM25</f>
        <v>0</v>
      </c>
      <c r="EO25" s="502"/>
      <c r="EP25" s="281"/>
      <c r="EQ25" s="424"/>
      <c r="ER25" s="41">
        <f t="shared" si="34"/>
        <v>0</v>
      </c>
      <c r="ES25" s="41">
        <f t="shared" si="35"/>
        <v>0</v>
      </c>
      <c r="ET25" s="604">
        <v>0</v>
      </c>
      <c r="EU25" s="180"/>
      <c r="EV25" s="289">
        <f>$D$25*EU25</f>
        <v>0</v>
      </c>
      <c r="EW25" s="502"/>
      <c r="EX25" s="281"/>
      <c r="EY25" s="424"/>
      <c r="EZ25" s="41">
        <f t="shared" si="36"/>
        <v>0</v>
      </c>
      <c r="FA25" s="41">
        <f t="shared" si="37"/>
        <v>0</v>
      </c>
      <c r="FB25" s="604">
        <v>0</v>
      </c>
      <c r="FC25" s="86"/>
      <c r="FD25" s="289">
        <f>$D$25*FC25</f>
        <v>0</v>
      </c>
      <c r="FE25" s="499"/>
      <c r="FF25" s="281"/>
      <c r="FG25" s="424"/>
      <c r="FH25" s="41">
        <f t="shared" si="38"/>
        <v>0</v>
      </c>
      <c r="FI25" s="41">
        <f t="shared" si="39"/>
        <v>0</v>
      </c>
      <c r="FJ25" s="599">
        <v>0</v>
      </c>
      <c r="FK25" s="447"/>
      <c r="FL25" s="289">
        <f>$D$25*FK25</f>
        <v>0</v>
      </c>
      <c r="FM25" s="546"/>
      <c r="FN25" s="281"/>
      <c r="FO25" s="424"/>
      <c r="FP25" s="41">
        <f t="shared" si="40"/>
        <v>0</v>
      </c>
      <c r="FQ25" s="41">
        <f t="shared" si="41"/>
        <v>0</v>
      </c>
      <c r="FR25" s="642">
        <v>0</v>
      </c>
      <c r="FW25" s="355">
        <f t="shared" si="42"/>
        <v>0</v>
      </c>
      <c r="FX25" s="355">
        <f t="shared" si="42"/>
        <v>0</v>
      </c>
      <c r="FY25" s="355">
        <f t="shared" si="43"/>
        <v>0</v>
      </c>
      <c r="FZ25" s="356">
        <f t="shared" si="43"/>
        <v>0</v>
      </c>
    </row>
    <row r="26" spans="1:182" x14ac:dyDescent="0.25">
      <c r="A26" s="35" t="s">
        <v>55</v>
      </c>
      <c r="B26" s="36" t="s">
        <v>56</v>
      </c>
      <c r="C26" s="37" t="s">
        <v>18</v>
      </c>
      <c r="D26" s="38"/>
      <c r="E26" s="299">
        <f t="shared" si="44"/>
        <v>0</v>
      </c>
      <c r="F26" s="288">
        <f>$D$26*E26</f>
        <v>0</v>
      </c>
      <c r="G26" s="43"/>
      <c r="H26" s="289">
        <f>$D$26*G26</f>
        <v>0</v>
      </c>
      <c r="I26" s="454"/>
      <c r="K26" s="424"/>
      <c r="L26" s="41">
        <f t="shared" si="0"/>
        <v>0</v>
      </c>
      <c r="M26" s="41">
        <f t="shared" si="1"/>
        <v>0</v>
      </c>
      <c r="N26" s="555">
        <v>0</v>
      </c>
      <c r="O26" s="43"/>
      <c r="P26" s="289">
        <f>$D$26*O26</f>
        <v>0</v>
      </c>
      <c r="Q26" s="454"/>
      <c r="S26" s="424"/>
      <c r="T26" s="41">
        <f t="shared" si="2"/>
        <v>0</v>
      </c>
      <c r="U26" s="41">
        <f t="shared" si="3"/>
        <v>0</v>
      </c>
      <c r="V26" s="555">
        <v>0</v>
      </c>
      <c r="W26" s="43"/>
      <c r="X26" s="289">
        <f>$D$26*W26</f>
        <v>0</v>
      </c>
      <c r="Y26" s="454"/>
      <c r="AA26" s="424"/>
      <c r="AB26" s="41">
        <f t="shared" si="4"/>
        <v>0</v>
      </c>
      <c r="AC26" s="41">
        <f t="shared" si="5"/>
        <v>0</v>
      </c>
      <c r="AD26" s="555">
        <v>0</v>
      </c>
      <c r="AE26" s="43"/>
      <c r="AF26" s="289">
        <f>$D$26*AE26</f>
        <v>0</v>
      </c>
      <c r="AG26" s="454"/>
      <c r="AI26" s="424"/>
      <c r="AJ26" s="41">
        <f t="shared" si="6"/>
        <v>0</v>
      </c>
      <c r="AK26" s="41">
        <f t="shared" si="7"/>
        <v>0</v>
      </c>
      <c r="AL26" s="555">
        <v>0</v>
      </c>
      <c r="AM26" s="43"/>
      <c r="AN26" s="289">
        <f>$D$26*AM26</f>
        <v>0</v>
      </c>
      <c r="AO26" s="454"/>
      <c r="AQ26" s="424"/>
      <c r="AR26" s="41">
        <f t="shared" si="8"/>
        <v>0</v>
      </c>
      <c r="AS26" s="41">
        <f t="shared" si="9"/>
        <v>0</v>
      </c>
      <c r="AT26" s="555">
        <v>0</v>
      </c>
      <c r="AU26" s="43"/>
      <c r="AV26" s="289">
        <f>$D$26*AU26</f>
        <v>0</v>
      </c>
      <c r="AW26" s="454"/>
      <c r="AY26" s="424"/>
      <c r="AZ26" s="41">
        <f t="shared" si="10"/>
        <v>0</v>
      </c>
      <c r="BA26" s="41">
        <f t="shared" si="11"/>
        <v>0</v>
      </c>
      <c r="BB26" s="555">
        <v>0</v>
      </c>
      <c r="BC26" s="440"/>
      <c r="BD26" s="289">
        <f>$D$26*BC26</f>
        <v>0</v>
      </c>
      <c r="BE26" s="520"/>
      <c r="BG26" s="424"/>
      <c r="BH26" s="41">
        <f t="shared" si="12"/>
        <v>0</v>
      </c>
      <c r="BI26" s="41">
        <f t="shared" si="13"/>
        <v>0</v>
      </c>
      <c r="BJ26" s="555">
        <v>0</v>
      </c>
      <c r="BK26" s="43"/>
      <c r="BL26" s="289">
        <f>$D$26*BK26</f>
        <v>0</v>
      </c>
      <c r="BM26" s="454"/>
      <c r="BO26" s="424"/>
      <c r="BP26" s="41">
        <f t="shared" si="14"/>
        <v>0</v>
      </c>
      <c r="BQ26" s="41">
        <f t="shared" si="15"/>
        <v>0</v>
      </c>
      <c r="BR26" s="555">
        <v>0</v>
      </c>
      <c r="BS26" s="245"/>
      <c r="BT26" s="289">
        <f>$D$26*BS26</f>
        <v>0</v>
      </c>
      <c r="BU26" s="512"/>
      <c r="BW26" s="424"/>
      <c r="BX26" s="41">
        <f t="shared" si="16"/>
        <v>0</v>
      </c>
      <c r="BY26" s="41">
        <f t="shared" si="17"/>
        <v>0</v>
      </c>
      <c r="BZ26" s="555">
        <v>0</v>
      </c>
      <c r="CA26" s="43"/>
      <c r="CB26" s="289">
        <f>$D$26*CA26</f>
        <v>0</v>
      </c>
      <c r="CC26" s="454"/>
      <c r="CE26" s="424"/>
      <c r="CF26" s="41">
        <f t="shared" si="18"/>
        <v>0</v>
      </c>
      <c r="CG26" s="41">
        <f t="shared" si="19"/>
        <v>0</v>
      </c>
      <c r="CH26" s="555">
        <v>0</v>
      </c>
      <c r="CI26" s="340"/>
      <c r="CJ26" s="289">
        <f>$D$26*CI26</f>
        <v>0</v>
      </c>
      <c r="CK26" s="488"/>
      <c r="CM26" s="424"/>
      <c r="CN26" s="41">
        <f t="shared" si="20"/>
        <v>0</v>
      </c>
      <c r="CO26" s="41">
        <f t="shared" si="21"/>
        <v>0</v>
      </c>
      <c r="CP26" s="599">
        <v>0</v>
      </c>
      <c r="CQ26" s="340"/>
      <c r="CR26" s="289">
        <f>$D$26*CQ26</f>
        <v>0</v>
      </c>
      <c r="CS26" s="488"/>
      <c r="CT26" s="281"/>
      <c r="CU26" s="424"/>
      <c r="CV26" s="41">
        <f t="shared" si="22"/>
        <v>0</v>
      </c>
      <c r="CW26" s="41">
        <f t="shared" si="23"/>
        <v>0</v>
      </c>
      <c r="CX26" s="589">
        <v>0</v>
      </c>
      <c r="CY26" s="43"/>
      <c r="CZ26" s="289">
        <f>$D$26*CY26</f>
        <v>0</v>
      </c>
      <c r="DA26" s="502"/>
      <c r="DB26" s="281"/>
      <c r="DC26" s="424"/>
      <c r="DD26" s="41">
        <f t="shared" si="24"/>
        <v>0</v>
      </c>
      <c r="DE26" s="41">
        <f t="shared" si="25"/>
        <v>0</v>
      </c>
      <c r="DF26" s="604">
        <v>0</v>
      </c>
      <c r="DG26" s="180"/>
      <c r="DH26" s="289">
        <f>$D$26*DG26</f>
        <v>0</v>
      </c>
      <c r="DI26" s="502"/>
      <c r="DJ26" s="281"/>
      <c r="DK26" s="424"/>
      <c r="DL26" s="41">
        <f t="shared" si="26"/>
        <v>0</v>
      </c>
      <c r="DM26" s="41">
        <f t="shared" si="27"/>
        <v>0</v>
      </c>
      <c r="DN26" s="604">
        <v>0</v>
      </c>
      <c r="DO26" s="180"/>
      <c r="DP26" s="289">
        <f>$D$26*DO26</f>
        <v>0</v>
      </c>
      <c r="DQ26" s="502"/>
      <c r="DR26" s="281"/>
      <c r="DS26" s="424"/>
      <c r="DT26" s="41">
        <f t="shared" si="28"/>
        <v>0</v>
      </c>
      <c r="DU26" s="41">
        <f t="shared" si="29"/>
        <v>0</v>
      </c>
      <c r="DV26" s="604">
        <v>0</v>
      </c>
      <c r="DW26" s="180"/>
      <c r="DX26" s="289">
        <f>$D$26*DW26</f>
        <v>0</v>
      </c>
      <c r="DY26" s="502"/>
      <c r="DZ26" s="281"/>
      <c r="EA26" s="424"/>
      <c r="EB26" s="41">
        <f t="shared" si="30"/>
        <v>0</v>
      </c>
      <c r="EC26" s="41">
        <f t="shared" si="31"/>
        <v>0</v>
      </c>
      <c r="ED26" s="604">
        <v>0</v>
      </c>
      <c r="EE26" s="180"/>
      <c r="EF26" s="289">
        <f>$D$26*EE26</f>
        <v>0</v>
      </c>
      <c r="EG26" s="502"/>
      <c r="EH26" s="281"/>
      <c r="EI26" s="424"/>
      <c r="EJ26" s="41">
        <f t="shared" si="32"/>
        <v>0</v>
      </c>
      <c r="EK26" s="41">
        <f t="shared" si="33"/>
        <v>0</v>
      </c>
      <c r="EL26" s="604">
        <v>0</v>
      </c>
      <c r="EM26" s="180"/>
      <c r="EN26" s="289">
        <f>$D$26*EM26</f>
        <v>0</v>
      </c>
      <c r="EO26" s="502"/>
      <c r="EP26" s="281"/>
      <c r="EQ26" s="424"/>
      <c r="ER26" s="41">
        <f t="shared" si="34"/>
        <v>0</v>
      </c>
      <c r="ES26" s="41">
        <f t="shared" si="35"/>
        <v>0</v>
      </c>
      <c r="ET26" s="604">
        <v>0</v>
      </c>
      <c r="EU26" s="180"/>
      <c r="EV26" s="289">
        <f>$D$26*EU26</f>
        <v>0</v>
      </c>
      <c r="EW26" s="502"/>
      <c r="EX26" s="281"/>
      <c r="EY26" s="424"/>
      <c r="EZ26" s="41">
        <f t="shared" si="36"/>
        <v>0</v>
      </c>
      <c r="FA26" s="41">
        <f t="shared" si="37"/>
        <v>0</v>
      </c>
      <c r="FB26" s="604">
        <v>0</v>
      </c>
      <c r="FC26" s="86"/>
      <c r="FD26" s="289">
        <f>$D$26*FC26</f>
        <v>0</v>
      </c>
      <c r="FE26" s="499"/>
      <c r="FF26" s="281"/>
      <c r="FG26" s="424"/>
      <c r="FH26" s="41">
        <f t="shared" si="38"/>
        <v>0</v>
      </c>
      <c r="FI26" s="41">
        <f t="shared" si="39"/>
        <v>0</v>
      </c>
      <c r="FJ26" s="599">
        <v>0</v>
      </c>
      <c r="FK26" s="447"/>
      <c r="FL26" s="289">
        <f>$D$26*FK26</f>
        <v>0</v>
      </c>
      <c r="FM26" s="546"/>
      <c r="FN26" s="281"/>
      <c r="FO26" s="424"/>
      <c r="FP26" s="41">
        <f t="shared" si="40"/>
        <v>0</v>
      </c>
      <c r="FQ26" s="41">
        <f t="shared" si="41"/>
        <v>0</v>
      </c>
      <c r="FR26" s="642">
        <v>0</v>
      </c>
      <c r="FW26" s="355">
        <f t="shared" si="42"/>
        <v>0</v>
      </c>
      <c r="FX26" s="355">
        <f t="shared" si="42"/>
        <v>0</v>
      </c>
      <c r="FY26" s="355">
        <f t="shared" si="43"/>
        <v>0</v>
      </c>
      <c r="FZ26" s="356">
        <f t="shared" si="43"/>
        <v>0</v>
      </c>
    </row>
    <row r="27" spans="1:182" x14ac:dyDescent="0.25">
      <c r="A27" s="35" t="s">
        <v>57</v>
      </c>
      <c r="B27" s="36" t="s">
        <v>58</v>
      </c>
      <c r="C27" s="37" t="s">
        <v>18</v>
      </c>
      <c r="D27" s="38"/>
      <c r="E27" s="299">
        <f t="shared" si="44"/>
        <v>0</v>
      </c>
      <c r="F27" s="288">
        <f>$D$27*E27</f>
        <v>0</v>
      </c>
      <c r="G27" s="43"/>
      <c r="H27" s="289">
        <f>$D$27*G27</f>
        <v>0</v>
      </c>
      <c r="I27" s="454"/>
      <c r="K27" s="424"/>
      <c r="L27" s="41">
        <f t="shared" si="0"/>
        <v>0</v>
      </c>
      <c r="M27" s="41">
        <f t="shared" si="1"/>
        <v>0</v>
      </c>
      <c r="N27" s="555">
        <v>0</v>
      </c>
      <c r="O27" s="43"/>
      <c r="P27" s="289">
        <f>$D$27*O27</f>
        <v>0</v>
      </c>
      <c r="Q27" s="454"/>
      <c r="S27" s="424"/>
      <c r="T27" s="41">
        <f t="shared" si="2"/>
        <v>0</v>
      </c>
      <c r="U27" s="41">
        <f t="shared" si="3"/>
        <v>0</v>
      </c>
      <c r="V27" s="555">
        <v>0</v>
      </c>
      <c r="W27" s="43"/>
      <c r="X27" s="289">
        <f>$D$27*W27</f>
        <v>0</v>
      </c>
      <c r="Y27" s="454"/>
      <c r="AA27" s="424"/>
      <c r="AB27" s="41">
        <f t="shared" si="4"/>
        <v>0</v>
      </c>
      <c r="AC27" s="41">
        <f t="shared" si="5"/>
        <v>0</v>
      </c>
      <c r="AD27" s="555">
        <v>0</v>
      </c>
      <c r="AE27" s="43"/>
      <c r="AF27" s="289">
        <f>$D$27*AE27</f>
        <v>0</v>
      </c>
      <c r="AG27" s="454"/>
      <c r="AI27" s="424"/>
      <c r="AJ27" s="41">
        <f t="shared" si="6"/>
        <v>0</v>
      </c>
      <c r="AK27" s="41">
        <f t="shared" si="7"/>
        <v>0</v>
      </c>
      <c r="AL27" s="555">
        <v>0</v>
      </c>
      <c r="AM27" s="43"/>
      <c r="AN27" s="289">
        <f>$D$27*AM27</f>
        <v>0</v>
      </c>
      <c r="AO27" s="454"/>
      <c r="AQ27" s="424"/>
      <c r="AR27" s="41">
        <f t="shared" si="8"/>
        <v>0</v>
      </c>
      <c r="AS27" s="41">
        <f t="shared" si="9"/>
        <v>0</v>
      </c>
      <c r="AT27" s="555">
        <v>0</v>
      </c>
      <c r="AU27" s="43"/>
      <c r="AV27" s="289">
        <f>$D$27*AU27</f>
        <v>0</v>
      </c>
      <c r="AW27" s="454"/>
      <c r="AY27" s="424"/>
      <c r="AZ27" s="41">
        <f t="shared" si="10"/>
        <v>0</v>
      </c>
      <c r="BA27" s="41">
        <f t="shared" si="11"/>
        <v>0</v>
      </c>
      <c r="BB27" s="555">
        <v>0</v>
      </c>
      <c r="BC27" s="440"/>
      <c r="BD27" s="289">
        <f>$D$27*BC27</f>
        <v>0</v>
      </c>
      <c r="BE27" s="520"/>
      <c r="BG27" s="424"/>
      <c r="BH27" s="41">
        <f t="shared" si="12"/>
        <v>0</v>
      </c>
      <c r="BI27" s="41">
        <f t="shared" si="13"/>
        <v>0</v>
      </c>
      <c r="BJ27" s="555">
        <v>0</v>
      </c>
      <c r="BK27" s="43"/>
      <c r="BL27" s="289">
        <f>$D$27*BK27</f>
        <v>0</v>
      </c>
      <c r="BM27" s="454"/>
      <c r="BO27" s="424"/>
      <c r="BP27" s="41">
        <f t="shared" si="14"/>
        <v>0</v>
      </c>
      <c r="BQ27" s="41">
        <f t="shared" si="15"/>
        <v>0</v>
      </c>
      <c r="BR27" s="555">
        <v>0</v>
      </c>
      <c r="BS27" s="245"/>
      <c r="BT27" s="289">
        <f>$D$27*BS27</f>
        <v>0</v>
      </c>
      <c r="BU27" s="512"/>
      <c r="BW27" s="424"/>
      <c r="BX27" s="41">
        <f t="shared" si="16"/>
        <v>0</v>
      </c>
      <c r="BY27" s="41">
        <f t="shared" si="17"/>
        <v>0</v>
      </c>
      <c r="BZ27" s="555">
        <v>0</v>
      </c>
      <c r="CA27" s="43"/>
      <c r="CB27" s="289">
        <f>$D$27*CA27</f>
        <v>0</v>
      </c>
      <c r="CC27" s="454"/>
      <c r="CE27" s="424"/>
      <c r="CF27" s="41">
        <f t="shared" si="18"/>
        <v>0</v>
      </c>
      <c r="CG27" s="41">
        <f t="shared" si="19"/>
        <v>0</v>
      </c>
      <c r="CH27" s="555">
        <v>0</v>
      </c>
      <c r="CI27" s="340"/>
      <c r="CJ27" s="289">
        <f>$D$27*CI27</f>
        <v>0</v>
      </c>
      <c r="CK27" s="488"/>
      <c r="CM27" s="424"/>
      <c r="CN27" s="41">
        <f t="shared" si="20"/>
        <v>0</v>
      </c>
      <c r="CO27" s="41">
        <f t="shared" si="21"/>
        <v>0</v>
      </c>
      <c r="CP27" s="599">
        <v>0</v>
      </c>
      <c r="CQ27" s="340"/>
      <c r="CR27" s="289">
        <f>$D$27*CQ27</f>
        <v>0</v>
      </c>
      <c r="CS27" s="488"/>
      <c r="CT27" s="281"/>
      <c r="CU27" s="424"/>
      <c r="CV27" s="41">
        <f t="shared" si="22"/>
        <v>0</v>
      </c>
      <c r="CW27" s="41">
        <f t="shared" si="23"/>
        <v>0</v>
      </c>
      <c r="CX27" s="589">
        <v>0</v>
      </c>
      <c r="CY27" s="43"/>
      <c r="CZ27" s="289">
        <f>$D$27*CY27</f>
        <v>0</v>
      </c>
      <c r="DA27" s="502"/>
      <c r="DB27" s="281"/>
      <c r="DC27" s="424"/>
      <c r="DD27" s="41">
        <f t="shared" si="24"/>
        <v>0</v>
      </c>
      <c r="DE27" s="41">
        <f t="shared" si="25"/>
        <v>0</v>
      </c>
      <c r="DF27" s="604">
        <v>0</v>
      </c>
      <c r="DG27" s="180"/>
      <c r="DH27" s="289">
        <f>$D$27*DG27</f>
        <v>0</v>
      </c>
      <c r="DI27" s="502"/>
      <c r="DJ27" s="281"/>
      <c r="DK27" s="424"/>
      <c r="DL27" s="41">
        <f t="shared" si="26"/>
        <v>0</v>
      </c>
      <c r="DM27" s="41">
        <f t="shared" si="27"/>
        <v>0</v>
      </c>
      <c r="DN27" s="604">
        <v>0</v>
      </c>
      <c r="DO27" s="180"/>
      <c r="DP27" s="289">
        <f>$D$27*DO27</f>
        <v>0</v>
      </c>
      <c r="DQ27" s="502"/>
      <c r="DR27" s="281"/>
      <c r="DS27" s="424"/>
      <c r="DT27" s="41">
        <f t="shared" si="28"/>
        <v>0</v>
      </c>
      <c r="DU27" s="41">
        <f t="shared" si="29"/>
        <v>0</v>
      </c>
      <c r="DV27" s="604">
        <v>0</v>
      </c>
      <c r="DW27" s="180"/>
      <c r="DX27" s="289">
        <f>$D$27*DW27</f>
        <v>0</v>
      </c>
      <c r="DY27" s="502"/>
      <c r="DZ27" s="281"/>
      <c r="EA27" s="424"/>
      <c r="EB27" s="41">
        <f t="shared" si="30"/>
        <v>0</v>
      </c>
      <c r="EC27" s="41">
        <f t="shared" si="31"/>
        <v>0</v>
      </c>
      <c r="ED27" s="604">
        <v>0</v>
      </c>
      <c r="EE27" s="180"/>
      <c r="EF27" s="289">
        <f>$D$27*EE27</f>
        <v>0</v>
      </c>
      <c r="EG27" s="502"/>
      <c r="EH27" s="281"/>
      <c r="EI27" s="424"/>
      <c r="EJ27" s="41">
        <f t="shared" si="32"/>
        <v>0</v>
      </c>
      <c r="EK27" s="41">
        <f t="shared" si="33"/>
        <v>0</v>
      </c>
      <c r="EL27" s="604">
        <v>0</v>
      </c>
      <c r="EM27" s="180"/>
      <c r="EN27" s="289">
        <f>$D$27*EM27</f>
        <v>0</v>
      </c>
      <c r="EO27" s="502"/>
      <c r="EP27" s="281"/>
      <c r="EQ27" s="424"/>
      <c r="ER27" s="41">
        <f t="shared" si="34"/>
        <v>0</v>
      </c>
      <c r="ES27" s="41">
        <f t="shared" si="35"/>
        <v>0</v>
      </c>
      <c r="ET27" s="604">
        <v>0</v>
      </c>
      <c r="EU27" s="180"/>
      <c r="EV27" s="289">
        <f>$D$27*EU27</f>
        <v>0</v>
      </c>
      <c r="EW27" s="502"/>
      <c r="EX27" s="281"/>
      <c r="EY27" s="424"/>
      <c r="EZ27" s="41">
        <f t="shared" si="36"/>
        <v>0</v>
      </c>
      <c r="FA27" s="41">
        <f t="shared" si="37"/>
        <v>0</v>
      </c>
      <c r="FB27" s="604">
        <v>0</v>
      </c>
      <c r="FC27" s="86"/>
      <c r="FD27" s="289">
        <f>$D$27*FC27</f>
        <v>0</v>
      </c>
      <c r="FE27" s="499"/>
      <c r="FF27" s="281"/>
      <c r="FG27" s="424"/>
      <c r="FH27" s="41">
        <f t="shared" si="38"/>
        <v>0</v>
      </c>
      <c r="FI27" s="41">
        <f t="shared" si="39"/>
        <v>0</v>
      </c>
      <c r="FJ27" s="599">
        <v>0</v>
      </c>
      <c r="FK27" s="447"/>
      <c r="FL27" s="289">
        <f>$D$27*FK27</f>
        <v>0</v>
      </c>
      <c r="FM27" s="546"/>
      <c r="FN27" s="281"/>
      <c r="FO27" s="424"/>
      <c r="FP27" s="41">
        <f t="shared" si="40"/>
        <v>0</v>
      </c>
      <c r="FQ27" s="41">
        <f t="shared" si="41"/>
        <v>0</v>
      </c>
      <c r="FR27" s="642">
        <v>0</v>
      </c>
      <c r="FW27" s="355">
        <f t="shared" si="42"/>
        <v>0</v>
      </c>
      <c r="FX27" s="355">
        <f t="shared" si="42"/>
        <v>0</v>
      </c>
      <c r="FY27" s="355">
        <f t="shared" si="43"/>
        <v>0</v>
      </c>
      <c r="FZ27" s="356">
        <f t="shared" si="43"/>
        <v>0</v>
      </c>
    </row>
    <row r="28" spans="1:182" x14ac:dyDescent="0.25">
      <c r="A28" s="35" t="s">
        <v>59</v>
      </c>
      <c r="B28" s="36" t="s">
        <v>60</v>
      </c>
      <c r="C28" s="37" t="s">
        <v>18</v>
      </c>
      <c r="D28" s="38"/>
      <c r="E28" s="299">
        <f t="shared" si="44"/>
        <v>0</v>
      </c>
      <c r="F28" s="288">
        <f>$D$28*E28</f>
        <v>0</v>
      </c>
      <c r="G28" s="43"/>
      <c r="H28" s="289">
        <f>$D$28*G28</f>
        <v>0</v>
      </c>
      <c r="I28" s="454"/>
      <c r="K28" s="424"/>
      <c r="L28" s="41">
        <f t="shared" si="0"/>
        <v>0</v>
      </c>
      <c r="M28" s="41">
        <f t="shared" si="1"/>
        <v>0</v>
      </c>
      <c r="N28" s="555">
        <v>0</v>
      </c>
      <c r="O28" s="43"/>
      <c r="P28" s="289">
        <f>$D$28*O28</f>
        <v>0</v>
      </c>
      <c r="Q28" s="454"/>
      <c r="S28" s="424"/>
      <c r="T28" s="41">
        <f t="shared" si="2"/>
        <v>0</v>
      </c>
      <c r="U28" s="41">
        <f t="shared" si="3"/>
        <v>0</v>
      </c>
      <c r="V28" s="555">
        <v>0</v>
      </c>
      <c r="W28" s="43"/>
      <c r="X28" s="289">
        <f>$D$28*W28</f>
        <v>0</v>
      </c>
      <c r="Y28" s="454"/>
      <c r="AA28" s="424"/>
      <c r="AB28" s="41">
        <f t="shared" si="4"/>
        <v>0</v>
      </c>
      <c r="AC28" s="41">
        <f t="shared" si="5"/>
        <v>0</v>
      </c>
      <c r="AD28" s="555">
        <v>0</v>
      </c>
      <c r="AE28" s="43"/>
      <c r="AF28" s="289">
        <f>$D$28*AE28</f>
        <v>0</v>
      </c>
      <c r="AG28" s="454"/>
      <c r="AI28" s="424"/>
      <c r="AJ28" s="41">
        <f t="shared" si="6"/>
        <v>0</v>
      </c>
      <c r="AK28" s="41">
        <f t="shared" si="7"/>
        <v>0</v>
      </c>
      <c r="AL28" s="555">
        <v>0</v>
      </c>
      <c r="AM28" s="43"/>
      <c r="AN28" s="289">
        <f>$D$28*AM28</f>
        <v>0</v>
      </c>
      <c r="AO28" s="454"/>
      <c r="AQ28" s="424"/>
      <c r="AR28" s="41">
        <f t="shared" si="8"/>
        <v>0</v>
      </c>
      <c r="AS28" s="41">
        <f t="shared" si="9"/>
        <v>0</v>
      </c>
      <c r="AT28" s="555">
        <v>0</v>
      </c>
      <c r="AU28" s="43"/>
      <c r="AV28" s="289">
        <f>$D$28*AU28</f>
        <v>0</v>
      </c>
      <c r="AW28" s="454"/>
      <c r="AY28" s="424"/>
      <c r="AZ28" s="41">
        <f t="shared" si="10"/>
        <v>0</v>
      </c>
      <c r="BA28" s="41">
        <f t="shared" si="11"/>
        <v>0</v>
      </c>
      <c r="BB28" s="555">
        <v>0</v>
      </c>
      <c r="BC28" s="440"/>
      <c r="BD28" s="289">
        <f>$D$28*BC28</f>
        <v>0</v>
      </c>
      <c r="BE28" s="520"/>
      <c r="BG28" s="424"/>
      <c r="BH28" s="41">
        <f t="shared" si="12"/>
        <v>0</v>
      </c>
      <c r="BI28" s="41">
        <f t="shared" si="13"/>
        <v>0</v>
      </c>
      <c r="BJ28" s="555">
        <v>0</v>
      </c>
      <c r="BK28" s="43"/>
      <c r="BL28" s="289">
        <f>$D$28*BK28</f>
        <v>0</v>
      </c>
      <c r="BM28" s="454"/>
      <c r="BO28" s="424"/>
      <c r="BP28" s="41">
        <f t="shared" si="14"/>
        <v>0</v>
      </c>
      <c r="BQ28" s="41">
        <f t="shared" si="15"/>
        <v>0</v>
      </c>
      <c r="BR28" s="555">
        <v>0</v>
      </c>
      <c r="BS28" s="245"/>
      <c r="BT28" s="289">
        <f>$D$28*BS28</f>
        <v>0</v>
      </c>
      <c r="BU28" s="512"/>
      <c r="BW28" s="424"/>
      <c r="BX28" s="41">
        <f t="shared" si="16"/>
        <v>0</v>
      </c>
      <c r="BY28" s="41">
        <f t="shared" si="17"/>
        <v>0</v>
      </c>
      <c r="BZ28" s="555">
        <v>0</v>
      </c>
      <c r="CA28" s="43"/>
      <c r="CB28" s="289">
        <f>$D$28*CA28</f>
        <v>0</v>
      </c>
      <c r="CC28" s="454"/>
      <c r="CE28" s="424"/>
      <c r="CF28" s="41">
        <f t="shared" si="18"/>
        <v>0</v>
      </c>
      <c r="CG28" s="41">
        <f t="shared" si="19"/>
        <v>0</v>
      </c>
      <c r="CH28" s="555">
        <v>0</v>
      </c>
      <c r="CI28" s="340"/>
      <c r="CJ28" s="289">
        <f>$D$28*CI28</f>
        <v>0</v>
      </c>
      <c r="CK28" s="488"/>
      <c r="CM28" s="424"/>
      <c r="CN28" s="41">
        <f t="shared" si="20"/>
        <v>0</v>
      </c>
      <c r="CO28" s="41">
        <f t="shared" si="21"/>
        <v>0</v>
      </c>
      <c r="CP28" s="599">
        <v>0</v>
      </c>
      <c r="CQ28" s="340"/>
      <c r="CR28" s="289">
        <f>$D$28*CQ28</f>
        <v>0</v>
      </c>
      <c r="CS28" s="488"/>
      <c r="CT28" s="281"/>
      <c r="CU28" s="424"/>
      <c r="CV28" s="41">
        <f t="shared" si="22"/>
        <v>0</v>
      </c>
      <c r="CW28" s="41">
        <f t="shared" si="23"/>
        <v>0</v>
      </c>
      <c r="CX28" s="589">
        <v>0</v>
      </c>
      <c r="CY28" s="43"/>
      <c r="CZ28" s="289">
        <f>$D$28*CY28</f>
        <v>0</v>
      </c>
      <c r="DA28" s="502"/>
      <c r="DB28" s="281"/>
      <c r="DC28" s="424"/>
      <c r="DD28" s="41">
        <f t="shared" si="24"/>
        <v>0</v>
      </c>
      <c r="DE28" s="41">
        <f t="shared" si="25"/>
        <v>0</v>
      </c>
      <c r="DF28" s="604">
        <v>0</v>
      </c>
      <c r="DG28" s="180"/>
      <c r="DH28" s="289">
        <f>$D$28*DG28</f>
        <v>0</v>
      </c>
      <c r="DI28" s="502"/>
      <c r="DJ28" s="281"/>
      <c r="DK28" s="424"/>
      <c r="DL28" s="41">
        <f t="shared" si="26"/>
        <v>0</v>
      </c>
      <c r="DM28" s="41">
        <f t="shared" si="27"/>
        <v>0</v>
      </c>
      <c r="DN28" s="604">
        <v>0</v>
      </c>
      <c r="DO28" s="180"/>
      <c r="DP28" s="289">
        <f>$D$28*DO28</f>
        <v>0</v>
      </c>
      <c r="DQ28" s="502"/>
      <c r="DR28" s="281"/>
      <c r="DS28" s="424"/>
      <c r="DT28" s="41">
        <f t="shared" si="28"/>
        <v>0</v>
      </c>
      <c r="DU28" s="41">
        <f t="shared" si="29"/>
        <v>0</v>
      </c>
      <c r="DV28" s="604">
        <v>0</v>
      </c>
      <c r="DW28" s="180"/>
      <c r="DX28" s="289">
        <f>$D$28*DW28</f>
        <v>0</v>
      </c>
      <c r="DY28" s="502"/>
      <c r="DZ28" s="281"/>
      <c r="EA28" s="424"/>
      <c r="EB28" s="41">
        <f t="shared" si="30"/>
        <v>0</v>
      </c>
      <c r="EC28" s="41">
        <f t="shared" si="31"/>
        <v>0</v>
      </c>
      <c r="ED28" s="604">
        <v>0</v>
      </c>
      <c r="EE28" s="180"/>
      <c r="EF28" s="289">
        <f>$D$28*EE28</f>
        <v>0</v>
      </c>
      <c r="EG28" s="502"/>
      <c r="EH28" s="281"/>
      <c r="EI28" s="424"/>
      <c r="EJ28" s="41">
        <f t="shared" si="32"/>
        <v>0</v>
      </c>
      <c r="EK28" s="41">
        <f t="shared" si="33"/>
        <v>0</v>
      </c>
      <c r="EL28" s="604">
        <v>0</v>
      </c>
      <c r="EM28" s="180"/>
      <c r="EN28" s="289">
        <f>$D$28*EM28</f>
        <v>0</v>
      </c>
      <c r="EO28" s="502"/>
      <c r="EP28" s="281"/>
      <c r="EQ28" s="424"/>
      <c r="ER28" s="41">
        <f t="shared" si="34"/>
        <v>0</v>
      </c>
      <c r="ES28" s="41">
        <f t="shared" si="35"/>
        <v>0</v>
      </c>
      <c r="ET28" s="604">
        <v>0</v>
      </c>
      <c r="EU28" s="180"/>
      <c r="EV28" s="289">
        <f>$D$28*EU28</f>
        <v>0</v>
      </c>
      <c r="EW28" s="502"/>
      <c r="EX28" s="281"/>
      <c r="EY28" s="424"/>
      <c r="EZ28" s="41">
        <f t="shared" si="36"/>
        <v>0</v>
      </c>
      <c r="FA28" s="41">
        <f t="shared" si="37"/>
        <v>0</v>
      </c>
      <c r="FB28" s="604">
        <v>0</v>
      </c>
      <c r="FC28" s="86"/>
      <c r="FD28" s="289">
        <f>$D$28*FC28</f>
        <v>0</v>
      </c>
      <c r="FE28" s="499"/>
      <c r="FF28" s="281"/>
      <c r="FG28" s="424"/>
      <c r="FH28" s="41">
        <f t="shared" si="38"/>
        <v>0</v>
      </c>
      <c r="FI28" s="41">
        <f t="shared" si="39"/>
        <v>0</v>
      </c>
      <c r="FJ28" s="599">
        <v>0</v>
      </c>
      <c r="FK28" s="447"/>
      <c r="FL28" s="289">
        <f>$D$28*FK28</f>
        <v>0</v>
      </c>
      <c r="FM28" s="546"/>
      <c r="FN28" s="281"/>
      <c r="FO28" s="424"/>
      <c r="FP28" s="41">
        <f t="shared" si="40"/>
        <v>0</v>
      </c>
      <c r="FQ28" s="41">
        <f t="shared" si="41"/>
        <v>0</v>
      </c>
      <c r="FR28" s="642">
        <v>0</v>
      </c>
      <c r="FW28" s="355">
        <f t="shared" si="42"/>
        <v>0</v>
      </c>
      <c r="FX28" s="355">
        <f t="shared" si="42"/>
        <v>0</v>
      </c>
      <c r="FY28" s="355">
        <f t="shared" si="43"/>
        <v>0</v>
      </c>
      <c r="FZ28" s="356">
        <f t="shared" si="43"/>
        <v>0</v>
      </c>
    </row>
    <row r="29" spans="1:182" x14ac:dyDescent="0.25">
      <c r="A29" s="46" t="s">
        <v>61</v>
      </c>
      <c r="B29" s="47" t="s">
        <v>62</v>
      </c>
      <c r="C29" s="48" t="s">
        <v>18</v>
      </c>
      <c r="D29" s="49">
        <v>72</v>
      </c>
      <c r="E29" s="299">
        <f t="shared" ref="E29" si="45">G29+O29+W29+AE29+AM29+AU29+BC29+BK29+BS29+CA29+CI29+CQ29</f>
        <v>35440</v>
      </c>
      <c r="F29" s="288">
        <f>$D$29*E29</f>
        <v>2551680</v>
      </c>
      <c r="G29" s="556">
        <v>6675</v>
      </c>
      <c r="H29" s="290">
        <f>$D$29*G29</f>
        <v>480600</v>
      </c>
      <c r="I29" s="455">
        <v>7500</v>
      </c>
      <c r="J29" s="50"/>
      <c r="K29" s="448">
        <v>0.89</v>
      </c>
      <c r="L29" s="41">
        <f t="shared" si="0"/>
        <v>5940.75</v>
      </c>
      <c r="M29" s="41">
        <f t="shared" si="1"/>
        <v>5941</v>
      </c>
      <c r="N29" s="556">
        <v>6675</v>
      </c>
      <c r="O29" s="556">
        <v>0</v>
      </c>
      <c r="P29" s="290">
        <f>$D$29*O29</f>
        <v>0</v>
      </c>
      <c r="Q29" s="455">
        <v>0</v>
      </c>
      <c r="R29" s="50"/>
      <c r="S29" s="448">
        <v>0.89</v>
      </c>
      <c r="T29" s="41">
        <f t="shared" si="2"/>
        <v>0</v>
      </c>
      <c r="U29" s="41">
        <f t="shared" si="3"/>
        <v>0</v>
      </c>
      <c r="V29" s="556">
        <v>0</v>
      </c>
      <c r="W29" s="556">
        <v>7250</v>
      </c>
      <c r="X29" s="290">
        <f>$D$29*W29</f>
        <v>522000</v>
      </c>
      <c r="Y29" s="455">
        <v>7750</v>
      </c>
      <c r="Z29" s="50"/>
      <c r="AA29" s="448">
        <v>0.89</v>
      </c>
      <c r="AB29" s="41">
        <f t="shared" si="4"/>
        <v>6452.5</v>
      </c>
      <c r="AC29" s="41">
        <f t="shared" si="5"/>
        <v>6453</v>
      </c>
      <c r="AD29" s="556">
        <v>6898</v>
      </c>
      <c r="AE29" s="556">
        <v>0</v>
      </c>
      <c r="AF29" s="290">
        <f>$D$29*AE29</f>
        <v>0</v>
      </c>
      <c r="AG29" s="455">
        <v>0</v>
      </c>
      <c r="AH29" s="50"/>
      <c r="AI29" s="448">
        <v>0.89</v>
      </c>
      <c r="AJ29" s="41">
        <f t="shared" si="6"/>
        <v>0</v>
      </c>
      <c r="AK29" s="41">
        <f t="shared" si="7"/>
        <v>0</v>
      </c>
      <c r="AL29" s="556">
        <v>0</v>
      </c>
      <c r="AM29" s="556">
        <v>9500</v>
      </c>
      <c r="AN29" s="290">
        <f>$D$29*AM29</f>
        <v>684000</v>
      </c>
      <c r="AO29" s="455">
        <v>10200</v>
      </c>
      <c r="AP29" s="50"/>
      <c r="AQ29" s="448">
        <v>0.89</v>
      </c>
      <c r="AR29" s="41">
        <f t="shared" si="8"/>
        <v>8455</v>
      </c>
      <c r="AS29" s="41">
        <f t="shared" si="9"/>
        <v>8455</v>
      </c>
      <c r="AT29" s="556">
        <v>9078</v>
      </c>
      <c r="AU29" s="556">
        <v>0</v>
      </c>
      <c r="AV29" s="290">
        <f>$D$29*AU29</f>
        <v>0</v>
      </c>
      <c r="AW29" s="455">
        <v>0</v>
      </c>
      <c r="AX29" s="50"/>
      <c r="AY29" s="448">
        <v>0.89</v>
      </c>
      <c r="AZ29" s="41">
        <f t="shared" si="10"/>
        <v>0</v>
      </c>
      <c r="BA29" s="41">
        <f t="shared" si="11"/>
        <v>0</v>
      </c>
      <c r="BB29" s="556">
        <v>0</v>
      </c>
      <c r="BC29" s="556">
        <v>3560</v>
      </c>
      <c r="BD29" s="290">
        <f>$D$29*BC29</f>
        <v>256320</v>
      </c>
      <c r="BE29" s="455">
        <v>4000</v>
      </c>
      <c r="BF29" s="50"/>
      <c r="BG29" s="448">
        <v>0.89</v>
      </c>
      <c r="BH29" s="41">
        <f t="shared" si="12"/>
        <v>3168.4</v>
      </c>
      <c r="BI29" s="41">
        <f t="shared" si="13"/>
        <v>3169</v>
      </c>
      <c r="BJ29" s="556">
        <v>3560</v>
      </c>
      <c r="BK29" s="556">
        <v>0</v>
      </c>
      <c r="BL29" s="290">
        <f>$D$29*BK29</f>
        <v>0</v>
      </c>
      <c r="BM29" s="455">
        <v>0</v>
      </c>
      <c r="BN29" s="50"/>
      <c r="BO29" s="448">
        <v>0.89</v>
      </c>
      <c r="BP29" s="41">
        <f t="shared" si="14"/>
        <v>0</v>
      </c>
      <c r="BQ29" s="41">
        <f t="shared" si="15"/>
        <v>0</v>
      </c>
      <c r="BR29" s="556">
        <v>0</v>
      </c>
      <c r="BS29" s="556">
        <v>4005</v>
      </c>
      <c r="BT29" s="290">
        <f>$D$29*BS29</f>
        <v>288360</v>
      </c>
      <c r="BU29" s="455">
        <v>4500</v>
      </c>
      <c r="BV29" s="50"/>
      <c r="BW29" s="448">
        <v>0.89</v>
      </c>
      <c r="BX29" s="41">
        <f t="shared" si="16"/>
        <v>3564.4500000000003</v>
      </c>
      <c r="BY29" s="41">
        <f t="shared" si="17"/>
        <v>3565</v>
      </c>
      <c r="BZ29" s="556">
        <v>4005</v>
      </c>
      <c r="CA29" s="556">
        <v>0</v>
      </c>
      <c r="CB29" s="290">
        <f>$D$29*CA29</f>
        <v>0</v>
      </c>
      <c r="CC29" s="455">
        <v>0</v>
      </c>
      <c r="CD29" s="50"/>
      <c r="CE29" s="448">
        <v>0.89</v>
      </c>
      <c r="CF29" s="41">
        <f t="shared" si="18"/>
        <v>0</v>
      </c>
      <c r="CG29" s="41">
        <f t="shared" si="19"/>
        <v>0</v>
      </c>
      <c r="CH29" s="556">
        <v>0</v>
      </c>
      <c r="CI29" s="600">
        <v>2225</v>
      </c>
      <c r="CJ29" s="290">
        <f>$D$29*CI29</f>
        <v>160200</v>
      </c>
      <c r="CK29" s="455">
        <v>2500</v>
      </c>
      <c r="CL29" s="50"/>
      <c r="CM29" s="448">
        <v>0.89</v>
      </c>
      <c r="CN29" s="41">
        <f t="shared" si="20"/>
        <v>1980.25</v>
      </c>
      <c r="CO29" s="41">
        <f t="shared" si="21"/>
        <v>1981</v>
      </c>
      <c r="CP29" s="600">
        <v>2225</v>
      </c>
      <c r="CQ29" s="600">
        <v>2225</v>
      </c>
      <c r="CR29" s="290">
        <f>$D$29*CQ29</f>
        <v>160200</v>
      </c>
      <c r="CS29" s="517">
        <v>0</v>
      </c>
      <c r="CT29" s="291"/>
      <c r="CU29" s="448">
        <v>0.89</v>
      </c>
      <c r="CV29" s="41">
        <f t="shared" si="22"/>
        <v>1980.25</v>
      </c>
      <c r="CW29" s="41">
        <f t="shared" si="23"/>
        <v>1981</v>
      </c>
      <c r="CX29" s="590">
        <v>0</v>
      </c>
      <c r="CY29" s="556">
        <v>0</v>
      </c>
      <c r="CZ29" s="290">
        <f>$D$29*CY29</f>
        <v>0</v>
      </c>
      <c r="DA29" s="533">
        <v>0</v>
      </c>
      <c r="DB29" s="291"/>
      <c r="DC29" s="448">
        <v>0.89</v>
      </c>
      <c r="DD29" s="41">
        <f t="shared" si="24"/>
        <v>0</v>
      </c>
      <c r="DE29" s="41">
        <f t="shared" si="25"/>
        <v>0</v>
      </c>
      <c r="DF29" s="625">
        <v>0</v>
      </c>
      <c r="DG29" s="625">
        <v>0</v>
      </c>
      <c r="DH29" s="290">
        <f>$D$29*DG29</f>
        <v>0</v>
      </c>
      <c r="DI29" s="533">
        <v>0</v>
      </c>
      <c r="DJ29" s="291"/>
      <c r="DK29" s="448">
        <v>0.89</v>
      </c>
      <c r="DL29" s="41">
        <f t="shared" si="26"/>
        <v>0</v>
      </c>
      <c r="DM29" s="41">
        <f t="shared" si="27"/>
        <v>0</v>
      </c>
      <c r="DN29" s="625">
        <v>0</v>
      </c>
      <c r="DO29" s="564">
        <v>0</v>
      </c>
      <c r="DP29" s="290">
        <f>$D$29*DO29</f>
        <v>0</v>
      </c>
      <c r="DQ29" s="467">
        <v>0</v>
      </c>
      <c r="DR29" s="291"/>
      <c r="DS29" s="448">
        <v>0.89</v>
      </c>
      <c r="DT29" s="41">
        <f t="shared" si="28"/>
        <v>0</v>
      </c>
      <c r="DU29" s="41">
        <f t="shared" si="29"/>
        <v>0</v>
      </c>
      <c r="DV29" s="564">
        <v>0</v>
      </c>
      <c r="DW29" s="625">
        <v>0</v>
      </c>
      <c r="DX29" s="290">
        <f>$D$29*DW29</f>
        <v>0</v>
      </c>
      <c r="DY29" s="533">
        <v>0</v>
      </c>
      <c r="DZ29" s="291"/>
      <c r="EA29" s="448">
        <v>0.89</v>
      </c>
      <c r="EB29" s="41">
        <f t="shared" si="30"/>
        <v>0</v>
      </c>
      <c r="EC29" s="41">
        <f t="shared" si="31"/>
        <v>0</v>
      </c>
      <c r="ED29" s="625">
        <v>0</v>
      </c>
      <c r="EE29" s="625">
        <v>0</v>
      </c>
      <c r="EF29" s="290">
        <f>$D$29*EE29</f>
        <v>0</v>
      </c>
      <c r="EG29" s="533">
        <v>0</v>
      </c>
      <c r="EH29" s="291"/>
      <c r="EI29" s="448">
        <v>0.89</v>
      </c>
      <c r="EJ29" s="41">
        <f t="shared" si="32"/>
        <v>0</v>
      </c>
      <c r="EK29" s="41">
        <f t="shared" si="33"/>
        <v>0</v>
      </c>
      <c r="EL29" s="625">
        <v>0</v>
      </c>
      <c r="EM29" s="625">
        <v>0</v>
      </c>
      <c r="EN29" s="290">
        <f>$D$29*EM29</f>
        <v>0</v>
      </c>
      <c r="EO29" s="533">
        <v>0</v>
      </c>
      <c r="EP29" s="291"/>
      <c r="EQ29" s="448">
        <v>0.89</v>
      </c>
      <c r="ER29" s="41">
        <f t="shared" si="34"/>
        <v>0</v>
      </c>
      <c r="ES29" s="41">
        <f t="shared" si="35"/>
        <v>0</v>
      </c>
      <c r="ET29" s="625">
        <v>0</v>
      </c>
      <c r="EU29" s="625">
        <v>0</v>
      </c>
      <c r="EV29" s="290">
        <f>$D$29*EU29</f>
        <v>0</v>
      </c>
      <c r="EW29" s="533">
        <v>0</v>
      </c>
      <c r="EX29" s="291"/>
      <c r="EY29" s="448">
        <v>0.89</v>
      </c>
      <c r="EZ29" s="41">
        <f t="shared" si="36"/>
        <v>0</v>
      </c>
      <c r="FA29" s="41">
        <f t="shared" si="37"/>
        <v>0</v>
      </c>
      <c r="FB29" s="625">
        <v>0</v>
      </c>
      <c r="FC29" s="564">
        <v>0</v>
      </c>
      <c r="FD29" s="290">
        <f>$D$29*FC29</f>
        <v>0</v>
      </c>
      <c r="FE29" s="524">
        <v>0</v>
      </c>
      <c r="FF29" s="291"/>
      <c r="FG29" s="448">
        <v>0.89</v>
      </c>
      <c r="FH29" s="41">
        <f t="shared" si="38"/>
        <v>0</v>
      </c>
      <c r="FI29" s="41">
        <f t="shared" si="39"/>
        <v>0</v>
      </c>
      <c r="FJ29" s="564">
        <v>0</v>
      </c>
      <c r="FK29" s="564">
        <v>0</v>
      </c>
      <c r="FL29" s="290">
        <f>$D$29*FK29</f>
        <v>0</v>
      </c>
      <c r="FM29" s="547">
        <v>0</v>
      </c>
      <c r="FN29" s="291"/>
      <c r="FO29" s="448">
        <v>0.89</v>
      </c>
      <c r="FP29" s="41">
        <f t="shared" si="40"/>
        <v>0</v>
      </c>
      <c r="FQ29" s="41">
        <f t="shared" si="41"/>
        <v>0</v>
      </c>
      <c r="FR29" s="564">
        <v>0</v>
      </c>
      <c r="FW29" s="355">
        <f t="shared" si="42"/>
        <v>35440</v>
      </c>
      <c r="FX29" s="355">
        <f t="shared" si="42"/>
        <v>2551680</v>
      </c>
      <c r="FY29" s="355">
        <f t="shared" si="43"/>
        <v>0</v>
      </c>
      <c r="FZ29" s="356">
        <f t="shared" si="43"/>
        <v>0</v>
      </c>
    </row>
    <row r="30" spans="1:182" x14ac:dyDescent="0.25">
      <c r="A30" s="51"/>
      <c r="B30" s="52" t="s">
        <v>63</v>
      </c>
      <c r="C30" s="53" t="s">
        <v>18</v>
      </c>
      <c r="D30" s="54">
        <v>72</v>
      </c>
      <c r="E30" s="299">
        <f>SUM(E7:E29)</f>
        <v>35440</v>
      </c>
      <c r="F30" s="288"/>
      <c r="G30" s="39">
        <f>SUM(G7:G29)</f>
        <v>6675</v>
      </c>
      <c r="H30" s="289"/>
      <c r="I30" s="456">
        <v>7500</v>
      </c>
      <c r="J30" s="55">
        <v>9203</v>
      </c>
      <c r="K30" s="448">
        <v>0.89</v>
      </c>
      <c r="L30" s="41">
        <f t="shared" si="0"/>
        <v>5940.75</v>
      </c>
      <c r="M30" s="41">
        <f t="shared" si="1"/>
        <v>5941</v>
      </c>
      <c r="N30" s="564">
        <v>6675</v>
      </c>
      <c r="O30" s="299">
        <f>SUM(O7:O29)</f>
        <v>0</v>
      </c>
      <c r="P30" s="289"/>
      <c r="Q30" s="497">
        <v>0</v>
      </c>
      <c r="R30" s="55">
        <v>0</v>
      </c>
      <c r="S30" s="448">
        <v>0.89</v>
      </c>
      <c r="T30" s="41">
        <f t="shared" si="2"/>
        <v>0</v>
      </c>
      <c r="U30" s="41">
        <f t="shared" si="3"/>
        <v>0</v>
      </c>
      <c r="V30" s="564">
        <v>0</v>
      </c>
      <c r="W30" s="39">
        <f>SUM(W7:W29)</f>
        <v>7250</v>
      </c>
      <c r="X30" s="289"/>
      <c r="Y30" s="456">
        <v>7750</v>
      </c>
      <c r="Z30" s="55">
        <v>26808</v>
      </c>
      <c r="AA30" s="448">
        <v>0.89</v>
      </c>
      <c r="AB30" s="41">
        <f t="shared" si="4"/>
        <v>6452.5</v>
      </c>
      <c r="AC30" s="41">
        <f t="shared" si="5"/>
        <v>6453</v>
      </c>
      <c r="AD30" s="564">
        <v>6898</v>
      </c>
      <c r="AE30" s="299">
        <f>SUM(AE7:AE29)</f>
        <v>0</v>
      </c>
      <c r="AF30" s="289"/>
      <c r="AG30" s="497">
        <v>0</v>
      </c>
      <c r="AH30" s="55">
        <v>0</v>
      </c>
      <c r="AI30" s="448">
        <v>0.89</v>
      </c>
      <c r="AJ30" s="41">
        <f t="shared" si="6"/>
        <v>0</v>
      </c>
      <c r="AK30" s="41">
        <f t="shared" si="7"/>
        <v>0</v>
      </c>
      <c r="AL30" s="557">
        <v>0</v>
      </c>
      <c r="AM30" s="39">
        <f>SUM(AM7:AM29)</f>
        <v>9500</v>
      </c>
      <c r="AN30" s="289"/>
      <c r="AO30" s="456">
        <v>10200</v>
      </c>
      <c r="AP30" s="55">
        <v>5444</v>
      </c>
      <c r="AQ30" s="448">
        <v>0.89</v>
      </c>
      <c r="AR30" s="41">
        <f t="shared" si="8"/>
        <v>8455</v>
      </c>
      <c r="AS30" s="41">
        <f t="shared" si="9"/>
        <v>8455</v>
      </c>
      <c r="AT30" s="557">
        <v>9078</v>
      </c>
      <c r="AU30" s="299">
        <f>SUM(AU7:AU29)</f>
        <v>0</v>
      </c>
      <c r="AV30" s="289"/>
      <c r="AW30" s="497">
        <v>0</v>
      </c>
      <c r="AX30" s="55">
        <v>0</v>
      </c>
      <c r="AY30" s="448">
        <v>0.89</v>
      </c>
      <c r="AZ30" s="41">
        <f t="shared" si="10"/>
        <v>0</v>
      </c>
      <c r="BA30" s="41">
        <f t="shared" si="11"/>
        <v>0</v>
      </c>
      <c r="BB30" s="557">
        <v>0</v>
      </c>
      <c r="BC30" s="39">
        <f>SUM(BC7:BC29)</f>
        <v>3560</v>
      </c>
      <c r="BD30" s="289"/>
      <c r="BE30" s="456">
        <v>4000</v>
      </c>
      <c r="BF30" s="55">
        <v>600</v>
      </c>
      <c r="BG30" s="448">
        <v>0.89</v>
      </c>
      <c r="BH30" s="41">
        <f t="shared" si="12"/>
        <v>3168.4</v>
      </c>
      <c r="BI30" s="41">
        <f t="shared" si="13"/>
        <v>3169</v>
      </c>
      <c r="BJ30" s="557">
        <v>3560</v>
      </c>
      <c r="BK30" s="299">
        <f>SUM(BK7:BK29)</f>
        <v>0</v>
      </c>
      <c r="BL30" s="289"/>
      <c r="BM30" s="497">
        <v>0</v>
      </c>
      <c r="BN30" s="55">
        <v>0</v>
      </c>
      <c r="BO30" s="448">
        <v>0.89</v>
      </c>
      <c r="BP30" s="41">
        <f t="shared" si="14"/>
        <v>0</v>
      </c>
      <c r="BQ30" s="41">
        <f t="shared" si="15"/>
        <v>0</v>
      </c>
      <c r="BR30" s="557">
        <v>0</v>
      </c>
      <c r="BS30" s="39">
        <f>SUM(BS7:BS29)</f>
        <v>4005</v>
      </c>
      <c r="BT30" s="289"/>
      <c r="BU30" s="456">
        <v>4500</v>
      </c>
      <c r="BV30" s="55">
        <v>2803</v>
      </c>
      <c r="BW30" s="448">
        <v>0.89</v>
      </c>
      <c r="BX30" s="41">
        <f t="shared" si="16"/>
        <v>3564.4500000000003</v>
      </c>
      <c r="BY30" s="41">
        <f t="shared" si="17"/>
        <v>3565</v>
      </c>
      <c r="BZ30" s="557">
        <v>4005</v>
      </c>
      <c r="CA30" s="299">
        <f>SUM(CA7:CA29)</f>
        <v>0</v>
      </c>
      <c r="CB30" s="289"/>
      <c r="CC30" s="497">
        <v>0</v>
      </c>
      <c r="CD30" s="55">
        <v>0</v>
      </c>
      <c r="CE30" s="448">
        <v>0.89</v>
      </c>
      <c r="CF30" s="41">
        <f t="shared" si="18"/>
        <v>0</v>
      </c>
      <c r="CG30" s="41">
        <f t="shared" si="19"/>
        <v>0</v>
      </c>
      <c r="CH30" s="557">
        <v>0</v>
      </c>
      <c r="CI30" s="39">
        <f>SUM(CI7:CI29)</f>
        <v>2225</v>
      </c>
      <c r="CJ30" s="289"/>
      <c r="CK30" s="456">
        <v>2500</v>
      </c>
      <c r="CL30" s="55">
        <v>0</v>
      </c>
      <c r="CM30" s="448">
        <v>0.89</v>
      </c>
      <c r="CN30" s="41">
        <f t="shared" si="20"/>
        <v>1980.25</v>
      </c>
      <c r="CO30" s="41">
        <f t="shared" si="21"/>
        <v>1981</v>
      </c>
      <c r="CP30" s="579">
        <v>2225</v>
      </c>
      <c r="CQ30" s="39">
        <f>SUM(CQ7:CQ29)</f>
        <v>2225</v>
      </c>
      <c r="CR30" s="289"/>
      <c r="CS30" s="497">
        <v>0</v>
      </c>
      <c r="CT30" s="56"/>
      <c r="CU30" s="448">
        <v>0.89</v>
      </c>
      <c r="CV30" s="41">
        <f t="shared" si="22"/>
        <v>1980.25</v>
      </c>
      <c r="CW30" s="41">
        <f t="shared" si="23"/>
        <v>1981</v>
      </c>
      <c r="CX30" s="576">
        <v>0</v>
      </c>
      <c r="CY30" s="39">
        <f>SUM(CY7:CY29)</f>
        <v>0</v>
      </c>
      <c r="CZ30" s="289"/>
      <c r="DA30" s="497">
        <v>0</v>
      </c>
      <c r="DB30" s="223"/>
      <c r="DC30" s="448">
        <v>0.89</v>
      </c>
      <c r="DD30" s="41">
        <f t="shared" si="24"/>
        <v>0</v>
      </c>
      <c r="DE30" s="41">
        <f t="shared" si="25"/>
        <v>0</v>
      </c>
      <c r="DF30" s="576">
        <v>0</v>
      </c>
      <c r="DG30" s="299">
        <f>SUM(DG7:DG29)</f>
        <v>0</v>
      </c>
      <c r="DH30" s="289"/>
      <c r="DI30" s="497">
        <v>0</v>
      </c>
      <c r="DJ30" s="223"/>
      <c r="DK30" s="448">
        <v>0.89</v>
      </c>
      <c r="DL30" s="41">
        <f t="shared" si="26"/>
        <v>0</v>
      </c>
      <c r="DM30" s="41">
        <f t="shared" si="27"/>
        <v>0</v>
      </c>
      <c r="DN30" s="576">
        <v>0</v>
      </c>
      <c r="DO30" s="299">
        <f>SUM(DO7:DO29)</f>
        <v>0</v>
      </c>
      <c r="DP30" s="289"/>
      <c r="DQ30" s="497">
        <v>0</v>
      </c>
      <c r="DR30" s="223"/>
      <c r="DS30" s="448">
        <v>0.89</v>
      </c>
      <c r="DT30" s="41">
        <f t="shared" si="28"/>
        <v>0</v>
      </c>
      <c r="DU30" s="41">
        <f t="shared" si="29"/>
        <v>0</v>
      </c>
      <c r="DV30" s="564">
        <v>0</v>
      </c>
      <c r="DW30" s="299">
        <f>SUM(DW7:DW29)</f>
        <v>0</v>
      </c>
      <c r="DX30" s="289"/>
      <c r="DY30" s="497">
        <v>0</v>
      </c>
      <c r="DZ30" s="223"/>
      <c r="EA30" s="448">
        <v>0.89</v>
      </c>
      <c r="EB30" s="41">
        <f t="shared" si="30"/>
        <v>0</v>
      </c>
      <c r="EC30" s="41">
        <f t="shared" si="31"/>
        <v>0</v>
      </c>
      <c r="ED30" s="576">
        <v>0</v>
      </c>
      <c r="EE30" s="299">
        <f>SUM(EE7:EE29)</f>
        <v>0</v>
      </c>
      <c r="EF30" s="289"/>
      <c r="EG30" s="497">
        <v>0</v>
      </c>
      <c r="EH30" s="223"/>
      <c r="EI30" s="448">
        <v>0.89</v>
      </c>
      <c r="EJ30" s="41">
        <f t="shared" si="32"/>
        <v>0</v>
      </c>
      <c r="EK30" s="41">
        <f t="shared" si="33"/>
        <v>0</v>
      </c>
      <c r="EL30" s="576">
        <v>0</v>
      </c>
      <c r="EM30" s="299">
        <f>SUM(EM7:EM29)</f>
        <v>0</v>
      </c>
      <c r="EN30" s="289"/>
      <c r="EO30" s="497">
        <v>0</v>
      </c>
      <c r="EP30" s="223"/>
      <c r="EQ30" s="448">
        <v>0.89</v>
      </c>
      <c r="ER30" s="41">
        <f t="shared" si="34"/>
        <v>0</v>
      </c>
      <c r="ES30" s="41">
        <f t="shared" si="35"/>
        <v>0</v>
      </c>
      <c r="ET30" s="576">
        <v>0</v>
      </c>
      <c r="EU30" s="299">
        <f>SUM(EU7:EU29)</f>
        <v>0</v>
      </c>
      <c r="EV30" s="289"/>
      <c r="EW30" s="497">
        <v>0</v>
      </c>
      <c r="EX30" s="223"/>
      <c r="EY30" s="448">
        <v>0.89</v>
      </c>
      <c r="EZ30" s="41">
        <f t="shared" si="36"/>
        <v>0</v>
      </c>
      <c r="FA30" s="41">
        <f t="shared" si="37"/>
        <v>0</v>
      </c>
      <c r="FB30" s="576">
        <v>0</v>
      </c>
      <c r="FC30" s="299">
        <f>SUM(FC7:FC29)</f>
        <v>0</v>
      </c>
      <c r="FD30" s="289"/>
      <c r="FE30" s="497">
        <v>0</v>
      </c>
      <c r="FF30" s="227"/>
      <c r="FG30" s="448">
        <v>0.89</v>
      </c>
      <c r="FH30" s="41">
        <f t="shared" si="38"/>
        <v>0</v>
      </c>
      <c r="FI30" s="41">
        <f t="shared" si="39"/>
        <v>0</v>
      </c>
      <c r="FJ30" s="564">
        <v>0</v>
      </c>
      <c r="FK30" s="299">
        <f>SUM(FK7:FK29)</f>
        <v>0</v>
      </c>
      <c r="FL30" s="289"/>
      <c r="FM30" s="497">
        <v>0</v>
      </c>
      <c r="FN30" s="275"/>
      <c r="FO30" s="448">
        <v>0.89</v>
      </c>
      <c r="FP30" s="41">
        <f t="shared" si="40"/>
        <v>0</v>
      </c>
      <c r="FQ30" s="41">
        <f t="shared" si="41"/>
        <v>0</v>
      </c>
      <c r="FR30" s="564">
        <v>0</v>
      </c>
      <c r="FW30" s="355">
        <f t="shared" si="42"/>
        <v>35440</v>
      </c>
      <c r="FX30" s="355">
        <f t="shared" si="42"/>
        <v>0</v>
      </c>
      <c r="FY30" s="355">
        <f t="shared" si="43"/>
        <v>0</v>
      </c>
      <c r="FZ30" s="356">
        <f t="shared" si="43"/>
        <v>0</v>
      </c>
    </row>
    <row r="31" spans="1:182" x14ac:dyDescent="0.25">
      <c r="A31" s="51"/>
      <c r="B31" s="52"/>
      <c r="C31" s="58"/>
      <c r="D31" s="59"/>
      <c r="E31" s="299"/>
      <c r="F31" s="288"/>
      <c r="G31" s="41"/>
      <c r="H31" s="289"/>
      <c r="I31" s="467"/>
      <c r="K31" s="424"/>
      <c r="L31" s="41">
        <f t="shared" si="0"/>
        <v>0</v>
      </c>
      <c r="M31" s="41">
        <f t="shared" si="1"/>
        <v>0</v>
      </c>
      <c r="N31" s="564">
        <v>0</v>
      </c>
      <c r="O31" s="41"/>
      <c r="P31" s="289"/>
      <c r="Q31" s="467"/>
      <c r="S31" s="424"/>
      <c r="T31" s="41">
        <f t="shared" si="2"/>
        <v>0</v>
      </c>
      <c r="U31" s="41">
        <f t="shared" si="3"/>
        <v>0</v>
      </c>
      <c r="V31" s="564">
        <v>0</v>
      </c>
      <c r="W31" s="60"/>
      <c r="X31" s="289"/>
      <c r="Y31" s="457"/>
      <c r="AA31" s="424"/>
      <c r="AB31" s="41">
        <f t="shared" si="4"/>
        <v>0</v>
      </c>
      <c r="AC31" s="41">
        <f t="shared" si="5"/>
        <v>0</v>
      </c>
      <c r="AD31" s="564">
        <v>0</v>
      </c>
      <c r="AE31" s="60"/>
      <c r="AF31" s="289"/>
      <c r="AG31" s="457"/>
      <c r="AI31" s="424"/>
      <c r="AJ31" s="41">
        <f t="shared" si="6"/>
        <v>0</v>
      </c>
      <c r="AK31" s="41">
        <f t="shared" si="7"/>
        <v>0</v>
      </c>
      <c r="AL31" s="557">
        <v>0</v>
      </c>
      <c r="AM31" s="60"/>
      <c r="AN31" s="289"/>
      <c r="AO31" s="457"/>
      <c r="AQ31" s="424"/>
      <c r="AR31" s="41">
        <f t="shared" si="8"/>
        <v>0</v>
      </c>
      <c r="AS31" s="41">
        <f t="shared" si="9"/>
        <v>0</v>
      </c>
      <c r="AT31" s="557">
        <v>0</v>
      </c>
      <c r="AU31" s="60"/>
      <c r="AV31" s="289"/>
      <c r="AW31" s="457"/>
      <c r="AY31" s="424"/>
      <c r="AZ31" s="41">
        <f t="shared" si="10"/>
        <v>0</v>
      </c>
      <c r="BA31" s="41">
        <f t="shared" si="11"/>
        <v>0</v>
      </c>
      <c r="BB31" s="557">
        <v>0</v>
      </c>
      <c r="BC31" s="41"/>
      <c r="BD31" s="289"/>
      <c r="BE31" s="467"/>
      <c r="BG31" s="424"/>
      <c r="BH31" s="41">
        <f t="shared" si="12"/>
        <v>0</v>
      </c>
      <c r="BI31" s="41">
        <f t="shared" si="13"/>
        <v>0</v>
      </c>
      <c r="BJ31" s="557">
        <v>0</v>
      </c>
      <c r="BK31" s="60"/>
      <c r="BL31" s="289"/>
      <c r="BM31" s="457"/>
      <c r="BO31" s="424"/>
      <c r="BP31" s="41">
        <f t="shared" si="14"/>
        <v>0</v>
      </c>
      <c r="BQ31" s="41">
        <f t="shared" si="15"/>
        <v>0</v>
      </c>
      <c r="BR31" s="557">
        <v>0</v>
      </c>
      <c r="BS31" s="41"/>
      <c r="BT31" s="289"/>
      <c r="BU31" s="467"/>
      <c r="BW31" s="424"/>
      <c r="BX31" s="41">
        <f t="shared" si="16"/>
        <v>0</v>
      </c>
      <c r="BY31" s="41">
        <f t="shared" si="17"/>
        <v>0</v>
      </c>
      <c r="BZ31" s="557">
        <v>0</v>
      </c>
      <c r="CA31" s="60"/>
      <c r="CB31" s="289"/>
      <c r="CC31" s="457"/>
      <c r="CE31" s="424"/>
      <c r="CF31" s="41">
        <f t="shared" si="18"/>
        <v>0</v>
      </c>
      <c r="CG31" s="41">
        <f t="shared" si="19"/>
        <v>0</v>
      </c>
      <c r="CH31" s="557">
        <v>0</v>
      </c>
      <c r="CI31" s="60"/>
      <c r="CJ31" s="289"/>
      <c r="CK31" s="457"/>
      <c r="CM31" s="424"/>
      <c r="CN31" s="41">
        <f t="shared" si="20"/>
        <v>0</v>
      </c>
      <c r="CO31" s="41">
        <f t="shared" si="21"/>
        <v>0</v>
      </c>
      <c r="CP31" s="579">
        <v>0</v>
      </c>
      <c r="CQ31" s="60"/>
      <c r="CR31" s="289"/>
      <c r="CS31" s="457"/>
      <c r="CT31" s="56"/>
      <c r="CU31" s="424"/>
      <c r="CV31" s="41">
        <f t="shared" si="22"/>
        <v>0</v>
      </c>
      <c r="CW31" s="41">
        <f t="shared" si="23"/>
        <v>0</v>
      </c>
      <c r="CX31" s="576">
        <v>0</v>
      </c>
      <c r="CY31" s="60"/>
      <c r="CZ31" s="289"/>
      <c r="DA31" s="501"/>
      <c r="DB31" s="223"/>
      <c r="DC31" s="424"/>
      <c r="DD31" s="41">
        <f t="shared" si="24"/>
        <v>0</v>
      </c>
      <c r="DE31" s="41">
        <f t="shared" si="25"/>
        <v>0</v>
      </c>
      <c r="DF31" s="576">
        <v>0</v>
      </c>
      <c r="DG31" s="119"/>
      <c r="DH31" s="289"/>
      <c r="DI31" s="501"/>
      <c r="DJ31" s="223"/>
      <c r="DK31" s="424"/>
      <c r="DL31" s="41">
        <f t="shared" si="26"/>
        <v>0</v>
      </c>
      <c r="DM31" s="41">
        <f t="shared" si="27"/>
        <v>0</v>
      </c>
      <c r="DN31" s="576">
        <v>0</v>
      </c>
      <c r="DO31" s="119"/>
      <c r="DP31" s="289"/>
      <c r="DQ31" s="501"/>
      <c r="DR31" s="223"/>
      <c r="DS31" s="424"/>
      <c r="DT31" s="41">
        <f t="shared" si="28"/>
        <v>0</v>
      </c>
      <c r="DU31" s="41">
        <f t="shared" si="29"/>
        <v>0</v>
      </c>
      <c r="DV31" s="564">
        <v>0</v>
      </c>
      <c r="DW31" s="119"/>
      <c r="DX31" s="289"/>
      <c r="DY31" s="501"/>
      <c r="DZ31" s="223"/>
      <c r="EA31" s="424"/>
      <c r="EB31" s="41">
        <f t="shared" si="30"/>
        <v>0</v>
      </c>
      <c r="EC31" s="41">
        <f t="shared" si="31"/>
        <v>0</v>
      </c>
      <c r="ED31" s="576">
        <v>0</v>
      </c>
      <c r="EE31" s="119"/>
      <c r="EF31" s="289"/>
      <c r="EG31" s="501"/>
      <c r="EH31" s="223"/>
      <c r="EI31" s="424"/>
      <c r="EJ31" s="41">
        <f t="shared" si="32"/>
        <v>0</v>
      </c>
      <c r="EK31" s="41">
        <f t="shared" si="33"/>
        <v>0</v>
      </c>
      <c r="EL31" s="576">
        <v>0</v>
      </c>
      <c r="EM31" s="119"/>
      <c r="EN31" s="289"/>
      <c r="EO31" s="501"/>
      <c r="EP31" s="223"/>
      <c r="EQ31" s="424"/>
      <c r="ER31" s="41">
        <f t="shared" si="34"/>
        <v>0</v>
      </c>
      <c r="ES31" s="41">
        <f t="shared" si="35"/>
        <v>0</v>
      </c>
      <c r="ET31" s="576">
        <v>0</v>
      </c>
      <c r="EU31" s="119"/>
      <c r="EV31" s="289"/>
      <c r="EW31" s="501"/>
      <c r="EX31" s="223"/>
      <c r="EY31" s="424"/>
      <c r="EZ31" s="41">
        <f t="shared" si="36"/>
        <v>0</v>
      </c>
      <c r="FA31" s="41">
        <f t="shared" si="37"/>
        <v>0</v>
      </c>
      <c r="FB31" s="576">
        <v>0</v>
      </c>
      <c r="FC31" s="104"/>
      <c r="FD31" s="289"/>
      <c r="FE31" s="463"/>
      <c r="FF31" s="227"/>
      <c r="FG31" s="424"/>
      <c r="FH31" s="41">
        <f t="shared" si="38"/>
        <v>0</v>
      </c>
      <c r="FI31" s="41">
        <f t="shared" si="39"/>
        <v>0</v>
      </c>
      <c r="FJ31" s="564">
        <v>0</v>
      </c>
      <c r="FK31" s="292"/>
      <c r="FL31" s="289"/>
      <c r="FM31" s="548"/>
      <c r="FN31" s="275"/>
      <c r="FO31" s="424"/>
      <c r="FP31" s="41">
        <f t="shared" si="40"/>
        <v>0</v>
      </c>
      <c r="FQ31" s="41">
        <f t="shared" si="41"/>
        <v>0</v>
      </c>
      <c r="FR31" s="564">
        <v>0</v>
      </c>
      <c r="FW31" s="355">
        <f t="shared" si="42"/>
        <v>0</v>
      </c>
      <c r="FX31" s="355">
        <f t="shared" si="42"/>
        <v>0</v>
      </c>
      <c r="FY31" s="355">
        <f t="shared" si="43"/>
        <v>0</v>
      </c>
      <c r="FZ31" s="356">
        <f t="shared" si="43"/>
        <v>0</v>
      </c>
    </row>
    <row r="32" spans="1:182" x14ac:dyDescent="0.25">
      <c r="A32" s="62"/>
      <c r="B32" s="63" t="s">
        <v>64</v>
      </c>
      <c r="C32" s="64"/>
      <c r="D32" s="65"/>
      <c r="E32" s="299"/>
      <c r="F32" s="288"/>
      <c r="G32" s="41"/>
      <c r="H32" s="289"/>
      <c r="I32" s="467"/>
      <c r="K32" s="424"/>
      <c r="L32" s="41">
        <f t="shared" si="0"/>
        <v>0</v>
      </c>
      <c r="M32" s="41">
        <f t="shared" si="1"/>
        <v>0</v>
      </c>
      <c r="N32" s="564">
        <v>0</v>
      </c>
      <c r="O32" s="41"/>
      <c r="P32" s="289"/>
      <c r="Q32" s="467"/>
      <c r="S32" s="424"/>
      <c r="T32" s="41">
        <f t="shared" si="2"/>
        <v>0</v>
      </c>
      <c r="U32" s="41">
        <f t="shared" si="3"/>
        <v>0</v>
      </c>
      <c r="V32" s="564">
        <v>0</v>
      </c>
      <c r="W32" s="60"/>
      <c r="X32" s="289"/>
      <c r="Y32" s="457"/>
      <c r="AA32" s="424"/>
      <c r="AB32" s="41">
        <f t="shared" si="4"/>
        <v>0</v>
      </c>
      <c r="AC32" s="41">
        <f t="shared" si="5"/>
        <v>0</v>
      </c>
      <c r="AD32" s="564">
        <v>0</v>
      </c>
      <c r="AE32" s="60"/>
      <c r="AF32" s="289"/>
      <c r="AG32" s="457"/>
      <c r="AI32" s="424"/>
      <c r="AJ32" s="41">
        <f t="shared" si="6"/>
        <v>0</v>
      </c>
      <c r="AK32" s="41">
        <f t="shared" si="7"/>
        <v>0</v>
      </c>
      <c r="AL32" s="557">
        <v>0</v>
      </c>
      <c r="AM32" s="60"/>
      <c r="AN32" s="289"/>
      <c r="AO32" s="457"/>
      <c r="AQ32" s="424"/>
      <c r="AR32" s="41">
        <f t="shared" si="8"/>
        <v>0</v>
      </c>
      <c r="AS32" s="41">
        <f t="shared" si="9"/>
        <v>0</v>
      </c>
      <c r="AT32" s="557">
        <v>0</v>
      </c>
      <c r="AU32" s="60"/>
      <c r="AV32" s="289"/>
      <c r="AW32" s="457"/>
      <c r="AY32" s="424"/>
      <c r="AZ32" s="41">
        <f t="shared" si="10"/>
        <v>0</v>
      </c>
      <c r="BA32" s="41">
        <f t="shared" si="11"/>
        <v>0</v>
      </c>
      <c r="BB32" s="557">
        <v>0</v>
      </c>
      <c r="BC32" s="41"/>
      <c r="BD32" s="289"/>
      <c r="BE32" s="467"/>
      <c r="BG32" s="424"/>
      <c r="BH32" s="41">
        <f t="shared" si="12"/>
        <v>0</v>
      </c>
      <c r="BI32" s="41">
        <f t="shared" si="13"/>
        <v>0</v>
      </c>
      <c r="BJ32" s="557">
        <v>0</v>
      </c>
      <c r="BK32" s="60"/>
      <c r="BL32" s="289"/>
      <c r="BM32" s="457"/>
      <c r="BO32" s="424"/>
      <c r="BP32" s="41">
        <f t="shared" si="14"/>
        <v>0</v>
      </c>
      <c r="BQ32" s="41">
        <f t="shared" si="15"/>
        <v>0</v>
      </c>
      <c r="BR32" s="557">
        <v>0</v>
      </c>
      <c r="BS32" s="41"/>
      <c r="BT32" s="289"/>
      <c r="BU32" s="467"/>
      <c r="BW32" s="424"/>
      <c r="BX32" s="41">
        <f t="shared" si="16"/>
        <v>0</v>
      </c>
      <c r="BY32" s="41">
        <f t="shared" si="17"/>
        <v>0</v>
      </c>
      <c r="BZ32" s="557">
        <v>0</v>
      </c>
      <c r="CA32" s="60"/>
      <c r="CB32" s="289"/>
      <c r="CC32" s="457"/>
      <c r="CE32" s="424"/>
      <c r="CF32" s="41">
        <f t="shared" si="18"/>
        <v>0</v>
      </c>
      <c r="CG32" s="41">
        <f t="shared" si="19"/>
        <v>0</v>
      </c>
      <c r="CH32" s="557">
        <v>0</v>
      </c>
      <c r="CI32" s="60"/>
      <c r="CJ32" s="289"/>
      <c r="CK32" s="457"/>
      <c r="CM32" s="424"/>
      <c r="CN32" s="41">
        <f t="shared" si="20"/>
        <v>0</v>
      </c>
      <c r="CO32" s="41">
        <f t="shared" si="21"/>
        <v>0</v>
      </c>
      <c r="CP32" s="579">
        <v>0</v>
      </c>
      <c r="CQ32" s="60"/>
      <c r="CR32" s="289"/>
      <c r="CS32" s="457"/>
      <c r="CT32" s="56"/>
      <c r="CU32" s="424"/>
      <c r="CV32" s="41">
        <f t="shared" si="22"/>
        <v>0</v>
      </c>
      <c r="CW32" s="41">
        <f t="shared" si="23"/>
        <v>0</v>
      </c>
      <c r="CX32" s="576">
        <v>0</v>
      </c>
      <c r="CY32" s="60"/>
      <c r="CZ32" s="289"/>
      <c r="DA32" s="501"/>
      <c r="DB32" s="223"/>
      <c r="DC32" s="424"/>
      <c r="DD32" s="41">
        <f t="shared" si="24"/>
        <v>0</v>
      </c>
      <c r="DE32" s="41">
        <f t="shared" si="25"/>
        <v>0</v>
      </c>
      <c r="DF32" s="576">
        <v>0</v>
      </c>
      <c r="DG32" s="119"/>
      <c r="DH32" s="289"/>
      <c r="DI32" s="501"/>
      <c r="DJ32" s="223"/>
      <c r="DK32" s="424"/>
      <c r="DL32" s="41">
        <f t="shared" si="26"/>
        <v>0</v>
      </c>
      <c r="DM32" s="41">
        <f t="shared" si="27"/>
        <v>0</v>
      </c>
      <c r="DN32" s="576">
        <v>0</v>
      </c>
      <c r="DO32" s="119"/>
      <c r="DP32" s="289"/>
      <c r="DQ32" s="501"/>
      <c r="DR32" s="223"/>
      <c r="DS32" s="424"/>
      <c r="DT32" s="41">
        <f t="shared" si="28"/>
        <v>0</v>
      </c>
      <c r="DU32" s="41">
        <f t="shared" si="29"/>
        <v>0</v>
      </c>
      <c r="DV32" s="564">
        <v>0</v>
      </c>
      <c r="DW32" s="119"/>
      <c r="DX32" s="289"/>
      <c r="DY32" s="501"/>
      <c r="DZ32" s="223"/>
      <c r="EA32" s="424"/>
      <c r="EB32" s="41">
        <f t="shared" si="30"/>
        <v>0</v>
      </c>
      <c r="EC32" s="41">
        <f t="shared" si="31"/>
        <v>0</v>
      </c>
      <c r="ED32" s="576">
        <v>0</v>
      </c>
      <c r="EE32" s="119"/>
      <c r="EF32" s="289"/>
      <c r="EG32" s="501"/>
      <c r="EH32" s="223"/>
      <c r="EI32" s="424"/>
      <c r="EJ32" s="41">
        <f t="shared" si="32"/>
        <v>0</v>
      </c>
      <c r="EK32" s="41">
        <f t="shared" si="33"/>
        <v>0</v>
      </c>
      <c r="EL32" s="576">
        <v>0</v>
      </c>
      <c r="EM32" s="119"/>
      <c r="EN32" s="289"/>
      <c r="EO32" s="501"/>
      <c r="EP32" s="223"/>
      <c r="EQ32" s="424"/>
      <c r="ER32" s="41">
        <f t="shared" si="34"/>
        <v>0</v>
      </c>
      <c r="ES32" s="41">
        <f t="shared" si="35"/>
        <v>0</v>
      </c>
      <c r="ET32" s="576">
        <v>0</v>
      </c>
      <c r="EU32" s="119"/>
      <c r="EV32" s="289"/>
      <c r="EW32" s="501"/>
      <c r="EX32" s="223"/>
      <c r="EY32" s="424"/>
      <c r="EZ32" s="41">
        <f t="shared" si="36"/>
        <v>0</v>
      </c>
      <c r="FA32" s="41">
        <f t="shared" si="37"/>
        <v>0</v>
      </c>
      <c r="FB32" s="576">
        <v>0</v>
      </c>
      <c r="FC32" s="104"/>
      <c r="FD32" s="289"/>
      <c r="FE32" s="463"/>
      <c r="FF32" s="227"/>
      <c r="FG32" s="424"/>
      <c r="FH32" s="41">
        <f t="shared" si="38"/>
        <v>0</v>
      </c>
      <c r="FI32" s="41">
        <f t="shared" si="39"/>
        <v>0</v>
      </c>
      <c r="FJ32" s="564">
        <v>0</v>
      </c>
      <c r="FK32" s="292"/>
      <c r="FL32" s="289"/>
      <c r="FM32" s="548"/>
      <c r="FN32" s="275"/>
      <c r="FO32" s="424"/>
      <c r="FP32" s="41">
        <f t="shared" si="40"/>
        <v>0</v>
      </c>
      <c r="FQ32" s="41">
        <f t="shared" si="41"/>
        <v>0</v>
      </c>
      <c r="FR32" s="564">
        <v>0</v>
      </c>
      <c r="FW32" s="355">
        <f t="shared" si="42"/>
        <v>0</v>
      </c>
      <c r="FX32" s="355">
        <f t="shared" si="42"/>
        <v>0</v>
      </c>
      <c r="FY32" s="355">
        <f t="shared" si="43"/>
        <v>0</v>
      </c>
      <c r="FZ32" s="356">
        <f t="shared" si="43"/>
        <v>0</v>
      </c>
    </row>
    <row r="33" spans="1:182" x14ac:dyDescent="0.25">
      <c r="A33" s="35" t="s">
        <v>65</v>
      </c>
      <c r="B33" s="36" t="s">
        <v>66</v>
      </c>
      <c r="C33" s="64" t="s">
        <v>18</v>
      </c>
      <c r="D33" s="66">
        <v>47.85</v>
      </c>
      <c r="E33" s="299">
        <f t="shared" ref="E33:E36" si="46">G33+O33+W33+AE33+AM33+AU33+BC33+BK33+BS33+CA33+CI33+CQ33+CY33+DG33+DO33+DW33</f>
        <v>0</v>
      </c>
      <c r="F33" s="288">
        <f>$D$33*E33</f>
        <v>0</v>
      </c>
      <c r="G33" s="41"/>
      <c r="H33" s="289">
        <f>$D$33*G33</f>
        <v>0</v>
      </c>
      <c r="I33" s="467"/>
      <c r="K33" s="424"/>
      <c r="L33" s="41">
        <f t="shared" si="0"/>
        <v>0</v>
      </c>
      <c r="M33" s="41">
        <f t="shared" si="1"/>
        <v>0</v>
      </c>
      <c r="N33" s="564">
        <v>0</v>
      </c>
      <c r="O33" s="41"/>
      <c r="P33" s="289">
        <f>$D$33*O33</f>
        <v>0</v>
      </c>
      <c r="Q33" s="467"/>
      <c r="S33" s="424"/>
      <c r="T33" s="41">
        <f t="shared" si="2"/>
        <v>0</v>
      </c>
      <c r="U33" s="41">
        <f t="shared" si="3"/>
        <v>0</v>
      </c>
      <c r="V33" s="564">
        <v>0</v>
      </c>
      <c r="W33" s="41"/>
      <c r="X33" s="289">
        <f>$D$33*W33</f>
        <v>0</v>
      </c>
      <c r="Y33" s="467"/>
      <c r="AA33" s="424"/>
      <c r="AB33" s="41">
        <f t="shared" si="4"/>
        <v>0</v>
      </c>
      <c r="AC33" s="41">
        <f t="shared" si="5"/>
        <v>0</v>
      </c>
      <c r="AD33" s="564">
        <v>0</v>
      </c>
      <c r="AE33" s="60"/>
      <c r="AF33" s="289">
        <f>$D$33*AE33</f>
        <v>0</v>
      </c>
      <c r="AG33" s="457"/>
      <c r="AI33" s="424"/>
      <c r="AJ33" s="41">
        <f t="shared" si="6"/>
        <v>0</v>
      </c>
      <c r="AK33" s="41">
        <f t="shared" si="7"/>
        <v>0</v>
      </c>
      <c r="AL33" s="557">
        <v>0</v>
      </c>
      <c r="AM33" s="41"/>
      <c r="AN33" s="289">
        <f>$D$33*AM33</f>
        <v>0</v>
      </c>
      <c r="AO33" s="467"/>
      <c r="AQ33" s="424"/>
      <c r="AR33" s="41">
        <f t="shared" si="8"/>
        <v>0</v>
      </c>
      <c r="AS33" s="41">
        <f t="shared" si="9"/>
        <v>0</v>
      </c>
      <c r="AT33" s="557">
        <v>0</v>
      </c>
      <c r="AU33" s="60"/>
      <c r="AV33" s="289">
        <f>$D$33*AU33</f>
        <v>0</v>
      </c>
      <c r="AW33" s="457"/>
      <c r="AY33" s="424"/>
      <c r="AZ33" s="41">
        <f t="shared" si="10"/>
        <v>0</v>
      </c>
      <c r="BA33" s="41">
        <f t="shared" si="11"/>
        <v>0</v>
      </c>
      <c r="BB33" s="557">
        <v>0</v>
      </c>
      <c r="BC33" s="60"/>
      <c r="BD33" s="289">
        <f>$D$33*BC33</f>
        <v>0</v>
      </c>
      <c r="BE33" s="457"/>
      <c r="BG33" s="424"/>
      <c r="BH33" s="41">
        <f t="shared" si="12"/>
        <v>0</v>
      </c>
      <c r="BI33" s="41">
        <f t="shared" si="13"/>
        <v>0</v>
      </c>
      <c r="BJ33" s="557">
        <v>0</v>
      </c>
      <c r="BK33" s="60"/>
      <c r="BL33" s="289">
        <f>$D$33*BK33</f>
        <v>0</v>
      </c>
      <c r="BM33" s="457"/>
      <c r="BO33" s="424"/>
      <c r="BP33" s="41">
        <f t="shared" si="14"/>
        <v>0</v>
      </c>
      <c r="BQ33" s="41">
        <f t="shared" si="15"/>
        <v>0</v>
      </c>
      <c r="BR33" s="557">
        <v>0</v>
      </c>
      <c r="BS33" s="60"/>
      <c r="BT33" s="289">
        <f>$D$33*BS33</f>
        <v>0</v>
      </c>
      <c r="BU33" s="457"/>
      <c r="BW33" s="424"/>
      <c r="BX33" s="41">
        <f t="shared" si="16"/>
        <v>0</v>
      </c>
      <c r="BY33" s="41">
        <f t="shared" si="17"/>
        <v>0</v>
      </c>
      <c r="BZ33" s="557">
        <v>0</v>
      </c>
      <c r="CA33" s="60"/>
      <c r="CB33" s="289">
        <f>$D$33*CA33</f>
        <v>0</v>
      </c>
      <c r="CC33" s="457"/>
      <c r="CE33" s="424"/>
      <c r="CF33" s="41">
        <f t="shared" si="18"/>
        <v>0</v>
      </c>
      <c r="CG33" s="41">
        <f t="shared" si="19"/>
        <v>0</v>
      </c>
      <c r="CH33" s="557">
        <v>0</v>
      </c>
      <c r="CI33" s="41"/>
      <c r="CJ33" s="289">
        <f>$D$33*CI33</f>
        <v>0</v>
      </c>
      <c r="CK33" s="467"/>
      <c r="CM33" s="424"/>
      <c r="CN33" s="41">
        <f t="shared" si="20"/>
        <v>0</v>
      </c>
      <c r="CO33" s="41">
        <f t="shared" si="21"/>
        <v>0</v>
      </c>
      <c r="CP33" s="579">
        <v>0</v>
      </c>
      <c r="CQ33" s="41"/>
      <c r="CR33" s="289">
        <f>$D$33*CQ33</f>
        <v>0</v>
      </c>
      <c r="CS33" s="501"/>
      <c r="CT33" s="56"/>
      <c r="CU33" s="424"/>
      <c r="CV33" s="41">
        <f t="shared" si="22"/>
        <v>0</v>
      </c>
      <c r="CW33" s="41">
        <f t="shared" si="23"/>
        <v>0</v>
      </c>
      <c r="CX33" s="576">
        <v>0</v>
      </c>
      <c r="CY33" s="60"/>
      <c r="CZ33" s="289">
        <f>$D$33*CY33</f>
        <v>0</v>
      </c>
      <c r="DA33" s="501"/>
      <c r="DB33" s="223"/>
      <c r="DC33" s="424"/>
      <c r="DD33" s="41">
        <f t="shared" si="24"/>
        <v>0</v>
      </c>
      <c r="DE33" s="41">
        <f t="shared" si="25"/>
        <v>0</v>
      </c>
      <c r="DF33" s="576">
        <v>0</v>
      </c>
      <c r="DG33" s="119"/>
      <c r="DH33" s="289">
        <f>$D$33*DG33</f>
        <v>0</v>
      </c>
      <c r="DI33" s="501"/>
      <c r="DJ33" s="223"/>
      <c r="DK33" s="424"/>
      <c r="DL33" s="41">
        <f t="shared" si="26"/>
        <v>0</v>
      </c>
      <c r="DM33" s="41">
        <f t="shared" si="27"/>
        <v>0</v>
      </c>
      <c r="DN33" s="576">
        <v>0</v>
      </c>
      <c r="DO33" s="119"/>
      <c r="DP33" s="289">
        <f>$D$33*DO33</f>
        <v>0</v>
      </c>
      <c r="DQ33" s="501"/>
      <c r="DR33" s="223"/>
      <c r="DS33" s="424"/>
      <c r="DT33" s="41">
        <f t="shared" si="28"/>
        <v>0</v>
      </c>
      <c r="DU33" s="41">
        <f t="shared" si="29"/>
        <v>0</v>
      </c>
      <c r="DV33" s="564">
        <v>0</v>
      </c>
      <c r="DW33" s="119"/>
      <c r="DX33" s="289">
        <f>$D$33*DW33</f>
        <v>0</v>
      </c>
      <c r="DY33" s="501"/>
      <c r="DZ33" s="223"/>
      <c r="EA33" s="424"/>
      <c r="EB33" s="41">
        <f t="shared" si="30"/>
        <v>0</v>
      </c>
      <c r="EC33" s="41">
        <f t="shared" si="31"/>
        <v>0</v>
      </c>
      <c r="ED33" s="576">
        <v>0</v>
      </c>
      <c r="EE33" s="119"/>
      <c r="EF33" s="289">
        <f>$D$33*EE33</f>
        <v>0</v>
      </c>
      <c r="EG33" s="501"/>
      <c r="EH33" s="223"/>
      <c r="EI33" s="424"/>
      <c r="EJ33" s="41">
        <f t="shared" si="32"/>
        <v>0</v>
      </c>
      <c r="EK33" s="41">
        <f t="shared" si="33"/>
        <v>0</v>
      </c>
      <c r="EL33" s="576">
        <v>0</v>
      </c>
      <c r="EM33" s="119"/>
      <c r="EN33" s="289">
        <f>$D$33*EM33</f>
        <v>0</v>
      </c>
      <c r="EO33" s="501"/>
      <c r="EP33" s="223"/>
      <c r="EQ33" s="424"/>
      <c r="ER33" s="41">
        <f t="shared" si="34"/>
        <v>0</v>
      </c>
      <c r="ES33" s="41">
        <f t="shared" si="35"/>
        <v>0</v>
      </c>
      <c r="ET33" s="576">
        <v>0</v>
      </c>
      <c r="EU33" s="119"/>
      <c r="EV33" s="289">
        <f>$D$33*EU33</f>
        <v>0</v>
      </c>
      <c r="EW33" s="501"/>
      <c r="EX33" s="223"/>
      <c r="EY33" s="424"/>
      <c r="EZ33" s="41">
        <f t="shared" si="36"/>
        <v>0</v>
      </c>
      <c r="FA33" s="41">
        <f t="shared" si="37"/>
        <v>0</v>
      </c>
      <c r="FB33" s="576">
        <v>0</v>
      </c>
      <c r="FC33" s="104"/>
      <c r="FD33" s="289">
        <f>$D$33*FC33</f>
        <v>0</v>
      </c>
      <c r="FE33" s="463"/>
      <c r="FF33" s="227"/>
      <c r="FG33" s="424"/>
      <c r="FH33" s="41">
        <f t="shared" si="38"/>
        <v>0</v>
      </c>
      <c r="FI33" s="41">
        <f t="shared" si="39"/>
        <v>0</v>
      </c>
      <c r="FJ33" s="564">
        <v>0</v>
      </c>
      <c r="FK33" s="400"/>
      <c r="FL33" s="289">
        <f>$D$33*FK33</f>
        <v>0</v>
      </c>
      <c r="FM33" s="539"/>
      <c r="FN33" s="275"/>
      <c r="FO33" s="424"/>
      <c r="FP33" s="41">
        <f t="shared" si="40"/>
        <v>0</v>
      </c>
      <c r="FQ33" s="41">
        <f t="shared" si="41"/>
        <v>0</v>
      </c>
      <c r="FR33" s="564">
        <v>0</v>
      </c>
      <c r="FW33" s="355">
        <f t="shared" si="42"/>
        <v>0</v>
      </c>
      <c r="FX33" s="355">
        <f t="shared" si="42"/>
        <v>0</v>
      </c>
      <c r="FY33" s="355">
        <f t="shared" si="43"/>
        <v>0</v>
      </c>
      <c r="FZ33" s="356">
        <f t="shared" si="43"/>
        <v>0</v>
      </c>
    </row>
    <row r="34" spans="1:182" x14ac:dyDescent="0.25">
      <c r="A34" s="35" t="s">
        <v>67</v>
      </c>
      <c r="B34" s="36" t="s">
        <v>68</v>
      </c>
      <c r="C34" s="64" t="s">
        <v>18</v>
      </c>
      <c r="D34" s="66">
        <v>47.85</v>
      </c>
      <c r="E34" s="299">
        <f t="shared" si="46"/>
        <v>0</v>
      </c>
      <c r="F34" s="288">
        <f>$D$34*E34</f>
        <v>0</v>
      </c>
      <c r="G34" s="41"/>
      <c r="H34" s="289">
        <f>$D$34*G34</f>
        <v>0</v>
      </c>
      <c r="I34" s="467"/>
      <c r="K34" s="424"/>
      <c r="L34" s="41">
        <f t="shared" si="0"/>
        <v>0</v>
      </c>
      <c r="M34" s="41">
        <f t="shared" si="1"/>
        <v>0</v>
      </c>
      <c r="N34" s="564">
        <v>0</v>
      </c>
      <c r="O34" s="41"/>
      <c r="P34" s="289">
        <f>$D$34*O34</f>
        <v>0</v>
      </c>
      <c r="Q34" s="467"/>
      <c r="S34" s="424"/>
      <c r="T34" s="41">
        <f t="shared" si="2"/>
        <v>0</v>
      </c>
      <c r="U34" s="41">
        <f t="shared" si="3"/>
        <v>0</v>
      </c>
      <c r="V34" s="564">
        <v>0</v>
      </c>
      <c r="W34" s="41"/>
      <c r="X34" s="289">
        <f>$D$34*W34</f>
        <v>0</v>
      </c>
      <c r="Y34" s="467"/>
      <c r="AA34" s="424"/>
      <c r="AB34" s="41">
        <f t="shared" si="4"/>
        <v>0</v>
      </c>
      <c r="AC34" s="41">
        <f t="shared" si="5"/>
        <v>0</v>
      </c>
      <c r="AD34" s="564">
        <v>0</v>
      </c>
      <c r="AE34" s="60"/>
      <c r="AF34" s="289">
        <f>$D$34*AE34</f>
        <v>0</v>
      </c>
      <c r="AG34" s="457"/>
      <c r="AI34" s="424"/>
      <c r="AJ34" s="41">
        <f t="shared" si="6"/>
        <v>0</v>
      </c>
      <c r="AK34" s="41">
        <f t="shared" si="7"/>
        <v>0</v>
      </c>
      <c r="AL34" s="557">
        <v>0</v>
      </c>
      <c r="AM34" s="41"/>
      <c r="AN34" s="289">
        <f>$D$34*AM34</f>
        <v>0</v>
      </c>
      <c r="AO34" s="467"/>
      <c r="AQ34" s="424"/>
      <c r="AR34" s="41">
        <f t="shared" si="8"/>
        <v>0</v>
      </c>
      <c r="AS34" s="41">
        <f t="shared" si="9"/>
        <v>0</v>
      </c>
      <c r="AT34" s="557">
        <v>0</v>
      </c>
      <c r="AU34" s="60"/>
      <c r="AV34" s="289">
        <f>$D$34*AU34</f>
        <v>0</v>
      </c>
      <c r="AW34" s="457"/>
      <c r="AY34" s="424"/>
      <c r="AZ34" s="41">
        <f t="shared" si="10"/>
        <v>0</v>
      </c>
      <c r="BA34" s="41">
        <f t="shared" si="11"/>
        <v>0</v>
      </c>
      <c r="BB34" s="557">
        <v>0</v>
      </c>
      <c r="BC34" s="60"/>
      <c r="BD34" s="289">
        <f>$D$34*BC34</f>
        <v>0</v>
      </c>
      <c r="BE34" s="457"/>
      <c r="BG34" s="424"/>
      <c r="BH34" s="41">
        <f t="shared" si="12"/>
        <v>0</v>
      </c>
      <c r="BI34" s="41">
        <f t="shared" si="13"/>
        <v>0</v>
      </c>
      <c r="BJ34" s="557">
        <v>0</v>
      </c>
      <c r="BK34" s="60"/>
      <c r="BL34" s="289">
        <f>$D$34*BK34</f>
        <v>0</v>
      </c>
      <c r="BM34" s="457"/>
      <c r="BO34" s="424"/>
      <c r="BP34" s="41">
        <f t="shared" si="14"/>
        <v>0</v>
      </c>
      <c r="BQ34" s="41">
        <f t="shared" si="15"/>
        <v>0</v>
      </c>
      <c r="BR34" s="557">
        <v>0</v>
      </c>
      <c r="BS34" s="60"/>
      <c r="BT34" s="289">
        <f>$D$34*BS34</f>
        <v>0</v>
      </c>
      <c r="BU34" s="457"/>
      <c r="BW34" s="424"/>
      <c r="BX34" s="41">
        <f t="shared" si="16"/>
        <v>0</v>
      </c>
      <c r="BY34" s="41">
        <f t="shared" si="17"/>
        <v>0</v>
      </c>
      <c r="BZ34" s="557">
        <v>0</v>
      </c>
      <c r="CA34" s="60"/>
      <c r="CB34" s="289">
        <f>$D$34*CA34</f>
        <v>0</v>
      </c>
      <c r="CC34" s="457"/>
      <c r="CE34" s="424"/>
      <c r="CF34" s="41">
        <f t="shared" si="18"/>
        <v>0</v>
      </c>
      <c r="CG34" s="41">
        <f t="shared" si="19"/>
        <v>0</v>
      </c>
      <c r="CH34" s="557">
        <v>0</v>
      </c>
      <c r="CI34" s="41"/>
      <c r="CJ34" s="289">
        <f>$D$34*CI34</f>
        <v>0</v>
      </c>
      <c r="CK34" s="467"/>
      <c r="CM34" s="424"/>
      <c r="CN34" s="41">
        <f t="shared" si="20"/>
        <v>0</v>
      </c>
      <c r="CO34" s="41">
        <f t="shared" si="21"/>
        <v>0</v>
      </c>
      <c r="CP34" s="579">
        <v>0</v>
      </c>
      <c r="CQ34" s="41"/>
      <c r="CR34" s="289">
        <f>$D$34*CQ34</f>
        <v>0</v>
      </c>
      <c r="CS34" s="501"/>
      <c r="CT34" s="56"/>
      <c r="CU34" s="424"/>
      <c r="CV34" s="41">
        <f t="shared" si="22"/>
        <v>0</v>
      </c>
      <c r="CW34" s="41">
        <f t="shared" si="23"/>
        <v>0</v>
      </c>
      <c r="CX34" s="576">
        <v>0</v>
      </c>
      <c r="CY34" s="60"/>
      <c r="CZ34" s="289">
        <f>$D$34*CY34</f>
        <v>0</v>
      </c>
      <c r="DA34" s="501"/>
      <c r="DB34" s="223"/>
      <c r="DC34" s="424"/>
      <c r="DD34" s="41">
        <f t="shared" si="24"/>
        <v>0</v>
      </c>
      <c r="DE34" s="41">
        <f t="shared" si="25"/>
        <v>0</v>
      </c>
      <c r="DF34" s="576">
        <v>0</v>
      </c>
      <c r="DG34" s="119"/>
      <c r="DH34" s="289">
        <f>$D$34*DG34</f>
        <v>0</v>
      </c>
      <c r="DI34" s="501"/>
      <c r="DJ34" s="223"/>
      <c r="DK34" s="424"/>
      <c r="DL34" s="41">
        <f t="shared" si="26"/>
        <v>0</v>
      </c>
      <c r="DM34" s="41">
        <f t="shared" si="27"/>
        <v>0</v>
      </c>
      <c r="DN34" s="576">
        <v>0</v>
      </c>
      <c r="DO34" s="119"/>
      <c r="DP34" s="289">
        <f>$D$34*DO34</f>
        <v>0</v>
      </c>
      <c r="DQ34" s="501"/>
      <c r="DR34" s="223"/>
      <c r="DS34" s="424"/>
      <c r="DT34" s="41">
        <f t="shared" si="28"/>
        <v>0</v>
      </c>
      <c r="DU34" s="41">
        <f t="shared" si="29"/>
        <v>0</v>
      </c>
      <c r="DV34" s="564">
        <v>0</v>
      </c>
      <c r="DW34" s="119"/>
      <c r="DX34" s="289">
        <f>$D$34*DW34</f>
        <v>0</v>
      </c>
      <c r="DY34" s="501"/>
      <c r="DZ34" s="223"/>
      <c r="EA34" s="424"/>
      <c r="EB34" s="41">
        <f t="shared" si="30"/>
        <v>0</v>
      </c>
      <c r="EC34" s="41">
        <f t="shared" si="31"/>
        <v>0</v>
      </c>
      <c r="ED34" s="576">
        <v>0</v>
      </c>
      <c r="EE34" s="119"/>
      <c r="EF34" s="289">
        <f>$D$34*EE34</f>
        <v>0</v>
      </c>
      <c r="EG34" s="501"/>
      <c r="EH34" s="223"/>
      <c r="EI34" s="424"/>
      <c r="EJ34" s="41">
        <f t="shared" si="32"/>
        <v>0</v>
      </c>
      <c r="EK34" s="41">
        <f t="shared" si="33"/>
        <v>0</v>
      </c>
      <c r="EL34" s="576">
        <v>0</v>
      </c>
      <c r="EM34" s="119"/>
      <c r="EN34" s="289">
        <f>$D$34*EM34</f>
        <v>0</v>
      </c>
      <c r="EO34" s="501"/>
      <c r="EP34" s="223"/>
      <c r="EQ34" s="424"/>
      <c r="ER34" s="41">
        <f t="shared" si="34"/>
        <v>0</v>
      </c>
      <c r="ES34" s="41">
        <f t="shared" si="35"/>
        <v>0</v>
      </c>
      <c r="ET34" s="576">
        <v>0</v>
      </c>
      <c r="EU34" s="119"/>
      <c r="EV34" s="289">
        <f>$D$34*EU34</f>
        <v>0</v>
      </c>
      <c r="EW34" s="501"/>
      <c r="EX34" s="223"/>
      <c r="EY34" s="424"/>
      <c r="EZ34" s="41">
        <f t="shared" si="36"/>
        <v>0</v>
      </c>
      <c r="FA34" s="41">
        <f t="shared" si="37"/>
        <v>0</v>
      </c>
      <c r="FB34" s="576">
        <v>0</v>
      </c>
      <c r="FC34" s="104"/>
      <c r="FD34" s="289">
        <f>$D$34*FC34</f>
        <v>0</v>
      </c>
      <c r="FE34" s="463"/>
      <c r="FF34" s="227"/>
      <c r="FG34" s="424"/>
      <c r="FH34" s="41">
        <f t="shared" si="38"/>
        <v>0</v>
      </c>
      <c r="FI34" s="41">
        <f t="shared" si="39"/>
        <v>0</v>
      </c>
      <c r="FJ34" s="564">
        <v>0</v>
      </c>
      <c r="FK34" s="400"/>
      <c r="FL34" s="289">
        <f>$D$34*FK34</f>
        <v>0</v>
      </c>
      <c r="FM34" s="539"/>
      <c r="FN34" s="275"/>
      <c r="FO34" s="424"/>
      <c r="FP34" s="41">
        <f t="shared" si="40"/>
        <v>0</v>
      </c>
      <c r="FQ34" s="41">
        <f t="shared" si="41"/>
        <v>0</v>
      </c>
      <c r="FR34" s="564">
        <v>0</v>
      </c>
      <c r="FW34" s="355">
        <f t="shared" si="42"/>
        <v>0</v>
      </c>
      <c r="FX34" s="355">
        <f t="shared" si="42"/>
        <v>0</v>
      </c>
      <c r="FY34" s="355">
        <f t="shared" si="43"/>
        <v>0</v>
      </c>
      <c r="FZ34" s="356">
        <f t="shared" si="43"/>
        <v>0</v>
      </c>
    </row>
    <row r="35" spans="1:182" x14ac:dyDescent="0.25">
      <c r="A35" s="35" t="s">
        <v>69</v>
      </c>
      <c r="B35" s="36" t="s">
        <v>70</v>
      </c>
      <c r="C35" s="64" t="s">
        <v>18</v>
      </c>
      <c r="D35" s="66">
        <v>47.85</v>
      </c>
      <c r="E35" s="299">
        <f t="shared" si="46"/>
        <v>0</v>
      </c>
      <c r="F35" s="288">
        <f>$D$35*E35</f>
        <v>0</v>
      </c>
      <c r="G35" s="41"/>
      <c r="H35" s="289">
        <f>$D$35*G35</f>
        <v>0</v>
      </c>
      <c r="I35" s="467"/>
      <c r="K35" s="424"/>
      <c r="L35" s="41">
        <f t="shared" si="0"/>
        <v>0</v>
      </c>
      <c r="M35" s="41">
        <f t="shared" si="1"/>
        <v>0</v>
      </c>
      <c r="N35" s="564">
        <v>0</v>
      </c>
      <c r="O35" s="41"/>
      <c r="P35" s="289">
        <f>$D$35*O35</f>
        <v>0</v>
      </c>
      <c r="Q35" s="467"/>
      <c r="S35" s="424"/>
      <c r="T35" s="41">
        <f t="shared" si="2"/>
        <v>0</v>
      </c>
      <c r="U35" s="41">
        <f t="shared" si="3"/>
        <v>0</v>
      </c>
      <c r="V35" s="564">
        <v>0</v>
      </c>
      <c r="W35" s="41"/>
      <c r="X35" s="289">
        <f>$D$35*W35</f>
        <v>0</v>
      </c>
      <c r="Y35" s="467"/>
      <c r="AA35" s="424"/>
      <c r="AB35" s="41">
        <f t="shared" si="4"/>
        <v>0</v>
      </c>
      <c r="AC35" s="41">
        <f t="shared" si="5"/>
        <v>0</v>
      </c>
      <c r="AD35" s="564">
        <v>0</v>
      </c>
      <c r="AE35" s="60"/>
      <c r="AF35" s="289">
        <f>$D$35*AE35</f>
        <v>0</v>
      </c>
      <c r="AG35" s="457"/>
      <c r="AI35" s="424"/>
      <c r="AJ35" s="41">
        <f t="shared" si="6"/>
        <v>0</v>
      </c>
      <c r="AK35" s="41">
        <f t="shared" si="7"/>
        <v>0</v>
      </c>
      <c r="AL35" s="557">
        <v>0</v>
      </c>
      <c r="AM35" s="41"/>
      <c r="AN35" s="289">
        <f>$D$35*AM35</f>
        <v>0</v>
      </c>
      <c r="AO35" s="467"/>
      <c r="AQ35" s="424"/>
      <c r="AR35" s="41">
        <f t="shared" si="8"/>
        <v>0</v>
      </c>
      <c r="AS35" s="41">
        <f t="shared" si="9"/>
        <v>0</v>
      </c>
      <c r="AT35" s="557">
        <v>0</v>
      </c>
      <c r="AU35" s="60"/>
      <c r="AV35" s="289">
        <f>$D$35*AU35</f>
        <v>0</v>
      </c>
      <c r="AW35" s="457"/>
      <c r="AY35" s="424"/>
      <c r="AZ35" s="41">
        <f t="shared" si="10"/>
        <v>0</v>
      </c>
      <c r="BA35" s="41">
        <f t="shared" si="11"/>
        <v>0</v>
      </c>
      <c r="BB35" s="557">
        <v>0</v>
      </c>
      <c r="BC35" s="60"/>
      <c r="BD35" s="289">
        <f>$D$35*BC35</f>
        <v>0</v>
      </c>
      <c r="BE35" s="457"/>
      <c r="BG35" s="424"/>
      <c r="BH35" s="41">
        <f t="shared" si="12"/>
        <v>0</v>
      </c>
      <c r="BI35" s="41">
        <f t="shared" si="13"/>
        <v>0</v>
      </c>
      <c r="BJ35" s="557">
        <v>0</v>
      </c>
      <c r="BK35" s="60"/>
      <c r="BL35" s="289">
        <f>$D$35*BK35</f>
        <v>0</v>
      </c>
      <c r="BM35" s="457"/>
      <c r="BO35" s="424"/>
      <c r="BP35" s="41">
        <f t="shared" si="14"/>
        <v>0</v>
      </c>
      <c r="BQ35" s="41">
        <f t="shared" si="15"/>
        <v>0</v>
      </c>
      <c r="BR35" s="557">
        <v>0</v>
      </c>
      <c r="BS35" s="60"/>
      <c r="BT35" s="289">
        <f>$D$35*BS35</f>
        <v>0</v>
      </c>
      <c r="BU35" s="457"/>
      <c r="BW35" s="424"/>
      <c r="BX35" s="41">
        <f t="shared" si="16"/>
        <v>0</v>
      </c>
      <c r="BY35" s="41">
        <f t="shared" si="17"/>
        <v>0</v>
      </c>
      <c r="BZ35" s="557">
        <v>0</v>
      </c>
      <c r="CA35" s="60"/>
      <c r="CB35" s="289">
        <f>$D$35*CA35</f>
        <v>0</v>
      </c>
      <c r="CC35" s="457"/>
      <c r="CE35" s="424"/>
      <c r="CF35" s="41">
        <f t="shared" si="18"/>
        <v>0</v>
      </c>
      <c r="CG35" s="41">
        <f t="shared" si="19"/>
        <v>0</v>
      </c>
      <c r="CH35" s="557">
        <v>0</v>
      </c>
      <c r="CI35" s="41"/>
      <c r="CJ35" s="289">
        <f>$D$35*CI35</f>
        <v>0</v>
      </c>
      <c r="CK35" s="467"/>
      <c r="CM35" s="424"/>
      <c r="CN35" s="41">
        <f t="shared" si="20"/>
        <v>0</v>
      </c>
      <c r="CO35" s="41">
        <f t="shared" si="21"/>
        <v>0</v>
      </c>
      <c r="CP35" s="579">
        <v>0</v>
      </c>
      <c r="CQ35" s="41"/>
      <c r="CR35" s="289">
        <f>$D$35*CQ35</f>
        <v>0</v>
      </c>
      <c r="CS35" s="501"/>
      <c r="CT35" s="56"/>
      <c r="CU35" s="424"/>
      <c r="CV35" s="41">
        <f t="shared" si="22"/>
        <v>0</v>
      </c>
      <c r="CW35" s="41">
        <f t="shared" si="23"/>
        <v>0</v>
      </c>
      <c r="CX35" s="576">
        <v>0</v>
      </c>
      <c r="CY35" s="60"/>
      <c r="CZ35" s="289">
        <f>$D$35*CY35</f>
        <v>0</v>
      </c>
      <c r="DA35" s="501"/>
      <c r="DB35" s="223"/>
      <c r="DC35" s="424"/>
      <c r="DD35" s="41">
        <f t="shared" si="24"/>
        <v>0</v>
      </c>
      <c r="DE35" s="41">
        <f t="shared" si="25"/>
        <v>0</v>
      </c>
      <c r="DF35" s="576">
        <v>0</v>
      </c>
      <c r="DG35" s="119"/>
      <c r="DH35" s="289">
        <f>$D$35*DG35</f>
        <v>0</v>
      </c>
      <c r="DI35" s="501"/>
      <c r="DJ35" s="223"/>
      <c r="DK35" s="424"/>
      <c r="DL35" s="41">
        <f t="shared" si="26"/>
        <v>0</v>
      </c>
      <c r="DM35" s="41">
        <f t="shared" si="27"/>
        <v>0</v>
      </c>
      <c r="DN35" s="576">
        <v>0</v>
      </c>
      <c r="DO35" s="119"/>
      <c r="DP35" s="289">
        <f>$D$35*DO35</f>
        <v>0</v>
      </c>
      <c r="DQ35" s="501"/>
      <c r="DR35" s="223"/>
      <c r="DS35" s="424"/>
      <c r="DT35" s="41">
        <f t="shared" si="28"/>
        <v>0</v>
      </c>
      <c r="DU35" s="41">
        <f t="shared" si="29"/>
        <v>0</v>
      </c>
      <c r="DV35" s="564">
        <v>0</v>
      </c>
      <c r="DW35" s="119"/>
      <c r="DX35" s="289">
        <f>$D$35*DW35</f>
        <v>0</v>
      </c>
      <c r="DY35" s="501"/>
      <c r="DZ35" s="223"/>
      <c r="EA35" s="424"/>
      <c r="EB35" s="41">
        <f t="shared" si="30"/>
        <v>0</v>
      </c>
      <c r="EC35" s="41">
        <f t="shared" si="31"/>
        <v>0</v>
      </c>
      <c r="ED35" s="576">
        <v>0</v>
      </c>
      <c r="EE35" s="119"/>
      <c r="EF35" s="289">
        <f>$D$35*EE35</f>
        <v>0</v>
      </c>
      <c r="EG35" s="501"/>
      <c r="EH35" s="223"/>
      <c r="EI35" s="424"/>
      <c r="EJ35" s="41">
        <f t="shared" si="32"/>
        <v>0</v>
      </c>
      <c r="EK35" s="41">
        <f t="shared" si="33"/>
        <v>0</v>
      </c>
      <c r="EL35" s="576">
        <v>0</v>
      </c>
      <c r="EM35" s="119"/>
      <c r="EN35" s="289">
        <f>$D$35*EM35</f>
        <v>0</v>
      </c>
      <c r="EO35" s="501"/>
      <c r="EP35" s="223"/>
      <c r="EQ35" s="424"/>
      <c r="ER35" s="41">
        <f t="shared" si="34"/>
        <v>0</v>
      </c>
      <c r="ES35" s="41">
        <f t="shared" si="35"/>
        <v>0</v>
      </c>
      <c r="ET35" s="576">
        <v>0</v>
      </c>
      <c r="EU35" s="119"/>
      <c r="EV35" s="289">
        <f>$D$35*EU35</f>
        <v>0</v>
      </c>
      <c r="EW35" s="501"/>
      <c r="EX35" s="223"/>
      <c r="EY35" s="424"/>
      <c r="EZ35" s="41">
        <f t="shared" si="36"/>
        <v>0</v>
      </c>
      <c r="FA35" s="41">
        <f t="shared" si="37"/>
        <v>0</v>
      </c>
      <c r="FB35" s="576">
        <v>0</v>
      </c>
      <c r="FC35" s="104"/>
      <c r="FD35" s="289">
        <f>$D$35*FC35</f>
        <v>0</v>
      </c>
      <c r="FE35" s="463"/>
      <c r="FF35" s="227"/>
      <c r="FG35" s="424"/>
      <c r="FH35" s="41">
        <f t="shared" si="38"/>
        <v>0</v>
      </c>
      <c r="FI35" s="41">
        <f t="shared" si="39"/>
        <v>0</v>
      </c>
      <c r="FJ35" s="564">
        <v>0</v>
      </c>
      <c r="FK35" s="400"/>
      <c r="FL35" s="289">
        <f>$D$35*FK35</f>
        <v>0</v>
      </c>
      <c r="FM35" s="539"/>
      <c r="FN35" s="275"/>
      <c r="FO35" s="424"/>
      <c r="FP35" s="41">
        <f t="shared" si="40"/>
        <v>0</v>
      </c>
      <c r="FQ35" s="41">
        <f t="shared" si="41"/>
        <v>0</v>
      </c>
      <c r="FR35" s="564">
        <v>0</v>
      </c>
      <c r="FW35" s="355">
        <f t="shared" si="42"/>
        <v>0</v>
      </c>
      <c r="FX35" s="355">
        <f t="shared" si="42"/>
        <v>0</v>
      </c>
      <c r="FY35" s="355">
        <f t="shared" si="43"/>
        <v>0</v>
      </c>
      <c r="FZ35" s="356">
        <f t="shared" si="43"/>
        <v>0</v>
      </c>
    </row>
    <row r="36" spans="1:182" x14ac:dyDescent="0.25">
      <c r="A36" s="46" t="s">
        <v>71</v>
      </c>
      <c r="B36" s="47" t="s">
        <v>72</v>
      </c>
      <c r="C36" s="68" t="s">
        <v>18</v>
      </c>
      <c r="D36" s="68">
        <v>47.85</v>
      </c>
      <c r="E36" s="299">
        <f t="shared" si="46"/>
        <v>2620</v>
      </c>
      <c r="F36" s="288">
        <f>$D$36*E36</f>
        <v>125367</v>
      </c>
      <c r="G36" s="569">
        <v>570</v>
      </c>
      <c r="H36" s="290">
        <f>$D$36*G36</f>
        <v>27274.5</v>
      </c>
      <c r="I36" s="481">
        <v>950</v>
      </c>
      <c r="J36" s="50"/>
      <c r="K36" s="448">
        <v>0.6</v>
      </c>
      <c r="L36" s="41">
        <f t="shared" si="0"/>
        <v>342</v>
      </c>
      <c r="M36" s="41">
        <f t="shared" si="1"/>
        <v>342</v>
      </c>
      <c r="N36" s="569">
        <v>570</v>
      </c>
      <c r="O36" s="569">
        <v>0</v>
      </c>
      <c r="P36" s="290">
        <f>$D$36*O36</f>
        <v>0</v>
      </c>
      <c r="Q36" s="481">
        <v>0</v>
      </c>
      <c r="R36" s="50"/>
      <c r="S36" s="448">
        <v>0.6</v>
      </c>
      <c r="T36" s="41">
        <f t="shared" si="2"/>
        <v>0</v>
      </c>
      <c r="U36" s="41">
        <f t="shared" si="3"/>
        <v>0</v>
      </c>
      <c r="V36" s="569">
        <v>0</v>
      </c>
      <c r="W36" s="569">
        <v>450</v>
      </c>
      <c r="X36" s="290">
        <f>$D$36*W36</f>
        <v>21532.5</v>
      </c>
      <c r="Y36" s="481">
        <v>600</v>
      </c>
      <c r="Z36" s="50"/>
      <c r="AA36" s="448">
        <v>0.6</v>
      </c>
      <c r="AB36" s="41">
        <f t="shared" si="4"/>
        <v>270</v>
      </c>
      <c r="AC36" s="41">
        <f t="shared" si="5"/>
        <v>270</v>
      </c>
      <c r="AD36" s="569">
        <v>360</v>
      </c>
      <c r="AE36" s="558">
        <v>0</v>
      </c>
      <c r="AF36" s="290">
        <f>$D$36*AE36</f>
        <v>0</v>
      </c>
      <c r="AG36" s="458">
        <v>0</v>
      </c>
      <c r="AH36" s="50"/>
      <c r="AI36" s="448">
        <v>0.6</v>
      </c>
      <c r="AJ36" s="41">
        <f t="shared" si="6"/>
        <v>0</v>
      </c>
      <c r="AK36" s="41">
        <f t="shared" si="7"/>
        <v>0</v>
      </c>
      <c r="AL36" s="558">
        <v>0</v>
      </c>
      <c r="AM36" s="558">
        <v>550</v>
      </c>
      <c r="AN36" s="290">
        <f>$D$36*AM36</f>
        <v>26317.5</v>
      </c>
      <c r="AO36" s="458">
        <v>650</v>
      </c>
      <c r="AP36" s="50"/>
      <c r="AQ36" s="448">
        <v>0.6</v>
      </c>
      <c r="AR36" s="41">
        <f t="shared" si="8"/>
        <v>330</v>
      </c>
      <c r="AS36" s="41">
        <f t="shared" si="9"/>
        <v>330</v>
      </c>
      <c r="AT36" s="558">
        <v>390</v>
      </c>
      <c r="AU36" s="558">
        <v>0</v>
      </c>
      <c r="AV36" s="290">
        <f>$D$36*AU36</f>
        <v>0</v>
      </c>
      <c r="AW36" s="458">
        <v>0</v>
      </c>
      <c r="AX36" s="50"/>
      <c r="AY36" s="448">
        <v>0.6</v>
      </c>
      <c r="AZ36" s="41">
        <f t="shared" si="10"/>
        <v>0</v>
      </c>
      <c r="BA36" s="41">
        <f t="shared" si="11"/>
        <v>0</v>
      </c>
      <c r="BB36" s="558">
        <v>0</v>
      </c>
      <c r="BC36" s="558">
        <v>360</v>
      </c>
      <c r="BD36" s="290">
        <f>$D$36*BC36</f>
        <v>17226</v>
      </c>
      <c r="BE36" s="458">
        <v>600</v>
      </c>
      <c r="BF36" s="50"/>
      <c r="BG36" s="448">
        <v>0.6</v>
      </c>
      <c r="BH36" s="41">
        <f t="shared" si="12"/>
        <v>216</v>
      </c>
      <c r="BI36" s="41">
        <f t="shared" si="13"/>
        <v>216</v>
      </c>
      <c r="BJ36" s="558">
        <v>360</v>
      </c>
      <c r="BK36" s="558">
        <v>0</v>
      </c>
      <c r="BL36" s="290">
        <f>$D$36*BK36</f>
        <v>0</v>
      </c>
      <c r="BM36" s="458">
        <v>0</v>
      </c>
      <c r="BN36" s="50"/>
      <c r="BO36" s="448">
        <v>0.6</v>
      </c>
      <c r="BP36" s="41">
        <f t="shared" si="14"/>
        <v>0</v>
      </c>
      <c r="BQ36" s="41">
        <f t="shared" si="15"/>
        <v>0</v>
      </c>
      <c r="BR36" s="558">
        <v>0</v>
      </c>
      <c r="BS36" s="558">
        <v>300</v>
      </c>
      <c r="BT36" s="290">
        <f>$D$36*BS36</f>
        <v>14355</v>
      </c>
      <c r="BU36" s="458">
        <v>500</v>
      </c>
      <c r="BV36" s="50"/>
      <c r="BW36" s="448">
        <v>0.6</v>
      </c>
      <c r="BX36" s="41">
        <f t="shared" si="16"/>
        <v>180</v>
      </c>
      <c r="BY36" s="41">
        <f t="shared" si="17"/>
        <v>180</v>
      </c>
      <c r="BZ36" s="558">
        <v>300</v>
      </c>
      <c r="CA36" s="558">
        <v>0</v>
      </c>
      <c r="CB36" s="290">
        <f>$D$36*CA36</f>
        <v>0</v>
      </c>
      <c r="CC36" s="458">
        <v>0</v>
      </c>
      <c r="CD36" s="50"/>
      <c r="CE36" s="448">
        <v>0.6</v>
      </c>
      <c r="CF36" s="41">
        <f t="shared" si="18"/>
        <v>0</v>
      </c>
      <c r="CG36" s="41">
        <f t="shared" si="19"/>
        <v>0</v>
      </c>
      <c r="CH36" s="558">
        <v>0</v>
      </c>
      <c r="CI36" s="601">
        <v>195</v>
      </c>
      <c r="CJ36" s="290">
        <f>$D$36*CI36</f>
        <v>9330.75</v>
      </c>
      <c r="CK36" s="458">
        <v>325</v>
      </c>
      <c r="CL36" s="50"/>
      <c r="CM36" s="448">
        <v>0.6</v>
      </c>
      <c r="CN36" s="41">
        <f t="shared" si="20"/>
        <v>117</v>
      </c>
      <c r="CO36" s="41">
        <f t="shared" si="21"/>
        <v>117</v>
      </c>
      <c r="CP36" s="601">
        <v>195</v>
      </c>
      <c r="CQ36" s="601">
        <v>195</v>
      </c>
      <c r="CR36" s="290">
        <f>$D$36*CQ36</f>
        <v>9330.75</v>
      </c>
      <c r="CS36" s="526">
        <v>0</v>
      </c>
      <c r="CT36" s="70"/>
      <c r="CU36" s="448">
        <v>0.6</v>
      </c>
      <c r="CV36" s="41">
        <f t="shared" si="22"/>
        <v>117</v>
      </c>
      <c r="CW36" s="41">
        <f t="shared" si="23"/>
        <v>117</v>
      </c>
      <c r="CX36" s="616">
        <v>0</v>
      </c>
      <c r="CY36" s="558">
        <v>0</v>
      </c>
      <c r="CZ36" s="290">
        <f>$D$36*CY36</f>
        <v>0</v>
      </c>
      <c r="DA36" s="526">
        <v>0</v>
      </c>
      <c r="DB36" s="301"/>
      <c r="DC36" s="448">
        <v>0.6</v>
      </c>
      <c r="DD36" s="41">
        <f t="shared" si="24"/>
        <v>0</v>
      </c>
      <c r="DE36" s="41">
        <f t="shared" si="25"/>
        <v>0</v>
      </c>
      <c r="DF36" s="616">
        <v>0</v>
      </c>
      <c r="DG36" s="616">
        <v>0</v>
      </c>
      <c r="DH36" s="290">
        <f>$D$36*DG36</f>
        <v>0</v>
      </c>
      <c r="DI36" s="526">
        <v>0</v>
      </c>
      <c r="DJ36" s="301"/>
      <c r="DK36" s="448">
        <v>0.6</v>
      </c>
      <c r="DL36" s="41">
        <f t="shared" si="26"/>
        <v>0</v>
      </c>
      <c r="DM36" s="41">
        <f t="shared" si="27"/>
        <v>0</v>
      </c>
      <c r="DN36" s="616">
        <v>0</v>
      </c>
      <c r="DO36" s="564">
        <v>0</v>
      </c>
      <c r="DP36" s="290">
        <f>$D$36*DO36</f>
        <v>0</v>
      </c>
      <c r="DQ36" s="467">
        <v>0</v>
      </c>
      <c r="DR36" s="301"/>
      <c r="DS36" s="448">
        <v>0.6</v>
      </c>
      <c r="DT36" s="41">
        <f t="shared" si="28"/>
        <v>0</v>
      </c>
      <c r="DU36" s="41">
        <f t="shared" si="29"/>
        <v>0</v>
      </c>
      <c r="DV36" s="564">
        <v>0</v>
      </c>
      <c r="DW36" s="616">
        <v>0</v>
      </c>
      <c r="DX36" s="290">
        <f>$D$36*DW36</f>
        <v>0</v>
      </c>
      <c r="DY36" s="526">
        <v>0</v>
      </c>
      <c r="DZ36" s="301"/>
      <c r="EA36" s="448">
        <v>0.6</v>
      </c>
      <c r="EB36" s="41">
        <f t="shared" si="30"/>
        <v>0</v>
      </c>
      <c r="EC36" s="41">
        <f t="shared" si="31"/>
        <v>0</v>
      </c>
      <c r="ED36" s="616">
        <v>0</v>
      </c>
      <c r="EE36" s="616">
        <v>0</v>
      </c>
      <c r="EF36" s="290">
        <f>$D$36*EE36</f>
        <v>0</v>
      </c>
      <c r="EG36" s="526">
        <v>0</v>
      </c>
      <c r="EH36" s="301"/>
      <c r="EI36" s="448">
        <v>0.6</v>
      </c>
      <c r="EJ36" s="41">
        <f t="shared" si="32"/>
        <v>0</v>
      </c>
      <c r="EK36" s="41">
        <f t="shared" si="33"/>
        <v>0</v>
      </c>
      <c r="EL36" s="616">
        <v>0</v>
      </c>
      <c r="EM36" s="616">
        <v>0</v>
      </c>
      <c r="EN36" s="290">
        <f>$D$36*EM36</f>
        <v>0</v>
      </c>
      <c r="EO36" s="526">
        <v>0</v>
      </c>
      <c r="EP36" s="301"/>
      <c r="EQ36" s="448">
        <v>0.6</v>
      </c>
      <c r="ER36" s="41">
        <f t="shared" si="34"/>
        <v>0</v>
      </c>
      <c r="ES36" s="41">
        <f t="shared" si="35"/>
        <v>0</v>
      </c>
      <c r="ET36" s="616">
        <v>0</v>
      </c>
      <c r="EU36" s="616">
        <v>0</v>
      </c>
      <c r="EV36" s="290">
        <f>$D$36*EU36</f>
        <v>0</v>
      </c>
      <c r="EW36" s="526">
        <v>0</v>
      </c>
      <c r="EX36" s="301"/>
      <c r="EY36" s="448">
        <v>0.6</v>
      </c>
      <c r="EZ36" s="41">
        <f t="shared" si="36"/>
        <v>0</v>
      </c>
      <c r="FA36" s="41">
        <f t="shared" si="37"/>
        <v>0</v>
      </c>
      <c r="FB36" s="616">
        <v>0</v>
      </c>
      <c r="FC36" s="564">
        <v>0</v>
      </c>
      <c r="FD36" s="290">
        <f>$D$36*FC36</f>
        <v>0</v>
      </c>
      <c r="FE36" s="523">
        <v>0</v>
      </c>
      <c r="FF36" s="248"/>
      <c r="FG36" s="448">
        <v>0.6</v>
      </c>
      <c r="FH36" s="41">
        <f t="shared" si="38"/>
        <v>0</v>
      </c>
      <c r="FI36" s="41">
        <f t="shared" si="39"/>
        <v>0</v>
      </c>
      <c r="FJ36" s="564">
        <v>0</v>
      </c>
      <c r="FK36" s="564">
        <v>0</v>
      </c>
      <c r="FL36" s="290">
        <f>$D$36*FK36</f>
        <v>0</v>
      </c>
      <c r="FM36" s="540">
        <v>0</v>
      </c>
      <c r="FN36" s="293"/>
      <c r="FO36" s="448">
        <v>0.6</v>
      </c>
      <c r="FP36" s="41">
        <f t="shared" si="40"/>
        <v>0</v>
      </c>
      <c r="FQ36" s="41">
        <f t="shared" si="41"/>
        <v>0</v>
      </c>
      <c r="FR36" s="564">
        <v>0</v>
      </c>
      <c r="FW36" s="355">
        <f t="shared" si="42"/>
        <v>2620</v>
      </c>
      <c r="FX36" s="355">
        <f t="shared" si="42"/>
        <v>125367</v>
      </c>
      <c r="FY36" s="355">
        <f t="shared" si="43"/>
        <v>0</v>
      </c>
      <c r="FZ36" s="356">
        <f t="shared" si="43"/>
        <v>0</v>
      </c>
    </row>
    <row r="37" spans="1:182" x14ac:dyDescent="0.25">
      <c r="A37" s="62"/>
      <c r="B37" s="63" t="s">
        <v>73</v>
      </c>
      <c r="C37" s="64" t="s">
        <v>18</v>
      </c>
      <c r="D37" s="65">
        <v>47.85</v>
      </c>
      <c r="E37" s="299">
        <f>SUM(E33:E36)</f>
        <v>2620</v>
      </c>
      <c r="F37" s="288"/>
      <c r="G37" s="39">
        <f>SUM(G33:G36)</f>
        <v>570</v>
      </c>
      <c r="H37" s="289"/>
      <c r="I37" s="456">
        <v>950</v>
      </c>
      <c r="J37" s="71">
        <v>391</v>
      </c>
      <c r="K37" s="448">
        <v>0.6</v>
      </c>
      <c r="L37" s="41">
        <f t="shared" si="0"/>
        <v>342</v>
      </c>
      <c r="M37" s="41">
        <f t="shared" si="1"/>
        <v>342</v>
      </c>
      <c r="N37" s="564">
        <v>570</v>
      </c>
      <c r="O37" s="299">
        <f>SUM(O33:O36)</f>
        <v>0</v>
      </c>
      <c r="P37" s="289"/>
      <c r="Q37" s="497">
        <v>0</v>
      </c>
      <c r="R37" s="71">
        <v>0</v>
      </c>
      <c r="S37" s="448">
        <v>0.6</v>
      </c>
      <c r="T37" s="41">
        <f t="shared" si="2"/>
        <v>0</v>
      </c>
      <c r="U37" s="41">
        <f t="shared" si="3"/>
        <v>0</v>
      </c>
      <c r="V37" s="564">
        <v>0</v>
      </c>
      <c r="W37" s="39">
        <f>SUM(W33:W36)</f>
        <v>450</v>
      </c>
      <c r="X37" s="289"/>
      <c r="Y37" s="456">
        <v>600</v>
      </c>
      <c r="Z37" s="71">
        <v>311</v>
      </c>
      <c r="AA37" s="448">
        <v>0.6</v>
      </c>
      <c r="AB37" s="41">
        <f t="shared" si="4"/>
        <v>270</v>
      </c>
      <c r="AC37" s="41">
        <f t="shared" si="5"/>
        <v>270</v>
      </c>
      <c r="AD37" s="564">
        <v>360</v>
      </c>
      <c r="AE37" s="299">
        <f>SUM(AE33:AE36)</f>
        <v>0</v>
      </c>
      <c r="AF37" s="289"/>
      <c r="AG37" s="497">
        <v>0</v>
      </c>
      <c r="AH37" s="71">
        <v>0</v>
      </c>
      <c r="AI37" s="448">
        <v>0.6</v>
      </c>
      <c r="AJ37" s="41">
        <f t="shared" si="6"/>
        <v>0</v>
      </c>
      <c r="AK37" s="41">
        <f t="shared" si="7"/>
        <v>0</v>
      </c>
      <c r="AL37" s="557">
        <v>0</v>
      </c>
      <c r="AM37" s="39">
        <f>SUM(AM33:AM36)</f>
        <v>550</v>
      </c>
      <c r="AN37" s="289"/>
      <c r="AO37" s="456">
        <v>650</v>
      </c>
      <c r="AP37" s="71">
        <v>27</v>
      </c>
      <c r="AQ37" s="448">
        <v>0.6</v>
      </c>
      <c r="AR37" s="41">
        <f t="shared" si="8"/>
        <v>330</v>
      </c>
      <c r="AS37" s="41">
        <f t="shared" si="9"/>
        <v>330</v>
      </c>
      <c r="AT37" s="557">
        <v>390</v>
      </c>
      <c r="AU37" s="299">
        <f>SUM(AU33:AU36)</f>
        <v>0</v>
      </c>
      <c r="AV37" s="289"/>
      <c r="AW37" s="497">
        <v>0</v>
      </c>
      <c r="AX37" s="71">
        <v>0</v>
      </c>
      <c r="AY37" s="448">
        <v>0.6</v>
      </c>
      <c r="AZ37" s="41">
        <f t="shared" si="10"/>
        <v>0</v>
      </c>
      <c r="BA37" s="41">
        <f t="shared" si="11"/>
        <v>0</v>
      </c>
      <c r="BB37" s="557">
        <v>0</v>
      </c>
      <c r="BC37" s="39">
        <f>SUM(BC33:BC36)</f>
        <v>360</v>
      </c>
      <c r="BD37" s="289"/>
      <c r="BE37" s="456">
        <v>600</v>
      </c>
      <c r="BF37" s="71">
        <v>361</v>
      </c>
      <c r="BG37" s="448">
        <v>0.6</v>
      </c>
      <c r="BH37" s="41">
        <f t="shared" si="12"/>
        <v>216</v>
      </c>
      <c r="BI37" s="41">
        <f t="shared" si="13"/>
        <v>216</v>
      </c>
      <c r="BJ37" s="557">
        <v>360</v>
      </c>
      <c r="BK37" s="299">
        <f>SUM(BK33:BK36)</f>
        <v>0</v>
      </c>
      <c r="BL37" s="289"/>
      <c r="BM37" s="497">
        <v>0</v>
      </c>
      <c r="BN37" s="71">
        <v>0</v>
      </c>
      <c r="BO37" s="448">
        <v>0.6</v>
      </c>
      <c r="BP37" s="41">
        <f t="shared" si="14"/>
        <v>0</v>
      </c>
      <c r="BQ37" s="41">
        <f t="shared" si="15"/>
        <v>0</v>
      </c>
      <c r="BR37" s="557">
        <v>0</v>
      </c>
      <c r="BS37" s="39">
        <f>SUM(BS33:BS36)</f>
        <v>300</v>
      </c>
      <c r="BT37" s="289"/>
      <c r="BU37" s="456">
        <v>500</v>
      </c>
      <c r="BV37" s="71">
        <v>42</v>
      </c>
      <c r="BW37" s="448">
        <v>0.6</v>
      </c>
      <c r="BX37" s="41">
        <f t="shared" si="16"/>
        <v>180</v>
      </c>
      <c r="BY37" s="41">
        <f t="shared" si="17"/>
        <v>180</v>
      </c>
      <c r="BZ37" s="557">
        <v>300</v>
      </c>
      <c r="CA37" s="299">
        <f>SUM(CA33:CA36)</f>
        <v>0</v>
      </c>
      <c r="CB37" s="289"/>
      <c r="CC37" s="497">
        <v>0</v>
      </c>
      <c r="CD37" s="71">
        <v>0</v>
      </c>
      <c r="CE37" s="448">
        <v>0.6</v>
      </c>
      <c r="CF37" s="41">
        <f t="shared" si="18"/>
        <v>0</v>
      </c>
      <c r="CG37" s="41">
        <f t="shared" si="19"/>
        <v>0</v>
      </c>
      <c r="CH37" s="557">
        <v>0</v>
      </c>
      <c r="CI37" s="39">
        <f>SUM(CI33:CI36)</f>
        <v>195</v>
      </c>
      <c r="CJ37" s="289"/>
      <c r="CK37" s="456">
        <v>325</v>
      </c>
      <c r="CL37" s="71">
        <v>0</v>
      </c>
      <c r="CM37" s="448">
        <v>0.6</v>
      </c>
      <c r="CN37" s="41">
        <f t="shared" si="20"/>
        <v>117</v>
      </c>
      <c r="CO37" s="41">
        <f t="shared" si="21"/>
        <v>117</v>
      </c>
      <c r="CP37" s="579">
        <v>195</v>
      </c>
      <c r="CQ37" s="39">
        <f>SUM(CQ33:CQ36)</f>
        <v>195</v>
      </c>
      <c r="CR37" s="289"/>
      <c r="CS37" s="497">
        <v>0</v>
      </c>
      <c r="CT37" s="56"/>
      <c r="CU37" s="448">
        <v>0.6</v>
      </c>
      <c r="CV37" s="41">
        <f t="shared" si="22"/>
        <v>117</v>
      </c>
      <c r="CW37" s="41">
        <f t="shared" si="23"/>
        <v>117</v>
      </c>
      <c r="CX37" s="576">
        <v>0</v>
      </c>
      <c r="CY37" s="39">
        <f>SUM(CY33:CY36)</f>
        <v>0</v>
      </c>
      <c r="CZ37" s="289"/>
      <c r="DA37" s="497">
        <v>0</v>
      </c>
      <c r="DB37" s="223"/>
      <c r="DC37" s="448">
        <v>0.6</v>
      </c>
      <c r="DD37" s="41">
        <f t="shared" si="24"/>
        <v>0</v>
      </c>
      <c r="DE37" s="41">
        <f t="shared" si="25"/>
        <v>0</v>
      </c>
      <c r="DF37" s="576">
        <v>0</v>
      </c>
      <c r="DG37" s="299">
        <f>SUM(DG33:DG36)</f>
        <v>0</v>
      </c>
      <c r="DH37" s="289"/>
      <c r="DI37" s="497">
        <v>0</v>
      </c>
      <c r="DJ37" s="223"/>
      <c r="DK37" s="448">
        <v>0.6</v>
      </c>
      <c r="DL37" s="41">
        <f t="shared" si="26"/>
        <v>0</v>
      </c>
      <c r="DM37" s="41">
        <f t="shared" si="27"/>
        <v>0</v>
      </c>
      <c r="DN37" s="576">
        <v>0</v>
      </c>
      <c r="DO37" s="299">
        <f>SUM(DO33:DO36)</f>
        <v>0</v>
      </c>
      <c r="DP37" s="289"/>
      <c r="DQ37" s="497">
        <v>0</v>
      </c>
      <c r="DR37" s="223"/>
      <c r="DS37" s="448">
        <v>0.6</v>
      </c>
      <c r="DT37" s="41">
        <f t="shared" si="28"/>
        <v>0</v>
      </c>
      <c r="DU37" s="41">
        <f t="shared" si="29"/>
        <v>0</v>
      </c>
      <c r="DV37" s="564">
        <v>0</v>
      </c>
      <c r="DW37" s="299">
        <f>SUM(DW33:DW36)</f>
        <v>0</v>
      </c>
      <c r="DX37" s="289"/>
      <c r="DY37" s="497">
        <v>0</v>
      </c>
      <c r="DZ37" s="223"/>
      <c r="EA37" s="448">
        <v>0.6</v>
      </c>
      <c r="EB37" s="41">
        <f t="shared" si="30"/>
        <v>0</v>
      </c>
      <c r="EC37" s="41">
        <f t="shared" si="31"/>
        <v>0</v>
      </c>
      <c r="ED37" s="576">
        <v>0</v>
      </c>
      <c r="EE37" s="299">
        <f>SUM(EE33:EE36)</f>
        <v>0</v>
      </c>
      <c r="EF37" s="289"/>
      <c r="EG37" s="497">
        <v>0</v>
      </c>
      <c r="EH37" s="223"/>
      <c r="EI37" s="448">
        <v>0.6</v>
      </c>
      <c r="EJ37" s="41">
        <f t="shared" si="32"/>
        <v>0</v>
      </c>
      <c r="EK37" s="41">
        <f t="shared" si="33"/>
        <v>0</v>
      </c>
      <c r="EL37" s="576">
        <v>0</v>
      </c>
      <c r="EM37" s="299">
        <f>SUM(EM33:EM36)</f>
        <v>0</v>
      </c>
      <c r="EN37" s="289"/>
      <c r="EO37" s="497">
        <v>0</v>
      </c>
      <c r="EP37" s="223"/>
      <c r="EQ37" s="448">
        <v>0.6</v>
      </c>
      <c r="ER37" s="41">
        <f t="shared" si="34"/>
        <v>0</v>
      </c>
      <c r="ES37" s="41">
        <f t="shared" si="35"/>
        <v>0</v>
      </c>
      <c r="ET37" s="576">
        <v>0</v>
      </c>
      <c r="EU37" s="299">
        <f>SUM(EU33:EU36)</f>
        <v>0</v>
      </c>
      <c r="EV37" s="289"/>
      <c r="EW37" s="497">
        <v>0</v>
      </c>
      <c r="EX37" s="223"/>
      <c r="EY37" s="448">
        <v>0.6</v>
      </c>
      <c r="EZ37" s="41">
        <f t="shared" si="36"/>
        <v>0</v>
      </c>
      <c r="FA37" s="41">
        <f t="shared" si="37"/>
        <v>0</v>
      </c>
      <c r="FB37" s="576">
        <v>0</v>
      </c>
      <c r="FC37" s="299">
        <f>SUM(FC33:FC36)</f>
        <v>0</v>
      </c>
      <c r="FD37" s="289"/>
      <c r="FE37" s="497">
        <v>0</v>
      </c>
      <c r="FF37" s="227"/>
      <c r="FG37" s="448">
        <v>0.6</v>
      </c>
      <c r="FH37" s="41">
        <f t="shared" si="38"/>
        <v>0</v>
      </c>
      <c r="FI37" s="41">
        <f t="shared" si="39"/>
        <v>0</v>
      </c>
      <c r="FJ37" s="564">
        <v>0</v>
      </c>
      <c r="FK37" s="299">
        <f>SUM(FK33:FK36)</f>
        <v>0</v>
      </c>
      <c r="FL37" s="289"/>
      <c r="FM37" s="497">
        <v>0</v>
      </c>
      <c r="FN37" s="275"/>
      <c r="FO37" s="448">
        <v>0.6</v>
      </c>
      <c r="FP37" s="41">
        <f t="shared" si="40"/>
        <v>0</v>
      </c>
      <c r="FQ37" s="41">
        <f t="shared" si="41"/>
        <v>0</v>
      </c>
      <c r="FR37" s="564">
        <v>0</v>
      </c>
      <c r="FW37" s="355">
        <f t="shared" si="42"/>
        <v>2620</v>
      </c>
      <c r="FX37" s="355">
        <f t="shared" si="42"/>
        <v>0</v>
      </c>
      <c r="FY37" s="355">
        <f t="shared" si="43"/>
        <v>0</v>
      </c>
      <c r="FZ37" s="356">
        <f t="shared" si="43"/>
        <v>0</v>
      </c>
    </row>
    <row r="38" spans="1:182" x14ac:dyDescent="0.25">
      <c r="A38" s="62"/>
      <c r="B38" s="63"/>
      <c r="C38" s="64"/>
      <c r="D38" s="65"/>
      <c r="E38" s="299"/>
      <c r="F38" s="288"/>
      <c r="G38" s="60"/>
      <c r="H38" s="289"/>
      <c r="I38" s="457"/>
      <c r="K38" s="424"/>
      <c r="L38" s="41">
        <f t="shared" si="0"/>
        <v>0</v>
      </c>
      <c r="M38" s="41">
        <f t="shared" si="1"/>
        <v>0</v>
      </c>
      <c r="N38" s="564">
        <v>0</v>
      </c>
      <c r="O38" s="41"/>
      <c r="P38" s="289"/>
      <c r="Q38" s="467"/>
      <c r="S38" s="424"/>
      <c r="T38" s="41">
        <f t="shared" si="2"/>
        <v>0</v>
      </c>
      <c r="U38" s="41">
        <f t="shared" si="3"/>
        <v>0</v>
      </c>
      <c r="V38" s="564">
        <v>0</v>
      </c>
      <c r="W38" s="60"/>
      <c r="X38" s="289"/>
      <c r="Y38" s="457"/>
      <c r="AA38" s="424"/>
      <c r="AB38" s="41">
        <f t="shared" si="4"/>
        <v>0</v>
      </c>
      <c r="AC38" s="41">
        <f t="shared" si="5"/>
        <v>0</v>
      </c>
      <c r="AD38" s="564">
        <v>0</v>
      </c>
      <c r="AE38" s="60"/>
      <c r="AF38" s="289"/>
      <c r="AG38" s="457"/>
      <c r="AI38" s="424"/>
      <c r="AJ38" s="41">
        <f t="shared" si="6"/>
        <v>0</v>
      </c>
      <c r="AK38" s="41">
        <f t="shared" si="7"/>
        <v>0</v>
      </c>
      <c r="AL38" s="557">
        <v>0</v>
      </c>
      <c r="AM38" s="60"/>
      <c r="AN38" s="289"/>
      <c r="AO38" s="457"/>
      <c r="AQ38" s="424"/>
      <c r="AR38" s="41">
        <f t="shared" si="8"/>
        <v>0</v>
      </c>
      <c r="AS38" s="41">
        <f t="shared" si="9"/>
        <v>0</v>
      </c>
      <c r="AT38" s="557">
        <v>0</v>
      </c>
      <c r="AU38" s="60"/>
      <c r="AV38" s="289"/>
      <c r="AW38" s="457"/>
      <c r="AY38" s="424"/>
      <c r="AZ38" s="41">
        <f t="shared" si="10"/>
        <v>0</v>
      </c>
      <c r="BA38" s="41">
        <f t="shared" si="11"/>
        <v>0</v>
      </c>
      <c r="BB38" s="557">
        <v>0</v>
      </c>
      <c r="BC38" s="60"/>
      <c r="BD38" s="289"/>
      <c r="BE38" s="457"/>
      <c r="BG38" s="424"/>
      <c r="BH38" s="41">
        <f t="shared" si="12"/>
        <v>0</v>
      </c>
      <c r="BI38" s="41">
        <f t="shared" si="13"/>
        <v>0</v>
      </c>
      <c r="BJ38" s="557">
        <v>0</v>
      </c>
      <c r="BK38" s="60"/>
      <c r="BL38" s="289"/>
      <c r="BM38" s="457"/>
      <c r="BO38" s="424"/>
      <c r="BP38" s="41">
        <f t="shared" si="14"/>
        <v>0</v>
      </c>
      <c r="BQ38" s="41">
        <f t="shared" si="15"/>
        <v>0</v>
      </c>
      <c r="BR38" s="557">
        <v>0</v>
      </c>
      <c r="BS38" s="60"/>
      <c r="BT38" s="289"/>
      <c r="BU38" s="457"/>
      <c r="BW38" s="424"/>
      <c r="BX38" s="41">
        <f t="shared" si="16"/>
        <v>0</v>
      </c>
      <c r="BY38" s="41">
        <f t="shared" si="17"/>
        <v>0</v>
      </c>
      <c r="BZ38" s="557">
        <v>0</v>
      </c>
      <c r="CA38" s="60"/>
      <c r="CB38" s="289"/>
      <c r="CC38" s="457"/>
      <c r="CE38" s="424"/>
      <c r="CF38" s="41">
        <f t="shared" si="18"/>
        <v>0</v>
      </c>
      <c r="CG38" s="41">
        <f t="shared" si="19"/>
        <v>0</v>
      </c>
      <c r="CH38" s="557">
        <v>0</v>
      </c>
      <c r="CI38" s="60"/>
      <c r="CJ38" s="289"/>
      <c r="CK38" s="457"/>
      <c r="CM38" s="424"/>
      <c r="CN38" s="41">
        <f t="shared" si="20"/>
        <v>0</v>
      </c>
      <c r="CO38" s="41">
        <f t="shared" si="21"/>
        <v>0</v>
      </c>
      <c r="CP38" s="579">
        <v>0</v>
      </c>
      <c r="CQ38" s="60"/>
      <c r="CR38" s="289"/>
      <c r="CS38" s="457"/>
      <c r="CT38" s="56"/>
      <c r="CU38" s="424"/>
      <c r="CV38" s="41">
        <f t="shared" si="22"/>
        <v>0</v>
      </c>
      <c r="CW38" s="41">
        <f t="shared" si="23"/>
        <v>0</v>
      </c>
      <c r="CX38" s="576">
        <v>0</v>
      </c>
      <c r="CY38" s="60"/>
      <c r="CZ38" s="289"/>
      <c r="DA38" s="501"/>
      <c r="DB38" s="223"/>
      <c r="DC38" s="424"/>
      <c r="DD38" s="41">
        <f t="shared" si="24"/>
        <v>0</v>
      </c>
      <c r="DE38" s="41">
        <f t="shared" si="25"/>
        <v>0</v>
      </c>
      <c r="DF38" s="576">
        <v>0</v>
      </c>
      <c r="DG38" s="119"/>
      <c r="DH38" s="289"/>
      <c r="DI38" s="501"/>
      <c r="DJ38" s="223"/>
      <c r="DK38" s="424"/>
      <c r="DL38" s="41">
        <f t="shared" si="26"/>
        <v>0</v>
      </c>
      <c r="DM38" s="41">
        <f t="shared" si="27"/>
        <v>0</v>
      </c>
      <c r="DN38" s="576">
        <v>0</v>
      </c>
      <c r="DO38" s="119"/>
      <c r="DP38" s="289"/>
      <c r="DQ38" s="501"/>
      <c r="DR38" s="223"/>
      <c r="DS38" s="424"/>
      <c r="DT38" s="41">
        <f t="shared" si="28"/>
        <v>0</v>
      </c>
      <c r="DU38" s="41">
        <f t="shared" si="29"/>
        <v>0</v>
      </c>
      <c r="DV38" s="564">
        <v>0</v>
      </c>
      <c r="DW38" s="119"/>
      <c r="DX38" s="289"/>
      <c r="DY38" s="501"/>
      <c r="DZ38" s="223"/>
      <c r="EA38" s="424"/>
      <c r="EB38" s="41">
        <f t="shared" si="30"/>
        <v>0</v>
      </c>
      <c r="EC38" s="41">
        <f t="shared" si="31"/>
        <v>0</v>
      </c>
      <c r="ED38" s="576">
        <v>0</v>
      </c>
      <c r="EE38" s="119"/>
      <c r="EF38" s="289"/>
      <c r="EG38" s="501"/>
      <c r="EH38" s="223"/>
      <c r="EI38" s="424"/>
      <c r="EJ38" s="41">
        <f t="shared" si="32"/>
        <v>0</v>
      </c>
      <c r="EK38" s="41">
        <f t="shared" si="33"/>
        <v>0</v>
      </c>
      <c r="EL38" s="576">
        <v>0</v>
      </c>
      <c r="EM38" s="119"/>
      <c r="EN38" s="289"/>
      <c r="EO38" s="501"/>
      <c r="EP38" s="223"/>
      <c r="EQ38" s="424"/>
      <c r="ER38" s="41">
        <f t="shared" si="34"/>
        <v>0</v>
      </c>
      <c r="ES38" s="41">
        <f t="shared" si="35"/>
        <v>0</v>
      </c>
      <c r="ET38" s="576">
        <v>0</v>
      </c>
      <c r="EU38" s="119"/>
      <c r="EV38" s="289"/>
      <c r="EW38" s="501"/>
      <c r="EX38" s="223"/>
      <c r="EY38" s="424"/>
      <c r="EZ38" s="41">
        <f t="shared" si="36"/>
        <v>0</v>
      </c>
      <c r="FA38" s="41">
        <f t="shared" si="37"/>
        <v>0</v>
      </c>
      <c r="FB38" s="576">
        <v>0</v>
      </c>
      <c r="FC38" s="104"/>
      <c r="FD38" s="289"/>
      <c r="FE38" s="463"/>
      <c r="FF38" s="227"/>
      <c r="FG38" s="424"/>
      <c r="FH38" s="41">
        <f t="shared" si="38"/>
        <v>0</v>
      </c>
      <c r="FI38" s="41">
        <f t="shared" si="39"/>
        <v>0</v>
      </c>
      <c r="FJ38" s="564">
        <v>0</v>
      </c>
      <c r="FK38" s="292"/>
      <c r="FL38" s="289"/>
      <c r="FM38" s="548"/>
      <c r="FN38" s="275"/>
      <c r="FO38" s="424"/>
      <c r="FP38" s="41">
        <f t="shared" si="40"/>
        <v>0</v>
      </c>
      <c r="FQ38" s="41">
        <f t="shared" si="41"/>
        <v>0</v>
      </c>
      <c r="FR38" s="564">
        <v>0</v>
      </c>
      <c r="FW38" s="355">
        <f t="shared" si="42"/>
        <v>0</v>
      </c>
      <c r="FX38" s="355">
        <f t="shared" si="42"/>
        <v>0</v>
      </c>
      <c r="FY38" s="355">
        <f t="shared" si="43"/>
        <v>0</v>
      </c>
      <c r="FZ38" s="356">
        <f t="shared" si="43"/>
        <v>0</v>
      </c>
    </row>
    <row r="39" spans="1:182" x14ac:dyDescent="0.25">
      <c r="A39" s="62"/>
      <c r="B39" s="63" t="s">
        <v>74</v>
      </c>
      <c r="C39" s="64"/>
      <c r="D39" s="65"/>
      <c r="E39" s="299"/>
      <c r="F39" s="288"/>
      <c r="G39" s="60"/>
      <c r="H39" s="289"/>
      <c r="I39" s="457"/>
      <c r="K39" s="424"/>
      <c r="L39" s="41">
        <f t="shared" si="0"/>
        <v>0</v>
      </c>
      <c r="M39" s="41">
        <f t="shared" si="1"/>
        <v>0</v>
      </c>
      <c r="N39" s="564">
        <v>0</v>
      </c>
      <c r="O39" s="41"/>
      <c r="P39" s="289"/>
      <c r="Q39" s="467"/>
      <c r="S39" s="424"/>
      <c r="T39" s="41">
        <f t="shared" si="2"/>
        <v>0</v>
      </c>
      <c r="U39" s="41">
        <f t="shared" si="3"/>
        <v>0</v>
      </c>
      <c r="V39" s="564">
        <v>0</v>
      </c>
      <c r="W39" s="60"/>
      <c r="X39" s="289"/>
      <c r="Y39" s="457"/>
      <c r="AA39" s="424"/>
      <c r="AB39" s="41">
        <f t="shared" si="4"/>
        <v>0</v>
      </c>
      <c r="AC39" s="41">
        <f t="shared" si="5"/>
        <v>0</v>
      </c>
      <c r="AD39" s="564">
        <v>0</v>
      </c>
      <c r="AE39" s="60"/>
      <c r="AF39" s="289"/>
      <c r="AG39" s="457"/>
      <c r="AI39" s="424"/>
      <c r="AJ39" s="41">
        <f t="shared" si="6"/>
        <v>0</v>
      </c>
      <c r="AK39" s="41">
        <f t="shared" si="7"/>
        <v>0</v>
      </c>
      <c r="AL39" s="557">
        <v>0</v>
      </c>
      <c r="AM39" s="60"/>
      <c r="AN39" s="289"/>
      <c r="AO39" s="457"/>
      <c r="AQ39" s="424"/>
      <c r="AR39" s="41">
        <f t="shared" si="8"/>
        <v>0</v>
      </c>
      <c r="AS39" s="41">
        <f t="shared" si="9"/>
        <v>0</v>
      </c>
      <c r="AT39" s="557">
        <v>0</v>
      </c>
      <c r="AU39" s="60"/>
      <c r="AV39" s="289"/>
      <c r="AW39" s="457"/>
      <c r="AY39" s="424"/>
      <c r="AZ39" s="41">
        <f t="shared" si="10"/>
        <v>0</v>
      </c>
      <c r="BA39" s="41">
        <f t="shared" si="11"/>
        <v>0</v>
      </c>
      <c r="BB39" s="557">
        <v>0</v>
      </c>
      <c r="BC39" s="60"/>
      <c r="BD39" s="289"/>
      <c r="BE39" s="457"/>
      <c r="BG39" s="424"/>
      <c r="BH39" s="41">
        <f t="shared" si="12"/>
        <v>0</v>
      </c>
      <c r="BI39" s="41">
        <f t="shared" si="13"/>
        <v>0</v>
      </c>
      <c r="BJ39" s="557">
        <v>0</v>
      </c>
      <c r="BK39" s="60"/>
      <c r="BL39" s="289"/>
      <c r="BM39" s="457"/>
      <c r="BO39" s="424"/>
      <c r="BP39" s="41">
        <f t="shared" si="14"/>
        <v>0</v>
      </c>
      <c r="BQ39" s="41">
        <f t="shared" si="15"/>
        <v>0</v>
      </c>
      <c r="BR39" s="557">
        <v>0</v>
      </c>
      <c r="BS39" s="60"/>
      <c r="BT39" s="289"/>
      <c r="BU39" s="457"/>
      <c r="BW39" s="424"/>
      <c r="BX39" s="41">
        <f t="shared" si="16"/>
        <v>0</v>
      </c>
      <c r="BY39" s="41">
        <f t="shared" si="17"/>
        <v>0</v>
      </c>
      <c r="BZ39" s="557">
        <v>0</v>
      </c>
      <c r="CA39" s="60"/>
      <c r="CB39" s="289"/>
      <c r="CC39" s="457"/>
      <c r="CE39" s="424"/>
      <c r="CF39" s="41">
        <f t="shared" si="18"/>
        <v>0</v>
      </c>
      <c r="CG39" s="41">
        <f t="shared" si="19"/>
        <v>0</v>
      </c>
      <c r="CH39" s="557">
        <v>0</v>
      </c>
      <c r="CI39" s="60"/>
      <c r="CJ39" s="289"/>
      <c r="CK39" s="457"/>
      <c r="CM39" s="424"/>
      <c r="CN39" s="41">
        <f t="shared" si="20"/>
        <v>0</v>
      </c>
      <c r="CO39" s="41">
        <f t="shared" si="21"/>
        <v>0</v>
      </c>
      <c r="CP39" s="579">
        <v>0</v>
      </c>
      <c r="CQ39" s="60"/>
      <c r="CR39" s="289"/>
      <c r="CS39" s="457"/>
      <c r="CT39" s="56"/>
      <c r="CU39" s="424"/>
      <c r="CV39" s="41">
        <f t="shared" si="22"/>
        <v>0</v>
      </c>
      <c r="CW39" s="41">
        <f t="shared" si="23"/>
        <v>0</v>
      </c>
      <c r="CX39" s="576">
        <v>0</v>
      </c>
      <c r="CY39" s="60"/>
      <c r="CZ39" s="289"/>
      <c r="DA39" s="501"/>
      <c r="DB39" s="223"/>
      <c r="DC39" s="424"/>
      <c r="DD39" s="41">
        <f t="shared" si="24"/>
        <v>0</v>
      </c>
      <c r="DE39" s="41">
        <f t="shared" si="25"/>
        <v>0</v>
      </c>
      <c r="DF39" s="576">
        <v>0</v>
      </c>
      <c r="DG39" s="119"/>
      <c r="DH39" s="289"/>
      <c r="DI39" s="501"/>
      <c r="DJ39" s="223"/>
      <c r="DK39" s="424"/>
      <c r="DL39" s="41">
        <f t="shared" si="26"/>
        <v>0</v>
      </c>
      <c r="DM39" s="41">
        <f t="shared" si="27"/>
        <v>0</v>
      </c>
      <c r="DN39" s="576">
        <v>0</v>
      </c>
      <c r="DO39" s="119"/>
      <c r="DP39" s="289"/>
      <c r="DQ39" s="501"/>
      <c r="DR39" s="223"/>
      <c r="DS39" s="424"/>
      <c r="DT39" s="41">
        <f t="shared" si="28"/>
        <v>0</v>
      </c>
      <c r="DU39" s="41">
        <f t="shared" si="29"/>
        <v>0</v>
      </c>
      <c r="DV39" s="564">
        <v>0</v>
      </c>
      <c r="DW39" s="119"/>
      <c r="DX39" s="289"/>
      <c r="DY39" s="501"/>
      <c r="DZ39" s="223"/>
      <c r="EA39" s="424"/>
      <c r="EB39" s="41">
        <f t="shared" si="30"/>
        <v>0</v>
      </c>
      <c r="EC39" s="41">
        <f t="shared" si="31"/>
        <v>0</v>
      </c>
      <c r="ED39" s="576">
        <v>0</v>
      </c>
      <c r="EE39" s="119"/>
      <c r="EF39" s="289"/>
      <c r="EG39" s="501"/>
      <c r="EH39" s="223"/>
      <c r="EI39" s="424"/>
      <c r="EJ39" s="41">
        <f t="shared" si="32"/>
        <v>0</v>
      </c>
      <c r="EK39" s="41">
        <f t="shared" si="33"/>
        <v>0</v>
      </c>
      <c r="EL39" s="576">
        <v>0</v>
      </c>
      <c r="EM39" s="119"/>
      <c r="EN39" s="289"/>
      <c r="EO39" s="501"/>
      <c r="EP39" s="223"/>
      <c r="EQ39" s="424"/>
      <c r="ER39" s="41">
        <f t="shared" si="34"/>
        <v>0</v>
      </c>
      <c r="ES39" s="41">
        <f t="shared" si="35"/>
        <v>0</v>
      </c>
      <c r="ET39" s="576">
        <v>0</v>
      </c>
      <c r="EU39" s="119"/>
      <c r="EV39" s="289"/>
      <c r="EW39" s="501"/>
      <c r="EX39" s="223"/>
      <c r="EY39" s="424"/>
      <c r="EZ39" s="41">
        <f t="shared" si="36"/>
        <v>0</v>
      </c>
      <c r="FA39" s="41">
        <f t="shared" si="37"/>
        <v>0</v>
      </c>
      <c r="FB39" s="576">
        <v>0</v>
      </c>
      <c r="FC39" s="104"/>
      <c r="FD39" s="289"/>
      <c r="FE39" s="463"/>
      <c r="FF39" s="227"/>
      <c r="FG39" s="424"/>
      <c r="FH39" s="41">
        <f t="shared" si="38"/>
        <v>0</v>
      </c>
      <c r="FI39" s="41">
        <f t="shared" si="39"/>
        <v>0</v>
      </c>
      <c r="FJ39" s="564">
        <v>0</v>
      </c>
      <c r="FK39" s="292"/>
      <c r="FL39" s="289"/>
      <c r="FM39" s="548"/>
      <c r="FN39" s="275"/>
      <c r="FO39" s="424"/>
      <c r="FP39" s="41">
        <f t="shared" si="40"/>
        <v>0</v>
      </c>
      <c r="FQ39" s="41">
        <f t="shared" si="41"/>
        <v>0</v>
      </c>
      <c r="FR39" s="564">
        <v>0</v>
      </c>
      <c r="FW39" s="355">
        <f t="shared" si="42"/>
        <v>0</v>
      </c>
      <c r="FX39" s="355">
        <f t="shared" si="42"/>
        <v>0</v>
      </c>
      <c r="FY39" s="355">
        <f t="shared" si="43"/>
        <v>0</v>
      </c>
      <c r="FZ39" s="356">
        <f t="shared" si="43"/>
        <v>0</v>
      </c>
    </row>
    <row r="40" spans="1:182" x14ac:dyDescent="0.25">
      <c r="A40" s="35" t="s">
        <v>75</v>
      </c>
      <c r="B40" s="36" t="s">
        <v>66</v>
      </c>
      <c r="C40" s="72" t="s">
        <v>18</v>
      </c>
      <c r="D40" s="66">
        <v>44.5</v>
      </c>
      <c r="E40" s="299">
        <f t="shared" ref="E40:E42" si="47">G40+O40+W40+AE40+AM40+AU40+BC40+BK40+BS40+CA40+CI40+CQ40+CY40+DG40+DO40+DW40</f>
        <v>0</v>
      </c>
      <c r="F40" s="288">
        <f>$D$40*E40</f>
        <v>0</v>
      </c>
      <c r="G40" s="41"/>
      <c r="H40" s="289">
        <f>$D$40*G40</f>
        <v>0</v>
      </c>
      <c r="I40" s="467"/>
      <c r="K40" s="424"/>
      <c r="L40" s="41">
        <f t="shared" si="0"/>
        <v>0</v>
      </c>
      <c r="M40" s="41">
        <f t="shared" si="1"/>
        <v>0</v>
      </c>
      <c r="N40" s="564">
        <v>0</v>
      </c>
      <c r="O40" s="41"/>
      <c r="P40" s="289">
        <f>$D$40*O40</f>
        <v>0</v>
      </c>
      <c r="Q40" s="467"/>
      <c r="S40" s="424"/>
      <c r="T40" s="41">
        <f t="shared" si="2"/>
        <v>0</v>
      </c>
      <c r="U40" s="41">
        <f t="shared" si="3"/>
        <v>0</v>
      </c>
      <c r="V40" s="564">
        <v>0</v>
      </c>
      <c r="W40" s="41"/>
      <c r="X40" s="289">
        <f>$D$40*W40</f>
        <v>0</v>
      </c>
      <c r="Y40" s="467"/>
      <c r="AA40" s="424"/>
      <c r="AB40" s="41">
        <f t="shared" si="4"/>
        <v>0</v>
      </c>
      <c r="AC40" s="41">
        <f t="shared" si="5"/>
        <v>0</v>
      </c>
      <c r="AD40" s="564">
        <v>0</v>
      </c>
      <c r="AE40" s="60"/>
      <c r="AF40" s="289">
        <f>$D$40*AE40</f>
        <v>0</v>
      </c>
      <c r="AG40" s="457"/>
      <c r="AI40" s="424"/>
      <c r="AJ40" s="41">
        <f t="shared" si="6"/>
        <v>0</v>
      </c>
      <c r="AK40" s="41">
        <f t="shared" si="7"/>
        <v>0</v>
      </c>
      <c r="AL40" s="557">
        <v>0</v>
      </c>
      <c r="AM40" s="41"/>
      <c r="AN40" s="289">
        <f>$D$40*AM40</f>
        <v>0</v>
      </c>
      <c r="AO40" s="467"/>
      <c r="AQ40" s="424"/>
      <c r="AR40" s="41">
        <f t="shared" si="8"/>
        <v>0</v>
      </c>
      <c r="AS40" s="41">
        <f t="shared" si="9"/>
        <v>0</v>
      </c>
      <c r="AT40" s="557">
        <v>0</v>
      </c>
      <c r="AU40" s="60"/>
      <c r="AV40" s="289">
        <f>$D$40*AU40</f>
        <v>0</v>
      </c>
      <c r="AW40" s="457"/>
      <c r="AY40" s="424"/>
      <c r="AZ40" s="41">
        <f t="shared" si="10"/>
        <v>0</v>
      </c>
      <c r="BA40" s="41">
        <f t="shared" si="11"/>
        <v>0</v>
      </c>
      <c r="BB40" s="557">
        <v>0</v>
      </c>
      <c r="BC40" s="60"/>
      <c r="BD40" s="289">
        <f>$D$40*BC40</f>
        <v>0</v>
      </c>
      <c r="BE40" s="457"/>
      <c r="BG40" s="424"/>
      <c r="BH40" s="41">
        <f t="shared" si="12"/>
        <v>0</v>
      </c>
      <c r="BI40" s="41">
        <f t="shared" si="13"/>
        <v>0</v>
      </c>
      <c r="BJ40" s="557">
        <v>0</v>
      </c>
      <c r="BK40" s="60"/>
      <c r="BL40" s="289">
        <f>$D$40*BK40</f>
        <v>0</v>
      </c>
      <c r="BM40" s="457"/>
      <c r="BO40" s="424"/>
      <c r="BP40" s="41">
        <f t="shared" si="14"/>
        <v>0</v>
      </c>
      <c r="BQ40" s="41">
        <f t="shared" si="15"/>
        <v>0</v>
      </c>
      <c r="BR40" s="557">
        <v>0</v>
      </c>
      <c r="BS40" s="60"/>
      <c r="BT40" s="289">
        <f>$D$40*BS40</f>
        <v>0</v>
      </c>
      <c r="BU40" s="457"/>
      <c r="BW40" s="424"/>
      <c r="BX40" s="41">
        <f t="shared" si="16"/>
        <v>0</v>
      </c>
      <c r="BY40" s="41">
        <f t="shared" si="17"/>
        <v>0</v>
      </c>
      <c r="BZ40" s="557">
        <v>0</v>
      </c>
      <c r="CA40" s="60"/>
      <c r="CB40" s="289">
        <f>$D$40*CA40</f>
        <v>0</v>
      </c>
      <c r="CC40" s="457"/>
      <c r="CE40" s="424"/>
      <c r="CF40" s="41">
        <f t="shared" si="18"/>
        <v>0</v>
      </c>
      <c r="CG40" s="41">
        <f t="shared" si="19"/>
        <v>0</v>
      </c>
      <c r="CH40" s="557">
        <v>0</v>
      </c>
      <c r="CI40" s="41"/>
      <c r="CJ40" s="289">
        <f>$D$40*CI40</f>
        <v>0</v>
      </c>
      <c r="CK40" s="467"/>
      <c r="CM40" s="424"/>
      <c r="CN40" s="41">
        <f t="shared" si="20"/>
        <v>0</v>
      </c>
      <c r="CO40" s="41">
        <f t="shared" si="21"/>
        <v>0</v>
      </c>
      <c r="CP40" s="579">
        <v>0</v>
      </c>
      <c r="CQ40" s="41"/>
      <c r="CR40" s="289">
        <f>$D$40*CQ40</f>
        <v>0</v>
      </c>
      <c r="CS40" s="501"/>
      <c r="CT40" s="56"/>
      <c r="CU40" s="424"/>
      <c r="CV40" s="41">
        <f t="shared" si="22"/>
        <v>0</v>
      </c>
      <c r="CW40" s="41">
        <f t="shared" si="23"/>
        <v>0</v>
      </c>
      <c r="CX40" s="576">
        <v>0</v>
      </c>
      <c r="CY40" s="60"/>
      <c r="CZ40" s="289">
        <f>$D$40*CY40</f>
        <v>0</v>
      </c>
      <c r="DA40" s="501"/>
      <c r="DB40" s="223"/>
      <c r="DC40" s="424"/>
      <c r="DD40" s="41">
        <f t="shared" si="24"/>
        <v>0</v>
      </c>
      <c r="DE40" s="41">
        <f t="shared" si="25"/>
        <v>0</v>
      </c>
      <c r="DF40" s="576">
        <v>0</v>
      </c>
      <c r="DG40" s="119"/>
      <c r="DH40" s="289">
        <f>$D$40*DG40</f>
        <v>0</v>
      </c>
      <c r="DI40" s="501"/>
      <c r="DJ40" s="223"/>
      <c r="DK40" s="424"/>
      <c r="DL40" s="41">
        <f t="shared" si="26"/>
        <v>0</v>
      </c>
      <c r="DM40" s="41">
        <f t="shared" si="27"/>
        <v>0</v>
      </c>
      <c r="DN40" s="576">
        <v>0</v>
      </c>
      <c r="DO40" s="119"/>
      <c r="DP40" s="289">
        <f>$D$40*DO40</f>
        <v>0</v>
      </c>
      <c r="DQ40" s="501"/>
      <c r="DR40" s="223"/>
      <c r="DS40" s="424"/>
      <c r="DT40" s="41">
        <f t="shared" si="28"/>
        <v>0</v>
      </c>
      <c r="DU40" s="41">
        <f t="shared" si="29"/>
        <v>0</v>
      </c>
      <c r="DV40" s="564">
        <v>0</v>
      </c>
      <c r="DW40" s="119"/>
      <c r="DX40" s="289">
        <f>$D$40*DW40</f>
        <v>0</v>
      </c>
      <c r="DY40" s="501"/>
      <c r="DZ40" s="223"/>
      <c r="EA40" s="424"/>
      <c r="EB40" s="41">
        <f t="shared" si="30"/>
        <v>0</v>
      </c>
      <c r="EC40" s="41">
        <f t="shared" si="31"/>
        <v>0</v>
      </c>
      <c r="ED40" s="576">
        <v>0</v>
      </c>
      <c r="EE40" s="119"/>
      <c r="EF40" s="289">
        <f>$D$40*EE40</f>
        <v>0</v>
      </c>
      <c r="EG40" s="501"/>
      <c r="EH40" s="223"/>
      <c r="EI40" s="424"/>
      <c r="EJ40" s="41">
        <f t="shared" si="32"/>
        <v>0</v>
      </c>
      <c r="EK40" s="41">
        <f t="shared" si="33"/>
        <v>0</v>
      </c>
      <c r="EL40" s="576">
        <v>0</v>
      </c>
      <c r="EM40" s="119"/>
      <c r="EN40" s="289">
        <f>$D$40*EM40</f>
        <v>0</v>
      </c>
      <c r="EO40" s="501"/>
      <c r="EP40" s="223"/>
      <c r="EQ40" s="424"/>
      <c r="ER40" s="41">
        <f t="shared" si="34"/>
        <v>0</v>
      </c>
      <c r="ES40" s="41">
        <f t="shared" si="35"/>
        <v>0</v>
      </c>
      <c r="ET40" s="576">
        <v>0</v>
      </c>
      <c r="EU40" s="119"/>
      <c r="EV40" s="289">
        <f>$D$40*EU40</f>
        <v>0</v>
      </c>
      <c r="EW40" s="501"/>
      <c r="EX40" s="223"/>
      <c r="EY40" s="424"/>
      <c r="EZ40" s="41">
        <f t="shared" si="36"/>
        <v>0</v>
      </c>
      <c r="FA40" s="41">
        <f t="shared" si="37"/>
        <v>0</v>
      </c>
      <c r="FB40" s="576">
        <v>0</v>
      </c>
      <c r="FC40" s="104"/>
      <c r="FD40" s="289">
        <f>$D$40*FC40</f>
        <v>0</v>
      </c>
      <c r="FE40" s="463"/>
      <c r="FF40" s="227"/>
      <c r="FG40" s="424"/>
      <c r="FH40" s="41">
        <f t="shared" si="38"/>
        <v>0</v>
      </c>
      <c r="FI40" s="41">
        <f t="shared" si="39"/>
        <v>0</v>
      </c>
      <c r="FJ40" s="564">
        <v>0</v>
      </c>
      <c r="FK40" s="400"/>
      <c r="FL40" s="289">
        <f>$D$40*FK40</f>
        <v>0</v>
      </c>
      <c r="FM40" s="539"/>
      <c r="FN40" s="275"/>
      <c r="FO40" s="424"/>
      <c r="FP40" s="41">
        <f t="shared" si="40"/>
        <v>0</v>
      </c>
      <c r="FQ40" s="41">
        <f t="shared" si="41"/>
        <v>0</v>
      </c>
      <c r="FR40" s="564">
        <v>0</v>
      </c>
      <c r="FW40" s="355">
        <f t="shared" si="42"/>
        <v>0</v>
      </c>
      <c r="FX40" s="355">
        <f t="shared" si="42"/>
        <v>0</v>
      </c>
      <c r="FY40" s="355">
        <f t="shared" si="43"/>
        <v>0</v>
      </c>
      <c r="FZ40" s="356">
        <f t="shared" si="43"/>
        <v>0</v>
      </c>
    </row>
    <row r="41" spans="1:182" x14ac:dyDescent="0.25">
      <c r="A41" s="35" t="s">
        <v>76</v>
      </c>
      <c r="B41" s="36" t="s">
        <v>68</v>
      </c>
      <c r="C41" s="72" t="s">
        <v>18</v>
      </c>
      <c r="D41" s="66">
        <v>44.5</v>
      </c>
      <c r="E41" s="299">
        <f t="shared" si="47"/>
        <v>0</v>
      </c>
      <c r="F41" s="288">
        <f>$D$41*E41</f>
        <v>0</v>
      </c>
      <c r="G41" s="41"/>
      <c r="H41" s="289">
        <f>$D$41*G41</f>
        <v>0</v>
      </c>
      <c r="I41" s="467"/>
      <c r="K41" s="424"/>
      <c r="L41" s="41">
        <f t="shared" si="0"/>
        <v>0</v>
      </c>
      <c r="M41" s="41">
        <f t="shared" si="1"/>
        <v>0</v>
      </c>
      <c r="N41" s="564">
        <v>0</v>
      </c>
      <c r="O41" s="41"/>
      <c r="P41" s="289">
        <f>$D$41*O41</f>
        <v>0</v>
      </c>
      <c r="Q41" s="467"/>
      <c r="S41" s="424"/>
      <c r="T41" s="41">
        <f t="shared" si="2"/>
        <v>0</v>
      </c>
      <c r="U41" s="41">
        <f t="shared" si="3"/>
        <v>0</v>
      </c>
      <c r="V41" s="564">
        <v>0</v>
      </c>
      <c r="W41" s="41"/>
      <c r="X41" s="289">
        <f>$D$41*W41</f>
        <v>0</v>
      </c>
      <c r="Y41" s="467"/>
      <c r="AA41" s="424"/>
      <c r="AB41" s="41">
        <f t="shared" si="4"/>
        <v>0</v>
      </c>
      <c r="AC41" s="41">
        <f t="shared" si="5"/>
        <v>0</v>
      </c>
      <c r="AD41" s="564">
        <v>0</v>
      </c>
      <c r="AE41" s="60"/>
      <c r="AF41" s="289">
        <f>$D$41*AE41</f>
        <v>0</v>
      </c>
      <c r="AG41" s="457"/>
      <c r="AI41" s="424"/>
      <c r="AJ41" s="41">
        <f t="shared" si="6"/>
        <v>0</v>
      </c>
      <c r="AK41" s="41">
        <f t="shared" si="7"/>
        <v>0</v>
      </c>
      <c r="AL41" s="557">
        <v>0</v>
      </c>
      <c r="AM41" s="41"/>
      <c r="AN41" s="289">
        <f>$D$41*AM41</f>
        <v>0</v>
      </c>
      <c r="AO41" s="467"/>
      <c r="AQ41" s="424"/>
      <c r="AR41" s="41">
        <f t="shared" si="8"/>
        <v>0</v>
      </c>
      <c r="AS41" s="41">
        <f t="shared" si="9"/>
        <v>0</v>
      </c>
      <c r="AT41" s="557">
        <v>0</v>
      </c>
      <c r="AU41" s="60"/>
      <c r="AV41" s="289">
        <f>$D$41*AU41</f>
        <v>0</v>
      </c>
      <c r="AW41" s="457"/>
      <c r="AY41" s="424"/>
      <c r="AZ41" s="41">
        <f t="shared" si="10"/>
        <v>0</v>
      </c>
      <c r="BA41" s="41">
        <f t="shared" si="11"/>
        <v>0</v>
      </c>
      <c r="BB41" s="557">
        <v>0</v>
      </c>
      <c r="BC41" s="60"/>
      <c r="BD41" s="289">
        <f>$D$41*BC41</f>
        <v>0</v>
      </c>
      <c r="BE41" s="457"/>
      <c r="BG41" s="424"/>
      <c r="BH41" s="41">
        <f t="shared" si="12"/>
        <v>0</v>
      </c>
      <c r="BI41" s="41">
        <f t="shared" si="13"/>
        <v>0</v>
      </c>
      <c r="BJ41" s="557">
        <v>0</v>
      </c>
      <c r="BK41" s="60"/>
      <c r="BL41" s="289">
        <f>$D$41*BK41</f>
        <v>0</v>
      </c>
      <c r="BM41" s="457"/>
      <c r="BO41" s="424"/>
      <c r="BP41" s="41">
        <f t="shared" si="14"/>
        <v>0</v>
      </c>
      <c r="BQ41" s="41">
        <f t="shared" si="15"/>
        <v>0</v>
      </c>
      <c r="BR41" s="557">
        <v>0</v>
      </c>
      <c r="BS41" s="60"/>
      <c r="BT41" s="289">
        <f>$D$41*BS41</f>
        <v>0</v>
      </c>
      <c r="BU41" s="457"/>
      <c r="BW41" s="424"/>
      <c r="BX41" s="41">
        <f t="shared" si="16"/>
        <v>0</v>
      </c>
      <c r="BY41" s="41">
        <f t="shared" si="17"/>
        <v>0</v>
      </c>
      <c r="BZ41" s="557">
        <v>0</v>
      </c>
      <c r="CA41" s="60"/>
      <c r="CB41" s="289">
        <f>$D$41*CA41</f>
        <v>0</v>
      </c>
      <c r="CC41" s="457"/>
      <c r="CE41" s="424"/>
      <c r="CF41" s="41">
        <f t="shared" si="18"/>
        <v>0</v>
      </c>
      <c r="CG41" s="41">
        <f t="shared" si="19"/>
        <v>0</v>
      </c>
      <c r="CH41" s="557">
        <v>0</v>
      </c>
      <c r="CI41" s="41"/>
      <c r="CJ41" s="289">
        <f>$D$41*CI41</f>
        <v>0</v>
      </c>
      <c r="CK41" s="467"/>
      <c r="CM41" s="424"/>
      <c r="CN41" s="41">
        <f t="shared" si="20"/>
        <v>0</v>
      </c>
      <c r="CO41" s="41">
        <f t="shared" si="21"/>
        <v>0</v>
      </c>
      <c r="CP41" s="579">
        <v>0</v>
      </c>
      <c r="CQ41" s="41"/>
      <c r="CR41" s="289">
        <f>$D$41*CQ41</f>
        <v>0</v>
      </c>
      <c r="CS41" s="501"/>
      <c r="CT41" s="56"/>
      <c r="CU41" s="424"/>
      <c r="CV41" s="41">
        <f t="shared" si="22"/>
        <v>0</v>
      </c>
      <c r="CW41" s="41">
        <f t="shared" si="23"/>
        <v>0</v>
      </c>
      <c r="CX41" s="576">
        <v>0</v>
      </c>
      <c r="CY41" s="60"/>
      <c r="CZ41" s="289">
        <f>$D$41*CY41</f>
        <v>0</v>
      </c>
      <c r="DA41" s="501"/>
      <c r="DB41" s="223"/>
      <c r="DC41" s="424"/>
      <c r="DD41" s="41">
        <f t="shared" si="24"/>
        <v>0</v>
      </c>
      <c r="DE41" s="41">
        <f t="shared" si="25"/>
        <v>0</v>
      </c>
      <c r="DF41" s="576">
        <v>0</v>
      </c>
      <c r="DG41" s="119"/>
      <c r="DH41" s="289">
        <f>$D$41*DG41</f>
        <v>0</v>
      </c>
      <c r="DI41" s="501"/>
      <c r="DJ41" s="223"/>
      <c r="DK41" s="424"/>
      <c r="DL41" s="41">
        <f t="shared" si="26"/>
        <v>0</v>
      </c>
      <c r="DM41" s="41">
        <f t="shared" si="27"/>
        <v>0</v>
      </c>
      <c r="DN41" s="576">
        <v>0</v>
      </c>
      <c r="DO41" s="119"/>
      <c r="DP41" s="289">
        <f>$D$41*DO41</f>
        <v>0</v>
      </c>
      <c r="DQ41" s="501"/>
      <c r="DR41" s="223"/>
      <c r="DS41" s="424"/>
      <c r="DT41" s="41">
        <f t="shared" si="28"/>
        <v>0</v>
      </c>
      <c r="DU41" s="41">
        <f t="shared" si="29"/>
        <v>0</v>
      </c>
      <c r="DV41" s="564">
        <v>0</v>
      </c>
      <c r="DW41" s="119"/>
      <c r="DX41" s="289">
        <f>$D$41*DW41</f>
        <v>0</v>
      </c>
      <c r="DY41" s="501"/>
      <c r="DZ41" s="223"/>
      <c r="EA41" s="424"/>
      <c r="EB41" s="41">
        <f t="shared" si="30"/>
        <v>0</v>
      </c>
      <c r="EC41" s="41">
        <f t="shared" si="31"/>
        <v>0</v>
      </c>
      <c r="ED41" s="576">
        <v>0</v>
      </c>
      <c r="EE41" s="119"/>
      <c r="EF41" s="289">
        <f>$D$41*EE41</f>
        <v>0</v>
      </c>
      <c r="EG41" s="501"/>
      <c r="EH41" s="223"/>
      <c r="EI41" s="424"/>
      <c r="EJ41" s="41">
        <f t="shared" si="32"/>
        <v>0</v>
      </c>
      <c r="EK41" s="41">
        <f t="shared" si="33"/>
        <v>0</v>
      </c>
      <c r="EL41" s="576">
        <v>0</v>
      </c>
      <c r="EM41" s="119"/>
      <c r="EN41" s="289">
        <f>$D$41*EM41</f>
        <v>0</v>
      </c>
      <c r="EO41" s="501"/>
      <c r="EP41" s="223"/>
      <c r="EQ41" s="424"/>
      <c r="ER41" s="41">
        <f t="shared" si="34"/>
        <v>0</v>
      </c>
      <c r="ES41" s="41">
        <f t="shared" si="35"/>
        <v>0</v>
      </c>
      <c r="ET41" s="576">
        <v>0</v>
      </c>
      <c r="EU41" s="119"/>
      <c r="EV41" s="289">
        <f>$D$41*EU41</f>
        <v>0</v>
      </c>
      <c r="EW41" s="501"/>
      <c r="EX41" s="223"/>
      <c r="EY41" s="424"/>
      <c r="EZ41" s="41">
        <f t="shared" si="36"/>
        <v>0</v>
      </c>
      <c r="FA41" s="41">
        <f t="shared" si="37"/>
        <v>0</v>
      </c>
      <c r="FB41" s="576">
        <v>0</v>
      </c>
      <c r="FC41" s="104"/>
      <c r="FD41" s="289">
        <f>$D$41*FC41</f>
        <v>0</v>
      </c>
      <c r="FE41" s="463"/>
      <c r="FF41" s="227"/>
      <c r="FG41" s="424"/>
      <c r="FH41" s="41">
        <f t="shared" si="38"/>
        <v>0</v>
      </c>
      <c r="FI41" s="41">
        <f t="shared" si="39"/>
        <v>0</v>
      </c>
      <c r="FJ41" s="564">
        <v>0</v>
      </c>
      <c r="FK41" s="400"/>
      <c r="FL41" s="289">
        <f>$D$41*FK41</f>
        <v>0</v>
      </c>
      <c r="FM41" s="539"/>
      <c r="FN41" s="275"/>
      <c r="FO41" s="424"/>
      <c r="FP41" s="41">
        <f t="shared" si="40"/>
        <v>0</v>
      </c>
      <c r="FQ41" s="41">
        <f t="shared" si="41"/>
        <v>0</v>
      </c>
      <c r="FR41" s="564">
        <v>0</v>
      </c>
      <c r="FW41" s="355">
        <f t="shared" si="42"/>
        <v>0</v>
      </c>
      <c r="FX41" s="355">
        <f t="shared" si="42"/>
        <v>0</v>
      </c>
      <c r="FY41" s="355">
        <f t="shared" si="43"/>
        <v>0</v>
      </c>
      <c r="FZ41" s="356">
        <f t="shared" si="43"/>
        <v>0</v>
      </c>
    </row>
    <row r="42" spans="1:182" x14ac:dyDescent="0.25">
      <c r="A42" s="35" t="s">
        <v>77</v>
      </c>
      <c r="B42" s="36" t="s">
        <v>70</v>
      </c>
      <c r="C42" s="72" t="s">
        <v>18</v>
      </c>
      <c r="D42" s="66">
        <v>44.5</v>
      </c>
      <c r="E42" s="299">
        <f t="shared" si="47"/>
        <v>0</v>
      </c>
      <c r="F42" s="288">
        <f>$D$42*E42</f>
        <v>0</v>
      </c>
      <c r="G42" s="41"/>
      <c r="H42" s="289">
        <f>$D$42*G42</f>
        <v>0</v>
      </c>
      <c r="I42" s="467"/>
      <c r="K42" s="424"/>
      <c r="L42" s="41">
        <f t="shared" si="0"/>
        <v>0</v>
      </c>
      <c r="M42" s="41">
        <f t="shared" si="1"/>
        <v>0</v>
      </c>
      <c r="N42" s="564">
        <v>0</v>
      </c>
      <c r="O42" s="41"/>
      <c r="P42" s="289">
        <f>$D$42*O42</f>
        <v>0</v>
      </c>
      <c r="Q42" s="467"/>
      <c r="S42" s="424"/>
      <c r="T42" s="41">
        <f t="shared" si="2"/>
        <v>0</v>
      </c>
      <c r="U42" s="41">
        <f t="shared" si="3"/>
        <v>0</v>
      </c>
      <c r="V42" s="564">
        <v>0</v>
      </c>
      <c r="W42" s="41"/>
      <c r="X42" s="289">
        <f>$D$42*W42</f>
        <v>0</v>
      </c>
      <c r="Y42" s="467"/>
      <c r="AA42" s="424"/>
      <c r="AB42" s="41">
        <f t="shared" si="4"/>
        <v>0</v>
      </c>
      <c r="AC42" s="41">
        <f t="shared" si="5"/>
        <v>0</v>
      </c>
      <c r="AD42" s="564">
        <v>0</v>
      </c>
      <c r="AE42" s="60"/>
      <c r="AF42" s="289">
        <f>$D$42*AE42</f>
        <v>0</v>
      </c>
      <c r="AG42" s="457"/>
      <c r="AI42" s="424"/>
      <c r="AJ42" s="41">
        <f t="shared" si="6"/>
        <v>0</v>
      </c>
      <c r="AK42" s="41">
        <f t="shared" si="7"/>
        <v>0</v>
      </c>
      <c r="AL42" s="557">
        <v>0</v>
      </c>
      <c r="AM42" s="41"/>
      <c r="AN42" s="289">
        <f>$D$42*AM42</f>
        <v>0</v>
      </c>
      <c r="AO42" s="467"/>
      <c r="AQ42" s="424"/>
      <c r="AR42" s="41">
        <f t="shared" si="8"/>
        <v>0</v>
      </c>
      <c r="AS42" s="41">
        <f t="shared" si="9"/>
        <v>0</v>
      </c>
      <c r="AT42" s="557">
        <v>0</v>
      </c>
      <c r="AU42" s="60"/>
      <c r="AV42" s="289">
        <f>$D$42*AU42</f>
        <v>0</v>
      </c>
      <c r="AW42" s="457"/>
      <c r="AY42" s="424"/>
      <c r="AZ42" s="41">
        <f t="shared" si="10"/>
        <v>0</v>
      </c>
      <c r="BA42" s="41">
        <f t="shared" si="11"/>
        <v>0</v>
      </c>
      <c r="BB42" s="557">
        <v>0</v>
      </c>
      <c r="BC42" s="60"/>
      <c r="BD42" s="289">
        <f>$D$42*BC42</f>
        <v>0</v>
      </c>
      <c r="BE42" s="457"/>
      <c r="BG42" s="424"/>
      <c r="BH42" s="41">
        <f t="shared" si="12"/>
        <v>0</v>
      </c>
      <c r="BI42" s="41">
        <f t="shared" si="13"/>
        <v>0</v>
      </c>
      <c r="BJ42" s="557">
        <v>0</v>
      </c>
      <c r="BK42" s="60"/>
      <c r="BL42" s="289">
        <f>$D$42*BK42</f>
        <v>0</v>
      </c>
      <c r="BM42" s="457"/>
      <c r="BO42" s="424"/>
      <c r="BP42" s="41">
        <f t="shared" si="14"/>
        <v>0</v>
      </c>
      <c r="BQ42" s="41">
        <f t="shared" si="15"/>
        <v>0</v>
      </c>
      <c r="BR42" s="557">
        <v>0</v>
      </c>
      <c r="BS42" s="60"/>
      <c r="BT42" s="289">
        <f>$D$42*BS42</f>
        <v>0</v>
      </c>
      <c r="BU42" s="457"/>
      <c r="BW42" s="424"/>
      <c r="BX42" s="41">
        <f t="shared" si="16"/>
        <v>0</v>
      </c>
      <c r="BY42" s="41">
        <f t="shared" si="17"/>
        <v>0</v>
      </c>
      <c r="BZ42" s="557">
        <v>0</v>
      </c>
      <c r="CA42" s="60"/>
      <c r="CB42" s="289">
        <f>$D$42*CA42</f>
        <v>0</v>
      </c>
      <c r="CC42" s="457"/>
      <c r="CE42" s="424"/>
      <c r="CF42" s="41">
        <f t="shared" si="18"/>
        <v>0</v>
      </c>
      <c r="CG42" s="41">
        <f t="shared" si="19"/>
        <v>0</v>
      </c>
      <c r="CH42" s="557">
        <v>0</v>
      </c>
      <c r="CI42" s="41"/>
      <c r="CJ42" s="289">
        <f>$D$42*CI42</f>
        <v>0</v>
      </c>
      <c r="CK42" s="467"/>
      <c r="CM42" s="424"/>
      <c r="CN42" s="41">
        <f t="shared" si="20"/>
        <v>0</v>
      </c>
      <c r="CO42" s="41">
        <f t="shared" si="21"/>
        <v>0</v>
      </c>
      <c r="CP42" s="579">
        <v>0</v>
      </c>
      <c r="CQ42" s="41"/>
      <c r="CR42" s="289">
        <f>$D$42*CQ42</f>
        <v>0</v>
      </c>
      <c r="CS42" s="501"/>
      <c r="CT42" s="56"/>
      <c r="CU42" s="424"/>
      <c r="CV42" s="41">
        <f t="shared" si="22"/>
        <v>0</v>
      </c>
      <c r="CW42" s="41">
        <f t="shared" si="23"/>
        <v>0</v>
      </c>
      <c r="CX42" s="576">
        <v>0</v>
      </c>
      <c r="CY42" s="60"/>
      <c r="CZ42" s="289">
        <f>$D$42*CY42</f>
        <v>0</v>
      </c>
      <c r="DA42" s="501"/>
      <c r="DB42" s="223"/>
      <c r="DC42" s="424"/>
      <c r="DD42" s="41">
        <f t="shared" si="24"/>
        <v>0</v>
      </c>
      <c r="DE42" s="41">
        <f t="shared" si="25"/>
        <v>0</v>
      </c>
      <c r="DF42" s="576">
        <v>0</v>
      </c>
      <c r="DG42" s="119"/>
      <c r="DH42" s="289">
        <f>$D$42*DG42</f>
        <v>0</v>
      </c>
      <c r="DI42" s="501"/>
      <c r="DJ42" s="223"/>
      <c r="DK42" s="424"/>
      <c r="DL42" s="41">
        <f t="shared" si="26"/>
        <v>0</v>
      </c>
      <c r="DM42" s="41">
        <f t="shared" si="27"/>
        <v>0</v>
      </c>
      <c r="DN42" s="576">
        <v>0</v>
      </c>
      <c r="DO42" s="119"/>
      <c r="DP42" s="289">
        <f>$D$42*DO42</f>
        <v>0</v>
      </c>
      <c r="DQ42" s="501"/>
      <c r="DR42" s="223"/>
      <c r="DS42" s="424"/>
      <c r="DT42" s="41">
        <f t="shared" si="28"/>
        <v>0</v>
      </c>
      <c r="DU42" s="41">
        <f t="shared" si="29"/>
        <v>0</v>
      </c>
      <c r="DV42" s="564">
        <v>0</v>
      </c>
      <c r="DW42" s="119"/>
      <c r="DX42" s="289">
        <f>$D$42*DW42</f>
        <v>0</v>
      </c>
      <c r="DY42" s="501"/>
      <c r="DZ42" s="223"/>
      <c r="EA42" s="424"/>
      <c r="EB42" s="41">
        <f t="shared" si="30"/>
        <v>0</v>
      </c>
      <c r="EC42" s="41">
        <f t="shared" si="31"/>
        <v>0</v>
      </c>
      <c r="ED42" s="576">
        <v>0</v>
      </c>
      <c r="EE42" s="119"/>
      <c r="EF42" s="289">
        <f>$D$42*EE42</f>
        <v>0</v>
      </c>
      <c r="EG42" s="501"/>
      <c r="EH42" s="223"/>
      <c r="EI42" s="424"/>
      <c r="EJ42" s="41">
        <f t="shared" si="32"/>
        <v>0</v>
      </c>
      <c r="EK42" s="41">
        <f t="shared" si="33"/>
        <v>0</v>
      </c>
      <c r="EL42" s="576">
        <v>0</v>
      </c>
      <c r="EM42" s="119"/>
      <c r="EN42" s="289">
        <f>$D$42*EM42</f>
        <v>0</v>
      </c>
      <c r="EO42" s="501"/>
      <c r="EP42" s="223"/>
      <c r="EQ42" s="424"/>
      <c r="ER42" s="41">
        <f t="shared" si="34"/>
        <v>0</v>
      </c>
      <c r="ES42" s="41">
        <f t="shared" si="35"/>
        <v>0</v>
      </c>
      <c r="ET42" s="576">
        <v>0</v>
      </c>
      <c r="EU42" s="119"/>
      <c r="EV42" s="289">
        <f>$D$42*EU42</f>
        <v>0</v>
      </c>
      <c r="EW42" s="501"/>
      <c r="EX42" s="223"/>
      <c r="EY42" s="424"/>
      <c r="EZ42" s="41">
        <f t="shared" si="36"/>
        <v>0</v>
      </c>
      <c r="FA42" s="41">
        <f t="shared" si="37"/>
        <v>0</v>
      </c>
      <c r="FB42" s="576">
        <v>0</v>
      </c>
      <c r="FC42" s="104"/>
      <c r="FD42" s="289">
        <f>$D$42*FC42</f>
        <v>0</v>
      </c>
      <c r="FE42" s="463"/>
      <c r="FF42" s="227"/>
      <c r="FG42" s="424"/>
      <c r="FH42" s="41">
        <f t="shared" si="38"/>
        <v>0</v>
      </c>
      <c r="FI42" s="41">
        <f t="shared" si="39"/>
        <v>0</v>
      </c>
      <c r="FJ42" s="564">
        <v>0</v>
      </c>
      <c r="FK42" s="400"/>
      <c r="FL42" s="289">
        <f>$D$42*FK42</f>
        <v>0</v>
      </c>
      <c r="FM42" s="539"/>
      <c r="FN42" s="275"/>
      <c r="FO42" s="424"/>
      <c r="FP42" s="41">
        <f t="shared" si="40"/>
        <v>0</v>
      </c>
      <c r="FQ42" s="41">
        <f t="shared" si="41"/>
        <v>0</v>
      </c>
      <c r="FR42" s="564">
        <v>0</v>
      </c>
      <c r="FW42" s="355">
        <f t="shared" si="42"/>
        <v>0</v>
      </c>
      <c r="FX42" s="355">
        <f t="shared" si="42"/>
        <v>0</v>
      </c>
      <c r="FY42" s="355">
        <f t="shared" si="43"/>
        <v>0</v>
      </c>
      <c r="FZ42" s="356">
        <f t="shared" si="43"/>
        <v>0</v>
      </c>
    </row>
    <row r="43" spans="1:182" x14ac:dyDescent="0.25">
      <c r="A43" s="46" t="s">
        <v>78</v>
      </c>
      <c r="B43" s="47" t="s">
        <v>72</v>
      </c>
      <c r="C43" s="73" t="s">
        <v>18</v>
      </c>
      <c r="D43" s="68">
        <v>44.5</v>
      </c>
      <c r="E43" s="299">
        <f>G43+O43+W43+AE43+AM43+AU43+BC43+BK43+BS43+CA43+CI43+CQ43</f>
        <v>1210</v>
      </c>
      <c r="F43" s="288">
        <f>$D$43*E43</f>
        <v>53845</v>
      </c>
      <c r="G43" s="569">
        <v>165</v>
      </c>
      <c r="H43" s="290">
        <f>$D$43*G43</f>
        <v>7342.5</v>
      </c>
      <c r="I43" s="481">
        <v>275</v>
      </c>
      <c r="J43" s="50"/>
      <c r="K43" s="448">
        <v>0.6</v>
      </c>
      <c r="L43" s="41">
        <f>G43*K43</f>
        <v>99</v>
      </c>
      <c r="M43" s="41">
        <f>ROUNDUP(L43,0)</f>
        <v>99</v>
      </c>
      <c r="N43" s="569">
        <v>165</v>
      </c>
      <c r="O43" s="569">
        <v>0</v>
      </c>
      <c r="P43" s="290">
        <f>$D$43*O43</f>
        <v>0</v>
      </c>
      <c r="Q43" s="481">
        <v>0</v>
      </c>
      <c r="R43" s="50"/>
      <c r="S43" s="448">
        <v>0.6</v>
      </c>
      <c r="T43" s="41">
        <f t="shared" si="2"/>
        <v>0</v>
      </c>
      <c r="U43" s="41">
        <f t="shared" si="3"/>
        <v>0</v>
      </c>
      <c r="V43" s="569">
        <v>0</v>
      </c>
      <c r="W43" s="582">
        <v>150</v>
      </c>
      <c r="X43" s="290">
        <f>$D$43*W43</f>
        <v>6675</v>
      </c>
      <c r="Y43" s="481">
        <v>250</v>
      </c>
      <c r="Z43" s="50"/>
      <c r="AA43" s="448">
        <v>0.6</v>
      </c>
      <c r="AB43" s="41">
        <f t="shared" si="4"/>
        <v>90</v>
      </c>
      <c r="AC43" s="41">
        <f t="shared" si="5"/>
        <v>90</v>
      </c>
      <c r="AD43" s="582">
        <v>150</v>
      </c>
      <c r="AE43" s="558">
        <v>0</v>
      </c>
      <c r="AF43" s="290">
        <f>$D$43*AE43</f>
        <v>0</v>
      </c>
      <c r="AG43" s="458">
        <v>0</v>
      </c>
      <c r="AH43" s="50"/>
      <c r="AI43" s="448">
        <v>0.6</v>
      </c>
      <c r="AJ43" s="41">
        <f t="shared" si="6"/>
        <v>0</v>
      </c>
      <c r="AK43" s="41">
        <f t="shared" si="7"/>
        <v>0</v>
      </c>
      <c r="AL43" s="558">
        <v>0</v>
      </c>
      <c r="AM43" s="558">
        <v>400</v>
      </c>
      <c r="AN43" s="290">
        <f>$D$43*AM43</f>
        <v>17800</v>
      </c>
      <c r="AO43" s="458">
        <v>450</v>
      </c>
      <c r="AP43" s="50"/>
      <c r="AQ43" s="448">
        <v>0.6</v>
      </c>
      <c r="AR43" s="41">
        <f t="shared" si="8"/>
        <v>240</v>
      </c>
      <c r="AS43" s="41">
        <f t="shared" si="9"/>
        <v>240</v>
      </c>
      <c r="AT43" s="558">
        <v>270</v>
      </c>
      <c r="AU43" s="558">
        <v>0</v>
      </c>
      <c r="AV43" s="290">
        <f>$D$43*AU43</f>
        <v>0</v>
      </c>
      <c r="AW43" s="458">
        <v>0</v>
      </c>
      <c r="AX43" s="50"/>
      <c r="AY43" s="448">
        <v>0.6</v>
      </c>
      <c r="AZ43" s="41">
        <f t="shared" si="10"/>
        <v>0</v>
      </c>
      <c r="BA43" s="41">
        <f t="shared" si="11"/>
        <v>0</v>
      </c>
      <c r="BB43" s="558">
        <v>0</v>
      </c>
      <c r="BC43" s="558">
        <v>150</v>
      </c>
      <c r="BD43" s="290">
        <f>$D$43*BC43</f>
        <v>6675</v>
      </c>
      <c r="BE43" s="458">
        <v>250</v>
      </c>
      <c r="BF43" s="50"/>
      <c r="BG43" s="448">
        <v>0.6</v>
      </c>
      <c r="BH43" s="41">
        <f t="shared" si="12"/>
        <v>90</v>
      </c>
      <c r="BI43" s="41">
        <f t="shared" si="13"/>
        <v>90</v>
      </c>
      <c r="BJ43" s="558">
        <v>150</v>
      </c>
      <c r="BK43" s="558">
        <v>0</v>
      </c>
      <c r="BL43" s="290">
        <f>$D$43*BK43</f>
        <v>0</v>
      </c>
      <c r="BM43" s="458">
        <v>0</v>
      </c>
      <c r="BN43" s="50"/>
      <c r="BO43" s="448">
        <v>0.6</v>
      </c>
      <c r="BP43" s="41">
        <f t="shared" si="14"/>
        <v>0</v>
      </c>
      <c r="BQ43" s="41">
        <f t="shared" si="15"/>
        <v>0</v>
      </c>
      <c r="BR43" s="558">
        <v>0</v>
      </c>
      <c r="BS43" s="558">
        <v>135</v>
      </c>
      <c r="BT43" s="290">
        <f>$D$43*BS43</f>
        <v>6007.5</v>
      </c>
      <c r="BU43" s="458">
        <v>225</v>
      </c>
      <c r="BV43" s="50"/>
      <c r="BW43" s="448">
        <v>0.6</v>
      </c>
      <c r="BX43" s="41">
        <f t="shared" si="16"/>
        <v>81</v>
      </c>
      <c r="BY43" s="41">
        <f t="shared" si="17"/>
        <v>81</v>
      </c>
      <c r="BZ43" s="558">
        <v>135</v>
      </c>
      <c r="CA43" s="558">
        <v>0</v>
      </c>
      <c r="CB43" s="290">
        <f>$D$43*CA43</f>
        <v>0</v>
      </c>
      <c r="CC43" s="458">
        <v>0</v>
      </c>
      <c r="CD43" s="50"/>
      <c r="CE43" s="448">
        <v>0.6</v>
      </c>
      <c r="CF43" s="41">
        <f t="shared" si="18"/>
        <v>0</v>
      </c>
      <c r="CG43" s="41">
        <f t="shared" si="19"/>
        <v>0</v>
      </c>
      <c r="CH43" s="558">
        <v>0</v>
      </c>
      <c r="CI43" s="601">
        <v>105</v>
      </c>
      <c r="CJ43" s="290">
        <f>$D$43*CI43</f>
        <v>4672.5</v>
      </c>
      <c r="CK43" s="458">
        <v>175</v>
      </c>
      <c r="CL43" s="50"/>
      <c r="CM43" s="448">
        <v>0.6</v>
      </c>
      <c r="CN43" s="41">
        <f t="shared" si="20"/>
        <v>63</v>
      </c>
      <c r="CO43" s="41">
        <f t="shared" si="21"/>
        <v>63</v>
      </c>
      <c r="CP43" s="601">
        <v>105</v>
      </c>
      <c r="CQ43" s="601">
        <v>105</v>
      </c>
      <c r="CR43" s="290">
        <f>$D$43*CQ43</f>
        <v>4672.5</v>
      </c>
      <c r="CS43" s="526">
        <v>0</v>
      </c>
      <c r="CT43" s="70"/>
      <c r="CU43" s="448">
        <v>0.6</v>
      </c>
      <c r="CV43" s="41">
        <f t="shared" si="22"/>
        <v>63</v>
      </c>
      <c r="CW43" s="41">
        <f t="shared" si="23"/>
        <v>63</v>
      </c>
      <c r="CX43" s="616">
        <v>0</v>
      </c>
      <c r="CY43" s="558">
        <v>0</v>
      </c>
      <c r="CZ43" s="290">
        <f>$D$43*CY43</f>
        <v>0</v>
      </c>
      <c r="DA43" s="526">
        <v>0</v>
      </c>
      <c r="DB43" s="301"/>
      <c r="DC43" s="448">
        <v>0.6</v>
      </c>
      <c r="DD43" s="41">
        <f t="shared" si="24"/>
        <v>0</v>
      </c>
      <c r="DE43" s="41">
        <f t="shared" si="25"/>
        <v>0</v>
      </c>
      <c r="DF43" s="616">
        <v>0</v>
      </c>
      <c r="DG43" s="616">
        <v>0</v>
      </c>
      <c r="DH43" s="290">
        <f>$D$43*DG43</f>
        <v>0</v>
      </c>
      <c r="DI43" s="526">
        <v>0</v>
      </c>
      <c r="DJ43" s="301"/>
      <c r="DK43" s="448">
        <v>0.6</v>
      </c>
      <c r="DL43" s="41">
        <f t="shared" si="26"/>
        <v>0</v>
      </c>
      <c r="DM43" s="41">
        <f t="shared" si="27"/>
        <v>0</v>
      </c>
      <c r="DN43" s="616">
        <v>0</v>
      </c>
      <c r="DO43" s="564">
        <v>0</v>
      </c>
      <c r="DP43" s="290">
        <f>$D$43*DO43</f>
        <v>0</v>
      </c>
      <c r="DQ43" s="467">
        <v>0</v>
      </c>
      <c r="DR43" s="301"/>
      <c r="DS43" s="448">
        <v>0.6</v>
      </c>
      <c r="DT43" s="41">
        <f t="shared" si="28"/>
        <v>0</v>
      </c>
      <c r="DU43" s="41">
        <f t="shared" si="29"/>
        <v>0</v>
      </c>
      <c r="DV43" s="564">
        <v>0</v>
      </c>
      <c r="DW43" s="616">
        <v>0</v>
      </c>
      <c r="DX43" s="290">
        <f>$D$43*DW43</f>
        <v>0</v>
      </c>
      <c r="DY43" s="526">
        <v>0</v>
      </c>
      <c r="DZ43" s="301"/>
      <c r="EA43" s="448">
        <v>0.6</v>
      </c>
      <c r="EB43" s="41">
        <f t="shared" si="30"/>
        <v>0</v>
      </c>
      <c r="EC43" s="41">
        <f t="shared" si="31"/>
        <v>0</v>
      </c>
      <c r="ED43" s="616">
        <v>0</v>
      </c>
      <c r="EE43" s="616">
        <v>0</v>
      </c>
      <c r="EF43" s="290">
        <f>$D$43*EE43</f>
        <v>0</v>
      </c>
      <c r="EG43" s="526">
        <v>0</v>
      </c>
      <c r="EH43" s="301"/>
      <c r="EI43" s="448">
        <v>0.6</v>
      </c>
      <c r="EJ43" s="41">
        <f t="shared" si="32"/>
        <v>0</v>
      </c>
      <c r="EK43" s="41">
        <f t="shared" si="33"/>
        <v>0</v>
      </c>
      <c r="EL43" s="616">
        <v>0</v>
      </c>
      <c r="EM43" s="616">
        <v>0</v>
      </c>
      <c r="EN43" s="290">
        <f>$D$43*EM43</f>
        <v>0</v>
      </c>
      <c r="EO43" s="526">
        <v>0</v>
      </c>
      <c r="EP43" s="301"/>
      <c r="EQ43" s="448">
        <v>0.6</v>
      </c>
      <c r="ER43" s="41">
        <f t="shared" si="34"/>
        <v>0</v>
      </c>
      <c r="ES43" s="41">
        <f t="shared" si="35"/>
        <v>0</v>
      </c>
      <c r="ET43" s="616">
        <v>0</v>
      </c>
      <c r="EU43" s="616">
        <v>0</v>
      </c>
      <c r="EV43" s="290">
        <f>$D$43*EU43</f>
        <v>0</v>
      </c>
      <c r="EW43" s="526">
        <v>0</v>
      </c>
      <c r="EX43" s="301"/>
      <c r="EY43" s="448">
        <v>0.6</v>
      </c>
      <c r="EZ43" s="41">
        <f t="shared" si="36"/>
        <v>0</v>
      </c>
      <c r="FA43" s="41">
        <f t="shared" si="37"/>
        <v>0</v>
      </c>
      <c r="FB43" s="616">
        <v>0</v>
      </c>
      <c r="FC43" s="564">
        <v>0</v>
      </c>
      <c r="FD43" s="290">
        <f>$D$43*FC43</f>
        <v>0</v>
      </c>
      <c r="FE43" s="523">
        <v>0</v>
      </c>
      <c r="FF43" s="248"/>
      <c r="FG43" s="448">
        <v>0.6</v>
      </c>
      <c r="FH43" s="41">
        <f t="shared" si="38"/>
        <v>0</v>
      </c>
      <c r="FI43" s="41">
        <f t="shared" si="39"/>
        <v>0</v>
      </c>
      <c r="FJ43" s="564">
        <v>0</v>
      </c>
      <c r="FK43" s="564">
        <v>0</v>
      </c>
      <c r="FL43" s="290">
        <f>$D$43*FK43</f>
        <v>0</v>
      </c>
      <c r="FM43" s="540">
        <v>0</v>
      </c>
      <c r="FN43" s="293"/>
      <c r="FO43" s="448">
        <v>0.6</v>
      </c>
      <c r="FP43" s="41">
        <f t="shared" si="40"/>
        <v>0</v>
      </c>
      <c r="FQ43" s="41">
        <f t="shared" si="41"/>
        <v>0</v>
      </c>
      <c r="FR43" s="564">
        <v>0</v>
      </c>
      <c r="FW43" s="355">
        <f t="shared" si="42"/>
        <v>1210</v>
      </c>
      <c r="FX43" s="355">
        <f t="shared" si="42"/>
        <v>53845</v>
      </c>
      <c r="FY43" s="355">
        <f t="shared" si="43"/>
        <v>0</v>
      </c>
      <c r="FZ43" s="356">
        <f t="shared" si="43"/>
        <v>0</v>
      </c>
    </row>
    <row r="44" spans="1:182" x14ac:dyDescent="0.25">
      <c r="A44" s="62"/>
      <c r="B44" s="63" t="s">
        <v>79</v>
      </c>
      <c r="C44" s="72" t="s">
        <v>18</v>
      </c>
      <c r="D44" s="65">
        <v>44.5</v>
      </c>
      <c r="E44" s="299">
        <f>SUM(E40:E43)</f>
        <v>1210</v>
      </c>
      <c r="F44" s="288"/>
      <c r="G44" s="39">
        <f>SUM(G40:G43)</f>
        <v>165</v>
      </c>
      <c r="H44" s="289"/>
      <c r="I44" s="456">
        <v>275</v>
      </c>
      <c r="J44" s="74">
        <v>327</v>
      </c>
      <c r="K44" s="448">
        <v>0.6</v>
      </c>
      <c r="L44" s="41">
        <f>G44*K44</f>
        <v>99</v>
      </c>
      <c r="M44" s="41">
        <f t="shared" si="1"/>
        <v>99</v>
      </c>
      <c r="N44" s="564">
        <v>165</v>
      </c>
      <c r="O44" s="299">
        <f>SUM(O40:O43)</f>
        <v>0</v>
      </c>
      <c r="P44" s="289"/>
      <c r="Q44" s="497">
        <v>0</v>
      </c>
      <c r="R44" s="74">
        <v>0</v>
      </c>
      <c r="S44" s="448">
        <v>0.6</v>
      </c>
      <c r="T44" s="41">
        <f t="shared" si="2"/>
        <v>0</v>
      </c>
      <c r="U44" s="41">
        <f t="shared" si="3"/>
        <v>0</v>
      </c>
      <c r="V44" s="564">
        <v>0</v>
      </c>
      <c r="W44" s="39">
        <f>SUM(W40:W43)</f>
        <v>150</v>
      </c>
      <c r="X44" s="289"/>
      <c r="Y44" s="456">
        <v>250</v>
      </c>
      <c r="Z44" s="74">
        <v>215</v>
      </c>
      <c r="AA44" s="448">
        <v>0.6</v>
      </c>
      <c r="AB44" s="41">
        <f t="shared" si="4"/>
        <v>90</v>
      </c>
      <c r="AC44" s="41">
        <f t="shared" si="5"/>
        <v>90</v>
      </c>
      <c r="AD44" s="564">
        <v>150</v>
      </c>
      <c r="AE44" s="299">
        <f>SUM(AE40:AE43)</f>
        <v>0</v>
      </c>
      <c r="AF44" s="289"/>
      <c r="AG44" s="497">
        <v>0</v>
      </c>
      <c r="AH44" s="74">
        <v>0</v>
      </c>
      <c r="AI44" s="448">
        <v>0.6</v>
      </c>
      <c r="AJ44" s="41">
        <f t="shared" si="6"/>
        <v>0</v>
      </c>
      <c r="AK44" s="41">
        <f t="shared" si="7"/>
        <v>0</v>
      </c>
      <c r="AL44" s="557">
        <v>0</v>
      </c>
      <c r="AM44" s="39">
        <f>SUM(AM40:AM43)</f>
        <v>400</v>
      </c>
      <c r="AN44" s="289"/>
      <c r="AO44" s="456">
        <v>450</v>
      </c>
      <c r="AP44" s="74">
        <v>61</v>
      </c>
      <c r="AQ44" s="448">
        <v>0.6</v>
      </c>
      <c r="AR44" s="41">
        <f t="shared" si="8"/>
        <v>240</v>
      </c>
      <c r="AS44" s="41">
        <f t="shared" si="9"/>
        <v>240</v>
      </c>
      <c r="AT44" s="557">
        <v>270</v>
      </c>
      <c r="AU44" s="299">
        <f>SUM(AU40:AU43)</f>
        <v>0</v>
      </c>
      <c r="AV44" s="289"/>
      <c r="AW44" s="497">
        <v>0</v>
      </c>
      <c r="AX44" s="74">
        <v>0</v>
      </c>
      <c r="AY44" s="448">
        <v>0.6</v>
      </c>
      <c r="AZ44" s="41">
        <f t="shared" si="10"/>
        <v>0</v>
      </c>
      <c r="BA44" s="41">
        <f t="shared" si="11"/>
        <v>0</v>
      </c>
      <c r="BB44" s="557">
        <v>0</v>
      </c>
      <c r="BC44" s="39">
        <f>SUM(BC40:BC43)</f>
        <v>150</v>
      </c>
      <c r="BD44" s="289"/>
      <c r="BE44" s="456">
        <v>250</v>
      </c>
      <c r="BF44" s="74">
        <v>0</v>
      </c>
      <c r="BG44" s="448">
        <v>0.6</v>
      </c>
      <c r="BH44" s="41">
        <f t="shared" si="12"/>
        <v>90</v>
      </c>
      <c r="BI44" s="41">
        <f t="shared" si="13"/>
        <v>90</v>
      </c>
      <c r="BJ44" s="557">
        <v>150</v>
      </c>
      <c r="BK44" s="299">
        <f>SUM(BK40:BK43)</f>
        <v>0</v>
      </c>
      <c r="BL44" s="289"/>
      <c r="BM44" s="497">
        <v>0</v>
      </c>
      <c r="BN44" s="74">
        <v>0</v>
      </c>
      <c r="BO44" s="448">
        <v>0.6</v>
      </c>
      <c r="BP44" s="41">
        <f t="shared" si="14"/>
        <v>0</v>
      </c>
      <c r="BQ44" s="41">
        <f t="shared" si="15"/>
        <v>0</v>
      </c>
      <c r="BR44" s="557">
        <v>0</v>
      </c>
      <c r="BS44" s="39">
        <f>SUM(BS40:BS43)</f>
        <v>135</v>
      </c>
      <c r="BT44" s="289"/>
      <c r="BU44" s="456">
        <v>225</v>
      </c>
      <c r="BV44" s="74">
        <v>0</v>
      </c>
      <c r="BW44" s="448">
        <v>0.6</v>
      </c>
      <c r="BX44" s="41">
        <f t="shared" si="16"/>
        <v>81</v>
      </c>
      <c r="BY44" s="41">
        <f t="shared" si="17"/>
        <v>81</v>
      </c>
      <c r="BZ44" s="557">
        <v>135</v>
      </c>
      <c r="CA44" s="299">
        <f>SUM(CA40:CA43)</f>
        <v>0</v>
      </c>
      <c r="CB44" s="289"/>
      <c r="CC44" s="497">
        <v>0</v>
      </c>
      <c r="CD44" s="74">
        <v>0</v>
      </c>
      <c r="CE44" s="448">
        <v>0.6</v>
      </c>
      <c r="CF44" s="41">
        <f t="shared" si="18"/>
        <v>0</v>
      </c>
      <c r="CG44" s="41">
        <f t="shared" si="19"/>
        <v>0</v>
      </c>
      <c r="CH44" s="557">
        <v>0</v>
      </c>
      <c r="CI44" s="39">
        <f>SUM(CI40:CI43)</f>
        <v>105</v>
      </c>
      <c r="CJ44" s="289"/>
      <c r="CK44" s="456">
        <v>175</v>
      </c>
      <c r="CL44" s="74">
        <v>0</v>
      </c>
      <c r="CM44" s="448">
        <v>0.6</v>
      </c>
      <c r="CN44" s="41">
        <f t="shared" si="20"/>
        <v>63</v>
      </c>
      <c r="CO44" s="41">
        <f t="shared" si="21"/>
        <v>63</v>
      </c>
      <c r="CP44" s="579">
        <v>105</v>
      </c>
      <c r="CQ44" s="39">
        <f>SUM(CQ40:CQ43)</f>
        <v>105</v>
      </c>
      <c r="CR44" s="289"/>
      <c r="CS44" s="497">
        <v>0</v>
      </c>
      <c r="CT44" s="56"/>
      <c r="CU44" s="448">
        <v>0.6</v>
      </c>
      <c r="CV44" s="41">
        <f t="shared" si="22"/>
        <v>63</v>
      </c>
      <c r="CW44" s="41">
        <f t="shared" si="23"/>
        <v>63</v>
      </c>
      <c r="CX44" s="576">
        <v>0</v>
      </c>
      <c r="CY44" s="39">
        <f>SUM(CY40:CY43)</f>
        <v>0</v>
      </c>
      <c r="CZ44" s="289"/>
      <c r="DA44" s="497">
        <v>0</v>
      </c>
      <c r="DB44" s="223"/>
      <c r="DC44" s="448">
        <v>0.6</v>
      </c>
      <c r="DD44" s="41">
        <f t="shared" si="24"/>
        <v>0</v>
      </c>
      <c r="DE44" s="41">
        <f t="shared" si="25"/>
        <v>0</v>
      </c>
      <c r="DF44" s="576">
        <v>0</v>
      </c>
      <c r="DG44" s="299">
        <f>SUM(DG40:DG43)</f>
        <v>0</v>
      </c>
      <c r="DH44" s="289"/>
      <c r="DI44" s="497">
        <v>0</v>
      </c>
      <c r="DJ44" s="223"/>
      <c r="DK44" s="448">
        <v>0.6</v>
      </c>
      <c r="DL44" s="41">
        <f t="shared" si="26"/>
        <v>0</v>
      </c>
      <c r="DM44" s="41">
        <f t="shared" si="27"/>
        <v>0</v>
      </c>
      <c r="DN44" s="576">
        <v>0</v>
      </c>
      <c r="DO44" s="299">
        <f>SUM(DO40:DO43)</f>
        <v>0</v>
      </c>
      <c r="DP44" s="289"/>
      <c r="DQ44" s="497">
        <v>0</v>
      </c>
      <c r="DR44" s="223"/>
      <c r="DS44" s="448">
        <v>0.6</v>
      </c>
      <c r="DT44" s="41">
        <f t="shared" si="28"/>
        <v>0</v>
      </c>
      <c r="DU44" s="41">
        <f t="shared" si="29"/>
        <v>0</v>
      </c>
      <c r="DV44" s="564">
        <v>0</v>
      </c>
      <c r="DW44" s="299">
        <f>SUM(DW40:DW43)</f>
        <v>0</v>
      </c>
      <c r="DX44" s="289"/>
      <c r="DY44" s="497">
        <v>0</v>
      </c>
      <c r="DZ44" s="223"/>
      <c r="EA44" s="448">
        <v>0.6</v>
      </c>
      <c r="EB44" s="41">
        <f t="shared" si="30"/>
        <v>0</v>
      </c>
      <c r="EC44" s="41">
        <f t="shared" si="31"/>
        <v>0</v>
      </c>
      <c r="ED44" s="576">
        <v>0</v>
      </c>
      <c r="EE44" s="299">
        <f>SUM(EE40:EE43)</f>
        <v>0</v>
      </c>
      <c r="EF44" s="289"/>
      <c r="EG44" s="497">
        <v>0</v>
      </c>
      <c r="EH44" s="223"/>
      <c r="EI44" s="448">
        <v>0.6</v>
      </c>
      <c r="EJ44" s="41">
        <f t="shared" si="32"/>
        <v>0</v>
      </c>
      <c r="EK44" s="41">
        <f t="shared" si="33"/>
        <v>0</v>
      </c>
      <c r="EL44" s="576">
        <v>0</v>
      </c>
      <c r="EM44" s="299">
        <f>SUM(EM40:EM43)</f>
        <v>0</v>
      </c>
      <c r="EN44" s="289"/>
      <c r="EO44" s="497">
        <v>0</v>
      </c>
      <c r="EP44" s="223"/>
      <c r="EQ44" s="448">
        <v>0.6</v>
      </c>
      <c r="ER44" s="41">
        <f t="shared" si="34"/>
        <v>0</v>
      </c>
      <c r="ES44" s="41">
        <f t="shared" si="35"/>
        <v>0</v>
      </c>
      <c r="ET44" s="576">
        <v>0</v>
      </c>
      <c r="EU44" s="299">
        <f>SUM(EU40:EU43)</f>
        <v>0</v>
      </c>
      <c r="EV44" s="343"/>
      <c r="EW44" s="497">
        <v>0</v>
      </c>
      <c r="EX44" s="223"/>
      <c r="EY44" s="448">
        <v>0.6</v>
      </c>
      <c r="EZ44" s="41">
        <f t="shared" si="36"/>
        <v>0</v>
      </c>
      <c r="FA44" s="41">
        <f t="shared" si="37"/>
        <v>0</v>
      </c>
      <c r="FB44" s="576">
        <v>0</v>
      </c>
      <c r="FC44" s="299">
        <f>SUM(FC40:FC43)</f>
        <v>0</v>
      </c>
      <c r="FD44" s="289"/>
      <c r="FE44" s="497">
        <v>0</v>
      </c>
      <c r="FF44" s="227"/>
      <c r="FG44" s="448">
        <v>0.6</v>
      </c>
      <c r="FH44" s="41">
        <f t="shared" si="38"/>
        <v>0</v>
      </c>
      <c r="FI44" s="41">
        <f t="shared" si="39"/>
        <v>0</v>
      </c>
      <c r="FJ44" s="564">
        <v>0</v>
      </c>
      <c r="FK44" s="299">
        <f>SUM(FK40:FK43)</f>
        <v>0</v>
      </c>
      <c r="FL44" s="289"/>
      <c r="FM44" s="497">
        <v>0</v>
      </c>
      <c r="FN44" s="275"/>
      <c r="FO44" s="448">
        <v>0.6</v>
      </c>
      <c r="FP44" s="41">
        <f t="shared" si="40"/>
        <v>0</v>
      </c>
      <c r="FQ44" s="41">
        <f t="shared" si="41"/>
        <v>0</v>
      </c>
      <c r="FR44" s="564">
        <v>0</v>
      </c>
      <c r="FW44" s="355">
        <f t="shared" si="42"/>
        <v>1210</v>
      </c>
      <c r="FX44" s="355">
        <f t="shared" si="42"/>
        <v>0</v>
      </c>
      <c r="FY44" s="355">
        <f t="shared" si="43"/>
        <v>0</v>
      </c>
      <c r="FZ44" s="356">
        <f t="shared" si="43"/>
        <v>0</v>
      </c>
    </row>
    <row r="45" spans="1:182" x14ac:dyDescent="0.25">
      <c r="A45" s="62"/>
      <c r="B45" s="63"/>
      <c r="C45" s="64"/>
      <c r="D45" s="65"/>
      <c r="E45" s="299"/>
      <c r="F45" s="288"/>
      <c r="G45" s="60"/>
      <c r="H45" s="289"/>
      <c r="I45" s="457"/>
      <c r="K45" s="424"/>
      <c r="L45" s="41">
        <f t="shared" si="0"/>
        <v>0</v>
      </c>
      <c r="M45" s="41">
        <f t="shared" si="1"/>
        <v>0</v>
      </c>
      <c r="N45" s="564">
        <v>0</v>
      </c>
      <c r="O45" s="41"/>
      <c r="P45" s="289"/>
      <c r="Q45" s="467"/>
      <c r="S45" s="424"/>
      <c r="T45" s="41">
        <f t="shared" si="2"/>
        <v>0</v>
      </c>
      <c r="U45" s="41">
        <f t="shared" si="3"/>
        <v>0</v>
      </c>
      <c r="V45" s="564">
        <v>0</v>
      </c>
      <c r="W45" s="60"/>
      <c r="X45" s="289"/>
      <c r="Y45" s="457"/>
      <c r="AA45" s="424"/>
      <c r="AB45" s="41">
        <f t="shared" si="4"/>
        <v>0</v>
      </c>
      <c r="AC45" s="41">
        <f t="shared" si="5"/>
        <v>0</v>
      </c>
      <c r="AD45" s="564">
        <v>0</v>
      </c>
      <c r="AE45" s="60"/>
      <c r="AF45" s="289"/>
      <c r="AG45" s="457"/>
      <c r="AI45" s="424"/>
      <c r="AJ45" s="41">
        <f t="shared" si="6"/>
        <v>0</v>
      </c>
      <c r="AK45" s="41">
        <f t="shared" si="7"/>
        <v>0</v>
      </c>
      <c r="AL45" s="557">
        <v>0</v>
      </c>
      <c r="AM45" s="60"/>
      <c r="AN45" s="289"/>
      <c r="AO45" s="457"/>
      <c r="AQ45" s="424"/>
      <c r="AR45" s="41">
        <f t="shared" si="8"/>
        <v>0</v>
      </c>
      <c r="AS45" s="41">
        <f t="shared" si="9"/>
        <v>0</v>
      </c>
      <c r="AT45" s="557">
        <v>0</v>
      </c>
      <c r="AU45" s="60"/>
      <c r="AV45" s="289"/>
      <c r="AW45" s="457"/>
      <c r="AY45" s="424"/>
      <c r="AZ45" s="41">
        <f t="shared" si="10"/>
        <v>0</v>
      </c>
      <c r="BA45" s="41">
        <f t="shared" si="11"/>
        <v>0</v>
      </c>
      <c r="BB45" s="557">
        <v>0</v>
      </c>
      <c r="BC45" s="60"/>
      <c r="BD45" s="289"/>
      <c r="BE45" s="457"/>
      <c r="BG45" s="424"/>
      <c r="BH45" s="41">
        <f t="shared" si="12"/>
        <v>0</v>
      </c>
      <c r="BI45" s="41">
        <f t="shared" si="13"/>
        <v>0</v>
      </c>
      <c r="BJ45" s="557">
        <v>0</v>
      </c>
      <c r="BK45" s="60"/>
      <c r="BL45" s="289"/>
      <c r="BM45" s="457"/>
      <c r="BO45" s="424"/>
      <c r="BP45" s="41">
        <f t="shared" si="14"/>
        <v>0</v>
      </c>
      <c r="BQ45" s="41">
        <f t="shared" si="15"/>
        <v>0</v>
      </c>
      <c r="BR45" s="557">
        <v>0</v>
      </c>
      <c r="BS45" s="60"/>
      <c r="BT45" s="289"/>
      <c r="BU45" s="457"/>
      <c r="BW45" s="424"/>
      <c r="BX45" s="41">
        <f t="shared" si="16"/>
        <v>0</v>
      </c>
      <c r="BY45" s="41">
        <f t="shared" si="17"/>
        <v>0</v>
      </c>
      <c r="BZ45" s="557">
        <v>0</v>
      </c>
      <c r="CA45" s="60"/>
      <c r="CB45" s="289"/>
      <c r="CC45" s="457"/>
      <c r="CE45" s="424"/>
      <c r="CF45" s="41">
        <f t="shared" si="18"/>
        <v>0</v>
      </c>
      <c r="CG45" s="41">
        <f t="shared" si="19"/>
        <v>0</v>
      </c>
      <c r="CH45" s="557">
        <v>0</v>
      </c>
      <c r="CI45" s="60"/>
      <c r="CJ45" s="289"/>
      <c r="CK45" s="457"/>
      <c r="CM45" s="424"/>
      <c r="CN45" s="41">
        <f t="shared" si="20"/>
        <v>0</v>
      </c>
      <c r="CO45" s="41">
        <f t="shared" si="21"/>
        <v>0</v>
      </c>
      <c r="CP45" s="579">
        <v>0</v>
      </c>
      <c r="CQ45" s="60"/>
      <c r="CR45" s="289"/>
      <c r="CS45" s="457"/>
      <c r="CT45" s="56"/>
      <c r="CU45" s="424"/>
      <c r="CV45" s="41">
        <f t="shared" si="22"/>
        <v>0</v>
      </c>
      <c r="CW45" s="41">
        <f t="shared" si="23"/>
        <v>0</v>
      </c>
      <c r="CX45" s="576">
        <v>0</v>
      </c>
      <c r="CY45" s="60"/>
      <c r="CZ45" s="289"/>
      <c r="DA45" s="501"/>
      <c r="DB45" s="223"/>
      <c r="DC45" s="424"/>
      <c r="DD45" s="41">
        <f t="shared" si="24"/>
        <v>0</v>
      </c>
      <c r="DE45" s="41">
        <f t="shared" si="25"/>
        <v>0</v>
      </c>
      <c r="DF45" s="576">
        <v>0</v>
      </c>
      <c r="DG45" s="119"/>
      <c r="DH45" s="289"/>
      <c r="DI45" s="501"/>
      <c r="DJ45" s="223"/>
      <c r="DK45" s="424"/>
      <c r="DL45" s="41">
        <f t="shared" si="26"/>
        <v>0</v>
      </c>
      <c r="DM45" s="41">
        <f t="shared" si="27"/>
        <v>0</v>
      </c>
      <c r="DN45" s="576">
        <v>0</v>
      </c>
      <c r="DO45" s="119"/>
      <c r="DP45" s="289"/>
      <c r="DQ45" s="501"/>
      <c r="DR45" s="223"/>
      <c r="DS45" s="424"/>
      <c r="DT45" s="41">
        <f t="shared" si="28"/>
        <v>0</v>
      </c>
      <c r="DU45" s="41">
        <f t="shared" si="29"/>
        <v>0</v>
      </c>
      <c r="DV45" s="564">
        <v>0</v>
      </c>
      <c r="DW45" s="119"/>
      <c r="DX45" s="289"/>
      <c r="DY45" s="501"/>
      <c r="DZ45" s="223"/>
      <c r="EA45" s="424"/>
      <c r="EB45" s="41">
        <f t="shared" si="30"/>
        <v>0</v>
      </c>
      <c r="EC45" s="41">
        <f t="shared" si="31"/>
        <v>0</v>
      </c>
      <c r="ED45" s="576">
        <v>0</v>
      </c>
      <c r="EE45" s="119"/>
      <c r="EF45" s="289"/>
      <c r="EG45" s="501"/>
      <c r="EH45" s="223"/>
      <c r="EI45" s="424"/>
      <c r="EJ45" s="41">
        <f t="shared" si="32"/>
        <v>0</v>
      </c>
      <c r="EK45" s="41">
        <f t="shared" si="33"/>
        <v>0</v>
      </c>
      <c r="EL45" s="576">
        <v>0</v>
      </c>
      <c r="EM45" s="119"/>
      <c r="EN45" s="289"/>
      <c r="EO45" s="501"/>
      <c r="EP45" s="223"/>
      <c r="EQ45" s="424"/>
      <c r="ER45" s="41">
        <f t="shared" si="34"/>
        <v>0</v>
      </c>
      <c r="ES45" s="41">
        <f t="shared" si="35"/>
        <v>0</v>
      </c>
      <c r="ET45" s="576">
        <v>0</v>
      </c>
      <c r="EU45" s="119"/>
      <c r="EV45" s="289"/>
      <c r="EW45" s="501"/>
      <c r="EX45" s="223"/>
      <c r="EY45" s="424"/>
      <c r="EZ45" s="41">
        <f t="shared" si="36"/>
        <v>0</v>
      </c>
      <c r="FA45" s="41">
        <f t="shared" si="37"/>
        <v>0</v>
      </c>
      <c r="FB45" s="576">
        <v>0</v>
      </c>
      <c r="FC45" s="104"/>
      <c r="FD45" s="289"/>
      <c r="FE45" s="463"/>
      <c r="FF45" s="227"/>
      <c r="FG45" s="424"/>
      <c r="FH45" s="41">
        <f t="shared" si="38"/>
        <v>0</v>
      </c>
      <c r="FI45" s="41">
        <f t="shared" si="39"/>
        <v>0</v>
      </c>
      <c r="FJ45" s="564">
        <v>0</v>
      </c>
      <c r="FK45" s="292"/>
      <c r="FL45" s="289"/>
      <c r="FM45" s="548"/>
      <c r="FN45" s="275"/>
      <c r="FO45" s="424"/>
      <c r="FP45" s="41">
        <f t="shared" si="40"/>
        <v>0</v>
      </c>
      <c r="FQ45" s="41">
        <f t="shared" si="41"/>
        <v>0</v>
      </c>
      <c r="FR45" s="564">
        <v>0</v>
      </c>
      <c r="FW45" s="355">
        <f t="shared" si="42"/>
        <v>0</v>
      </c>
      <c r="FX45" s="355">
        <f t="shared" si="42"/>
        <v>0</v>
      </c>
      <c r="FY45" s="355">
        <f t="shared" si="43"/>
        <v>0</v>
      </c>
      <c r="FZ45" s="356">
        <f t="shared" si="43"/>
        <v>0</v>
      </c>
    </row>
    <row r="46" spans="1:182" x14ac:dyDescent="0.25">
      <c r="A46" s="62"/>
      <c r="B46" s="63" t="s">
        <v>80</v>
      </c>
      <c r="C46" s="64"/>
      <c r="D46" s="65"/>
      <c r="E46" s="299"/>
      <c r="F46" s="288"/>
      <c r="G46" s="60"/>
      <c r="H46" s="289"/>
      <c r="I46" s="457"/>
      <c r="K46" s="424"/>
      <c r="L46" s="41">
        <f t="shared" si="0"/>
        <v>0</v>
      </c>
      <c r="M46" s="41">
        <f t="shared" si="1"/>
        <v>0</v>
      </c>
      <c r="N46" s="564">
        <v>0</v>
      </c>
      <c r="O46" s="41"/>
      <c r="P46" s="289"/>
      <c r="Q46" s="467"/>
      <c r="S46" s="424"/>
      <c r="T46" s="41">
        <f t="shared" si="2"/>
        <v>0</v>
      </c>
      <c r="U46" s="41">
        <f t="shared" si="3"/>
        <v>0</v>
      </c>
      <c r="V46" s="564">
        <v>0</v>
      </c>
      <c r="W46" s="60"/>
      <c r="X46" s="289"/>
      <c r="Y46" s="457"/>
      <c r="AA46" s="424"/>
      <c r="AB46" s="41">
        <f t="shared" si="4"/>
        <v>0</v>
      </c>
      <c r="AC46" s="41">
        <f t="shared" si="5"/>
        <v>0</v>
      </c>
      <c r="AD46" s="564">
        <v>0</v>
      </c>
      <c r="AE46" s="60"/>
      <c r="AF46" s="289"/>
      <c r="AG46" s="457"/>
      <c r="AI46" s="424"/>
      <c r="AJ46" s="41">
        <f t="shared" si="6"/>
        <v>0</v>
      </c>
      <c r="AK46" s="41">
        <f t="shared" si="7"/>
        <v>0</v>
      </c>
      <c r="AL46" s="557">
        <v>0</v>
      </c>
      <c r="AM46" s="60"/>
      <c r="AN46" s="289"/>
      <c r="AO46" s="457"/>
      <c r="AQ46" s="424"/>
      <c r="AR46" s="41">
        <f t="shared" si="8"/>
        <v>0</v>
      </c>
      <c r="AS46" s="41">
        <f t="shared" si="9"/>
        <v>0</v>
      </c>
      <c r="AT46" s="557">
        <v>0</v>
      </c>
      <c r="AU46" s="60"/>
      <c r="AV46" s="289"/>
      <c r="AW46" s="457"/>
      <c r="AY46" s="424"/>
      <c r="AZ46" s="41">
        <f t="shared" si="10"/>
        <v>0</v>
      </c>
      <c r="BA46" s="41">
        <f t="shared" si="11"/>
        <v>0</v>
      </c>
      <c r="BB46" s="557">
        <v>0</v>
      </c>
      <c r="BC46" s="60"/>
      <c r="BD46" s="289"/>
      <c r="BE46" s="457"/>
      <c r="BG46" s="424"/>
      <c r="BH46" s="41">
        <f t="shared" si="12"/>
        <v>0</v>
      </c>
      <c r="BI46" s="41">
        <f t="shared" si="13"/>
        <v>0</v>
      </c>
      <c r="BJ46" s="557">
        <v>0</v>
      </c>
      <c r="BK46" s="60"/>
      <c r="BL46" s="289"/>
      <c r="BM46" s="457"/>
      <c r="BO46" s="424"/>
      <c r="BP46" s="41">
        <f t="shared" si="14"/>
        <v>0</v>
      </c>
      <c r="BQ46" s="41">
        <f t="shared" si="15"/>
        <v>0</v>
      </c>
      <c r="BR46" s="557">
        <v>0</v>
      </c>
      <c r="BS46" s="60"/>
      <c r="BT46" s="289"/>
      <c r="BU46" s="457"/>
      <c r="BW46" s="424"/>
      <c r="BX46" s="41">
        <f t="shared" si="16"/>
        <v>0</v>
      </c>
      <c r="BY46" s="41">
        <f t="shared" si="17"/>
        <v>0</v>
      </c>
      <c r="BZ46" s="557">
        <v>0</v>
      </c>
      <c r="CA46" s="60"/>
      <c r="CB46" s="289"/>
      <c r="CC46" s="457"/>
      <c r="CE46" s="424"/>
      <c r="CF46" s="41">
        <f t="shared" si="18"/>
        <v>0</v>
      </c>
      <c r="CG46" s="41">
        <f t="shared" si="19"/>
        <v>0</v>
      </c>
      <c r="CH46" s="557">
        <v>0</v>
      </c>
      <c r="CI46" s="60"/>
      <c r="CJ46" s="289"/>
      <c r="CK46" s="457"/>
      <c r="CM46" s="424"/>
      <c r="CN46" s="41">
        <f t="shared" si="20"/>
        <v>0</v>
      </c>
      <c r="CO46" s="41">
        <f t="shared" si="21"/>
        <v>0</v>
      </c>
      <c r="CP46" s="579">
        <v>0</v>
      </c>
      <c r="CQ46" s="60"/>
      <c r="CR46" s="289"/>
      <c r="CS46" s="457"/>
      <c r="CT46" s="56"/>
      <c r="CU46" s="424"/>
      <c r="CV46" s="41">
        <f t="shared" si="22"/>
        <v>0</v>
      </c>
      <c r="CW46" s="41">
        <f t="shared" si="23"/>
        <v>0</v>
      </c>
      <c r="CX46" s="576">
        <v>0</v>
      </c>
      <c r="CY46" s="60"/>
      <c r="CZ46" s="289"/>
      <c r="DA46" s="501"/>
      <c r="DB46" s="223"/>
      <c r="DC46" s="424"/>
      <c r="DD46" s="41">
        <f t="shared" si="24"/>
        <v>0</v>
      </c>
      <c r="DE46" s="41">
        <f t="shared" si="25"/>
        <v>0</v>
      </c>
      <c r="DF46" s="576">
        <v>0</v>
      </c>
      <c r="DG46" s="119"/>
      <c r="DH46" s="289"/>
      <c r="DI46" s="501"/>
      <c r="DJ46" s="223"/>
      <c r="DK46" s="424"/>
      <c r="DL46" s="41">
        <f t="shared" si="26"/>
        <v>0</v>
      </c>
      <c r="DM46" s="41">
        <f t="shared" si="27"/>
        <v>0</v>
      </c>
      <c r="DN46" s="576">
        <v>0</v>
      </c>
      <c r="DO46" s="119"/>
      <c r="DP46" s="289"/>
      <c r="DQ46" s="501"/>
      <c r="DR46" s="223"/>
      <c r="DS46" s="424"/>
      <c r="DT46" s="41">
        <f t="shared" si="28"/>
        <v>0</v>
      </c>
      <c r="DU46" s="41">
        <f t="shared" si="29"/>
        <v>0</v>
      </c>
      <c r="DV46" s="564">
        <v>0</v>
      </c>
      <c r="DW46" s="119"/>
      <c r="DX46" s="289"/>
      <c r="DY46" s="501"/>
      <c r="DZ46" s="223"/>
      <c r="EA46" s="424"/>
      <c r="EB46" s="41">
        <f t="shared" si="30"/>
        <v>0</v>
      </c>
      <c r="EC46" s="41">
        <f t="shared" si="31"/>
        <v>0</v>
      </c>
      <c r="ED46" s="576">
        <v>0</v>
      </c>
      <c r="EE46" s="119"/>
      <c r="EF46" s="289"/>
      <c r="EG46" s="501"/>
      <c r="EH46" s="223"/>
      <c r="EI46" s="424"/>
      <c r="EJ46" s="41">
        <f t="shared" si="32"/>
        <v>0</v>
      </c>
      <c r="EK46" s="41">
        <f t="shared" si="33"/>
        <v>0</v>
      </c>
      <c r="EL46" s="576">
        <v>0</v>
      </c>
      <c r="EM46" s="119"/>
      <c r="EN46" s="289"/>
      <c r="EO46" s="501"/>
      <c r="EP46" s="223"/>
      <c r="EQ46" s="424"/>
      <c r="ER46" s="41">
        <f t="shared" si="34"/>
        <v>0</v>
      </c>
      <c r="ES46" s="41">
        <f t="shared" si="35"/>
        <v>0</v>
      </c>
      <c r="ET46" s="576">
        <v>0</v>
      </c>
      <c r="EU46" s="119"/>
      <c r="EV46" s="289"/>
      <c r="EW46" s="501"/>
      <c r="EX46" s="223"/>
      <c r="EY46" s="424"/>
      <c r="EZ46" s="41">
        <f t="shared" si="36"/>
        <v>0</v>
      </c>
      <c r="FA46" s="41">
        <f t="shared" si="37"/>
        <v>0</v>
      </c>
      <c r="FB46" s="576">
        <v>0</v>
      </c>
      <c r="FC46" s="104"/>
      <c r="FD46" s="289"/>
      <c r="FE46" s="463"/>
      <c r="FF46" s="227"/>
      <c r="FG46" s="424"/>
      <c r="FH46" s="41">
        <f t="shared" si="38"/>
        <v>0</v>
      </c>
      <c r="FI46" s="41">
        <f t="shared" si="39"/>
        <v>0</v>
      </c>
      <c r="FJ46" s="564">
        <v>0</v>
      </c>
      <c r="FK46" s="292"/>
      <c r="FL46" s="289"/>
      <c r="FM46" s="548"/>
      <c r="FN46" s="275"/>
      <c r="FO46" s="424"/>
      <c r="FP46" s="41">
        <f t="shared" si="40"/>
        <v>0</v>
      </c>
      <c r="FQ46" s="41">
        <f t="shared" si="41"/>
        <v>0</v>
      </c>
      <c r="FR46" s="564">
        <v>0</v>
      </c>
      <c r="FW46" s="355">
        <f t="shared" si="42"/>
        <v>0</v>
      </c>
      <c r="FX46" s="355">
        <f t="shared" si="42"/>
        <v>0</v>
      </c>
      <c r="FY46" s="355">
        <f t="shared" si="43"/>
        <v>0</v>
      </c>
      <c r="FZ46" s="356">
        <f t="shared" si="43"/>
        <v>0</v>
      </c>
    </row>
    <row r="47" spans="1:182" x14ac:dyDescent="0.25">
      <c r="A47" s="35" t="s">
        <v>81</v>
      </c>
      <c r="B47" s="36" t="s">
        <v>82</v>
      </c>
      <c r="C47" s="72" t="s">
        <v>18</v>
      </c>
      <c r="D47" s="66">
        <v>34.700000000000003</v>
      </c>
      <c r="E47" s="299">
        <f t="shared" ref="E47:E49" si="48">G47+O47+W47+AE47+AM47+AU47+BC47+BK47+BS47+CA47+CI47+CQ47+CY47+DG47+DO47+DW47</f>
        <v>0</v>
      </c>
      <c r="F47" s="288">
        <f>$D$47*E47</f>
        <v>0</v>
      </c>
      <c r="G47" s="41"/>
      <c r="H47" s="289">
        <f>$D$47*G47</f>
        <v>0</v>
      </c>
      <c r="I47" s="467"/>
      <c r="K47" s="424"/>
      <c r="L47" s="41">
        <f t="shared" si="0"/>
        <v>0</v>
      </c>
      <c r="M47" s="41">
        <f t="shared" si="1"/>
        <v>0</v>
      </c>
      <c r="N47" s="564">
        <v>0</v>
      </c>
      <c r="O47" s="41"/>
      <c r="P47" s="289">
        <f>$D$47*O47</f>
        <v>0</v>
      </c>
      <c r="Q47" s="467"/>
      <c r="S47" s="424"/>
      <c r="T47" s="41">
        <f t="shared" si="2"/>
        <v>0</v>
      </c>
      <c r="U47" s="41">
        <f t="shared" si="3"/>
        <v>0</v>
      </c>
      <c r="V47" s="564">
        <v>0</v>
      </c>
      <c r="W47" s="41"/>
      <c r="X47" s="289">
        <f>$D$47*W47</f>
        <v>0</v>
      </c>
      <c r="Y47" s="467"/>
      <c r="AA47" s="424"/>
      <c r="AB47" s="41">
        <f t="shared" si="4"/>
        <v>0</v>
      </c>
      <c r="AC47" s="41">
        <f t="shared" si="5"/>
        <v>0</v>
      </c>
      <c r="AD47" s="564">
        <v>0</v>
      </c>
      <c r="AE47" s="60"/>
      <c r="AF47" s="289">
        <f>$D$47*AE47</f>
        <v>0</v>
      </c>
      <c r="AG47" s="457"/>
      <c r="AI47" s="424"/>
      <c r="AJ47" s="41">
        <f t="shared" si="6"/>
        <v>0</v>
      </c>
      <c r="AK47" s="41">
        <f t="shared" si="7"/>
        <v>0</v>
      </c>
      <c r="AL47" s="557">
        <v>0</v>
      </c>
      <c r="AM47" s="41"/>
      <c r="AN47" s="289">
        <f>$D$47*AM47</f>
        <v>0</v>
      </c>
      <c r="AO47" s="467"/>
      <c r="AQ47" s="424"/>
      <c r="AR47" s="41">
        <f t="shared" si="8"/>
        <v>0</v>
      </c>
      <c r="AS47" s="41">
        <f t="shared" si="9"/>
        <v>0</v>
      </c>
      <c r="AT47" s="557">
        <v>0</v>
      </c>
      <c r="AU47" s="60"/>
      <c r="AV47" s="289">
        <f>$D$47*AU47</f>
        <v>0</v>
      </c>
      <c r="AW47" s="457"/>
      <c r="AY47" s="424"/>
      <c r="AZ47" s="41">
        <f t="shared" si="10"/>
        <v>0</v>
      </c>
      <c r="BA47" s="41">
        <f t="shared" si="11"/>
        <v>0</v>
      </c>
      <c r="BB47" s="557">
        <v>0</v>
      </c>
      <c r="BC47" s="60"/>
      <c r="BD47" s="289">
        <f>$D$47*BC47</f>
        <v>0</v>
      </c>
      <c r="BE47" s="457"/>
      <c r="BG47" s="424"/>
      <c r="BH47" s="41">
        <f t="shared" si="12"/>
        <v>0</v>
      </c>
      <c r="BI47" s="41">
        <f t="shared" si="13"/>
        <v>0</v>
      </c>
      <c r="BJ47" s="557">
        <v>0</v>
      </c>
      <c r="BK47" s="60"/>
      <c r="BL47" s="289">
        <f>$D$47*BK47</f>
        <v>0</v>
      </c>
      <c r="BM47" s="457"/>
      <c r="BO47" s="424"/>
      <c r="BP47" s="41">
        <f t="shared" si="14"/>
        <v>0</v>
      </c>
      <c r="BQ47" s="41">
        <f t="shared" si="15"/>
        <v>0</v>
      </c>
      <c r="BR47" s="557">
        <v>0</v>
      </c>
      <c r="BS47" s="60"/>
      <c r="BT47" s="289">
        <f>$D$47*BS47</f>
        <v>0</v>
      </c>
      <c r="BU47" s="457"/>
      <c r="BW47" s="424"/>
      <c r="BX47" s="41">
        <f t="shared" si="16"/>
        <v>0</v>
      </c>
      <c r="BY47" s="41">
        <f t="shared" si="17"/>
        <v>0</v>
      </c>
      <c r="BZ47" s="557">
        <v>0</v>
      </c>
      <c r="CA47" s="60"/>
      <c r="CB47" s="289">
        <f>$D$47*CA47</f>
        <v>0</v>
      </c>
      <c r="CC47" s="457"/>
      <c r="CE47" s="424"/>
      <c r="CF47" s="41">
        <f t="shared" si="18"/>
        <v>0</v>
      </c>
      <c r="CG47" s="41">
        <f t="shared" si="19"/>
        <v>0</v>
      </c>
      <c r="CH47" s="557">
        <v>0</v>
      </c>
      <c r="CI47" s="41"/>
      <c r="CJ47" s="289">
        <f>$D$47*CI47</f>
        <v>0</v>
      </c>
      <c r="CK47" s="467"/>
      <c r="CM47" s="424"/>
      <c r="CN47" s="41">
        <f t="shared" si="20"/>
        <v>0</v>
      </c>
      <c r="CO47" s="41">
        <f t="shared" si="21"/>
        <v>0</v>
      </c>
      <c r="CP47" s="579">
        <v>0</v>
      </c>
      <c r="CQ47" s="41"/>
      <c r="CR47" s="289">
        <f>$D$47*CQ47</f>
        <v>0</v>
      </c>
      <c r="CS47" s="501"/>
      <c r="CT47" s="56"/>
      <c r="CU47" s="424"/>
      <c r="CV47" s="41">
        <f t="shared" si="22"/>
        <v>0</v>
      </c>
      <c r="CW47" s="41">
        <f t="shared" si="23"/>
        <v>0</v>
      </c>
      <c r="CX47" s="576">
        <v>0</v>
      </c>
      <c r="CY47" s="60"/>
      <c r="CZ47" s="289">
        <f>$D$47*CY47</f>
        <v>0</v>
      </c>
      <c r="DA47" s="501"/>
      <c r="DB47" s="223"/>
      <c r="DC47" s="424"/>
      <c r="DD47" s="41">
        <f t="shared" si="24"/>
        <v>0</v>
      </c>
      <c r="DE47" s="41">
        <f t="shared" si="25"/>
        <v>0</v>
      </c>
      <c r="DF47" s="576">
        <v>0</v>
      </c>
      <c r="DG47" s="119"/>
      <c r="DH47" s="289">
        <f>$D$47*DG47</f>
        <v>0</v>
      </c>
      <c r="DI47" s="501"/>
      <c r="DJ47" s="223"/>
      <c r="DK47" s="424"/>
      <c r="DL47" s="41">
        <f t="shared" si="26"/>
        <v>0</v>
      </c>
      <c r="DM47" s="41">
        <f t="shared" si="27"/>
        <v>0</v>
      </c>
      <c r="DN47" s="576">
        <v>0</v>
      </c>
      <c r="DO47" s="119"/>
      <c r="DP47" s="289">
        <f>$D$47*DO47</f>
        <v>0</v>
      </c>
      <c r="DQ47" s="501"/>
      <c r="DR47" s="223"/>
      <c r="DS47" s="424"/>
      <c r="DT47" s="41">
        <f t="shared" si="28"/>
        <v>0</v>
      </c>
      <c r="DU47" s="41">
        <f t="shared" si="29"/>
        <v>0</v>
      </c>
      <c r="DV47" s="564">
        <v>0</v>
      </c>
      <c r="DW47" s="119"/>
      <c r="DX47" s="289">
        <f>$D$47*DW47</f>
        <v>0</v>
      </c>
      <c r="DY47" s="501"/>
      <c r="DZ47" s="223"/>
      <c r="EA47" s="424"/>
      <c r="EB47" s="41">
        <f t="shared" si="30"/>
        <v>0</v>
      </c>
      <c r="EC47" s="41">
        <f t="shared" si="31"/>
        <v>0</v>
      </c>
      <c r="ED47" s="576">
        <v>0</v>
      </c>
      <c r="EE47" s="119"/>
      <c r="EF47" s="289">
        <f>$D$47*EE47</f>
        <v>0</v>
      </c>
      <c r="EG47" s="501"/>
      <c r="EH47" s="223"/>
      <c r="EI47" s="424"/>
      <c r="EJ47" s="41">
        <f t="shared" si="32"/>
        <v>0</v>
      </c>
      <c r="EK47" s="41">
        <f t="shared" si="33"/>
        <v>0</v>
      </c>
      <c r="EL47" s="576">
        <v>0</v>
      </c>
      <c r="EM47" s="119"/>
      <c r="EN47" s="289">
        <f>$D$47*EM47</f>
        <v>0</v>
      </c>
      <c r="EO47" s="501"/>
      <c r="EP47" s="223"/>
      <c r="EQ47" s="424"/>
      <c r="ER47" s="41">
        <f t="shared" si="34"/>
        <v>0</v>
      </c>
      <c r="ES47" s="41">
        <f t="shared" si="35"/>
        <v>0</v>
      </c>
      <c r="ET47" s="576">
        <v>0</v>
      </c>
      <c r="EU47" s="119"/>
      <c r="EV47" s="289">
        <f>$D$47*EU47</f>
        <v>0</v>
      </c>
      <c r="EW47" s="501"/>
      <c r="EX47" s="223"/>
      <c r="EY47" s="424"/>
      <c r="EZ47" s="41">
        <f t="shared" si="36"/>
        <v>0</v>
      </c>
      <c r="FA47" s="41">
        <f t="shared" si="37"/>
        <v>0</v>
      </c>
      <c r="FB47" s="576">
        <v>0</v>
      </c>
      <c r="FC47" s="104"/>
      <c r="FD47" s="289">
        <f>$D$47*FC47</f>
        <v>0</v>
      </c>
      <c r="FE47" s="463"/>
      <c r="FF47" s="227"/>
      <c r="FG47" s="424"/>
      <c r="FH47" s="41">
        <f t="shared" si="38"/>
        <v>0</v>
      </c>
      <c r="FI47" s="41">
        <f t="shared" si="39"/>
        <v>0</v>
      </c>
      <c r="FJ47" s="564">
        <v>0</v>
      </c>
      <c r="FK47" s="400"/>
      <c r="FL47" s="289">
        <f>$D$47*FK47</f>
        <v>0</v>
      </c>
      <c r="FM47" s="539"/>
      <c r="FN47" s="275"/>
      <c r="FO47" s="424"/>
      <c r="FP47" s="41">
        <f t="shared" si="40"/>
        <v>0</v>
      </c>
      <c r="FQ47" s="41">
        <f t="shared" si="41"/>
        <v>0</v>
      </c>
      <c r="FR47" s="564">
        <v>0</v>
      </c>
      <c r="FW47" s="355">
        <f t="shared" si="42"/>
        <v>0</v>
      </c>
      <c r="FX47" s="355">
        <f t="shared" si="42"/>
        <v>0</v>
      </c>
      <c r="FY47" s="355">
        <f t="shared" si="43"/>
        <v>0</v>
      </c>
      <c r="FZ47" s="356">
        <f t="shared" si="43"/>
        <v>0</v>
      </c>
    </row>
    <row r="48" spans="1:182" x14ac:dyDescent="0.25">
      <c r="A48" s="35" t="s">
        <v>83</v>
      </c>
      <c r="B48" s="36" t="s">
        <v>84</v>
      </c>
      <c r="C48" s="72" t="s">
        <v>18</v>
      </c>
      <c r="D48" s="66">
        <v>34.700000000000003</v>
      </c>
      <c r="E48" s="299">
        <f t="shared" si="48"/>
        <v>0</v>
      </c>
      <c r="F48" s="288">
        <f>$D$48*E48</f>
        <v>0</v>
      </c>
      <c r="G48" s="41"/>
      <c r="H48" s="289">
        <f>$D$48*G48</f>
        <v>0</v>
      </c>
      <c r="I48" s="467"/>
      <c r="K48" s="424"/>
      <c r="L48" s="41">
        <f t="shared" si="0"/>
        <v>0</v>
      </c>
      <c r="M48" s="41">
        <f t="shared" si="1"/>
        <v>0</v>
      </c>
      <c r="N48" s="564">
        <v>0</v>
      </c>
      <c r="O48" s="41"/>
      <c r="P48" s="289">
        <f>$D$48*O48</f>
        <v>0</v>
      </c>
      <c r="Q48" s="467"/>
      <c r="S48" s="424"/>
      <c r="T48" s="41">
        <f t="shared" si="2"/>
        <v>0</v>
      </c>
      <c r="U48" s="41">
        <f t="shared" si="3"/>
        <v>0</v>
      </c>
      <c r="V48" s="564">
        <v>0</v>
      </c>
      <c r="W48" s="41"/>
      <c r="X48" s="289">
        <f>$D$48*W48</f>
        <v>0</v>
      </c>
      <c r="Y48" s="467"/>
      <c r="AA48" s="424"/>
      <c r="AB48" s="41">
        <f t="shared" si="4"/>
        <v>0</v>
      </c>
      <c r="AC48" s="41">
        <f t="shared" si="5"/>
        <v>0</v>
      </c>
      <c r="AD48" s="564">
        <v>0</v>
      </c>
      <c r="AE48" s="60"/>
      <c r="AF48" s="289">
        <f>$D$48*AE48</f>
        <v>0</v>
      </c>
      <c r="AG48" s="457"/>
      <c r="AI48" s="424"/>
      <c r="AJ48" s="41">
        <f t="shared" si="6"/>
        <v>0</v>
      </c>
      <c r="AK48" s="41">
        <f t="shared" si="7"/>
        <v>0</v>
      </c>
      <c r="AL48" s="557">
        <v>0</v>
      </c>
      <c r="AM48" s="41"/>
      <c r="AN48" s="289">
        <f>$D$48*AM48</f>
        <v>0</v>
      </c>
      <c r="AO48" s="467"/>
      <c r="AQ48" s="424"/>
      <c r="AR48" s="41">
        <f t="shared" si="8"/>
        <v>0</v>
      </c>
      <c r="AS48" s="41">
        <f t="shared" si="9"/>
        <v>0</v>
      </c>
      <c r="AT48" s="557">
        <v>0</v>
      </c>
      <c r="AU48" s="60"/>
      <c r="AV48" s="289">
        <f>$D$48*AU48</f>
        <v>0</v>
      </c>
      <c r="AW48" s="457"/>
      <c r="AY48" s="424"/>
      <c r="AZ48" s="41">
        <f t="shared" si="10"/>
        <v>0</v>
      </c>
      <c r="BA48" s="41">
        <f t="shared" si="11"/>
        <v>0</v>
      </c>
      <c r="BB48" s="557">
        <v>0</v>
      </c>
      <c r="BC48" s="60"/>
      <c r="BD48" s="289">
        <f>$D$48*BC48</f>
        <v>0</v>
      </c>
      <c r="BE48" s="457"/>
      <c r="BG48" s="424"/>
      <c r="BH48" s="41">
        <f t="shared" si="12"/>
        <v>0</v>
      </c>
      <c r="BI48" s="41">
        <f t="shared" si="13"/>
        <v>0</v>
      </c>
      <c r="BJ48" s="557">
        <v>0</v>
      </c>
      <c r="BK48" s="60"/>
      <c r="BL48" s="289">
        <f>$D$48*BK48</f>
        <v>0</v>
      </c>
      <c r="BM48" s="457"/>
      <c r="BO48" s="424"/>
      <c r="BP48" s="41">
        <f t="shared" si="14"/>
        <v>0</v>
      </c>
      <c r="BQ48" s="41">
        <f t="shared" si="15"/>
        <v>0</v>
      </c>
      <c r="BR48" s="557">
        <v>0</v>
      </c>
      <c r="BS48" s="60"/>
      <c r="BT48" s="289">
        <f>$D$48*BS48</f>
        <v>0</v>
      </c>
      <c r="BU48" s="457"/>
      <c r="BW48" s="424"/>
      <c r="BX48" s="41">
        <f t="shared" si="16"/>
        <v>0</v>
      </c>
      <c r="BY48" s="41">
        <f t="shared" si="17"/>
        <v>0</v>
      </c>
      <c r="BZ48" s="557">
        <v>0</v>
      </c>
      <c r="CA48" s="60"/>
      <c r="CB48" s="289">
        <f>$D$48*CA48</f>
        <v>0</v>
      </c>
      <c r="CC48" s="457"/>
      <c r="CE48" s="424"/>
      <c r="CF48" s="41">
        <f t="shared" si="18"/>
        <v>0</v>
      </c>
      <c r="CG48" s="41">
        <f t="shared" si="19"/>
        <v>0</v>
      </c>
      <c r="CH48" s="557">
        <v>0</v>
      </c>
      <c r="CI48" s="41"/>
      <c r="CJ48" s="289">
        <f>$D$48*CI48</f>
        <v>0</v>
      </c>
      <c r="CK48" s="467"/>
      <c r="CM48" s="424"/>
      <c r="CN48" s="41">
        <f t="shared" si="20"/>
        <v>0</v>
      </c>
      <c r="CO48" s="41">
        <f t="shared" si="21"/>
        <v>0</v>
      </c>
      <c r="CP48" s="579">
        <v>0</v>
      </c>
      <c r="CQ48" s="41"/>
      <c r="CR48" s="289">
        <f>$D$48*CQ48</f>
        <v>0</v>
      </c>
      <c r="CS48" s="501"/>
      <c r="CT48" s="56"/>
      <c r="CU48" s="424"/>
      <c r="CV48" s="41">
        <f t="shared" si="22"/>
        <v>0</v>
      </c>
      <c r="CW48" s="41">
        <f t="shared" si="23"/>
        <v>0</v>
      </c>
      <c r="CX48" s="576">
        <v>0</v>
      </c>
      <c r="CY48" s="60"/>
      <c r="CZ48" s="289">
        <f>$D$48*CY48</f>
        <v>0</v>
      </c>
      <c r="DA48" s="501"/>
      <c r="DB48" s="223"/>
      <c r="DC48" s="424"/>
      <c r="DD48" s="41">
        <f t="shared" si="24"/>
        <v>0</v>
      </c>
      <c r="DE48" s="41">
        <f t="shared" si="25"/>
        <v>0</v>
      </c>
      <c r="DF48" s="576">
        <v>0</v>
      </c>
      <c r="DG48" s="119"/>
      <c r="DH48" s="289">
        <f>$D$48*DG48</f>
        <v>0</v>
      </c>
      <c r="DI48" s="501"/>
      <c r="DJ48" s="223"/>
      <c r="DK48" s="424"/>
      <c r="DL48" s="41">
        <f t="shared" si="26"/>
        <v>0</v>
      </c>
      <c r="DM48" s="41">
        <f t="shared" si="27"/>
        <v>0</v>
      </c>
      <c r="DN48" s="576">
        <v>0</v>
      </c>
      <c r="DO48" s="119"/>
      <c r="DP48" s="289">
        <f>$D$48*DO48</f>
        <v>0</v>
      </c>
      <c r="DQ48" s="501"/>
      <c r="DR48" s="223"/>
      <c r="DS48" s="424"/>
      <c r="DT48" s="41">
        <f t="shared" si="28"/>
        <v>0</v>
      </c>
      <c r="DU48" s="41">
        <f t="shared" si="29"/>
        <v>0</v>
      </c>
      <c r="DV48" s="564">
        <v>0</v>
      </c>
      <c r="DW48" s="119"/>
      <c r="DX48" s="289">
        <f>$D$48*DW48</f>
        <v>0</v>
      </c>
      <c r="DY48" s="501"/>
      <c r="DZ48" s="223"/>
      <c r="EA48" s="424"/>
      <c r="EB48" s="41">
        <f t="shared" si="30"/>
        <v>0</v>
      </c>
      <c r="EC48" s="41">
        <f t="shared" si="31"/>
        <v>0</v>
      </c>
      <c r="ED48" s="576">
        <v>0</v>
      </c>
      <c r="EE48" s="119"/>
      <c r="EF48" s="289">
        <f>$D$48*EE48</f>
        <v>0</v>
      </c>
      <c r="EG48" s="501"/>
      <c r="EH48" s="223"/>
      <c r="EI48" s="424"/>
      <c r="EJ48" s="41">
        <f t="shared" si="32"/>
        <v>0</v>
      </c>
      <c r="EK48" s="41">
        <f t="shared" si="33"/>
        <v>0</v>
      </c>
      <c r="EL48" s="576">
        <v>0</v>
      </c>
      <c r="EM48" s="119"/>
      <c r="EN48" s="289">
        <f>$D$48*EM48</f>
        <v>0</v>
      </c>
      <c r="EO48" s="501"/>
      <c r="EP48" s="223"/>
      <c r="EQ48" s="424"/>
      <c r="ER48" s="41">
        <f t="shared" si="34"/>
        <v>0</v>
      </c>
      <c r="ES48" s="41">
        <f t="shared" si="35"/>
        <v>0</v>
      </c>
      <c r="ET48" s="576">
        <v>0</v>
      </c>
      <c r="EU48" s="119"/>
      <c r="EV48" s="289">
        <f>$D$48*EU48</f>
        <v>0</v>
      </c>
      <c r="EW48" s="501"/>
      <c r="EX48" s="223"/>
      <c r="EY48" s="424"/>
      <c r="EZ48" s="41">
        <f t="shared" si="36"/>
        <v>0</v>
      </c>
      <c r="FA48" s="41">
        <f t="shared" si="37"/>
        <v>0</v>
      </c>
      <c r="FB48" s="576">
        <v>0</v>
      </c>
      <c r="FC48" s="104"/>
      <c r="FD48" s="289">
        <f>$D$48*FC48</f>
        <v>0</v>
      </c>
      <c r="FE48" s="463"/>
      <c r="FF48" s="227"/>
      <c r="FG48" s="424"/>
      <c r="FH48" s="41">
        <f t="shared" si="38"/>
        <v>0</v>
      </c>
      <c r="FI48" s="41">
        <f t="shared" si="39"/>
        <v>0</v>
      </c>
      <c r="FJ48" s="564">
        <v>0</v>
      </c>
      <c r="FK48" s="400"/>
      <c r="FL48" s="289">
        <f>$D$48*FK48</f>
        <v>0</v>
      </c>
      <c r="FM48" s="539"/>
      <c r="FN48" s="275"/>
      <c r="FO48" s="424"/>
      <c r="FP48" s="41">
        <f t="shared" si="40"/>
        <v>0</v>
      </c>
      <c r="FQ48" s="41">
        <f t="shared" si="41"/>
        <v>0</v>
      </c>
      <c r="FR48" s="564">
        <v>0</v>
      </c>
      <c r="FW48" s="355">
        <f t="shared" si="42"/>
        <v>0</v>
      </c>
      <c r="FX48" s="355">
        <f t="shared" si="42"/>
        <v>0</v>
      </c>
      <c r="FY48" s="355">
        <f t="shared" si="43"/>
        <v>0</v>
      </c>
      <c r="FZ48" s="356">
        <f t="shared" si="43"/>
        <v>0</v>
      </c>
    </row>
    <row r="49" spans="1:182" x14ac:dyDescent="0.25">
      <c r="A49" s="46" t="s">
        <v>85</v>
      </c>
      <c r="B49" s="47" t="s">
        <v>70</v>
      </c>
      <c r="C49" s="73" t="s">
        <v>18</v>
      </c>
      <c r="D49" s="68">
        <v>34.700000000000003</v>
      </c>
      <c r="E49" s="299">
        <f t="shared" si="48"/>
        <v>10188</v>
      </c>
      <c r="F49" s="288">
        <f>$D$49*E49</f>
        <v>353523.60000000003</v>
      </c>
      <c r="G49" s="569">
        <v>2100</v>
      </c>
      <c r="H49" s="290">
        <f>$D$49*G49</f>
        <v>72870</v>
      </c>
      <c r="I49" s="481">
        <v>2800</v>
      </c>
      <c r="J49" s="50"/>
      <c r="K49" s="448">
        <v>0.75</v>
      </c>
      <c r="L49" s="41">
        <f t="shared" si="0"/>
        <v>1575</v>
      </c>
      <c r="M49" s="41">
        <f t="shared" si="1"/>
        <v>1575</v>
      </c>
      <c r="N49" s="569">
        <v>2100</v>
      </c>
      <c r="O49" s="569">
        <v>0</v>
      </c>
      <c r="P49" s="290">
        <f>$D$49*O49</f>
        <v>0</v>
      </c>
      <c r="Q49" s="481">
        <v>0</v>
      </c>
      <c r="R49" s="50"/>
      <c r="S49" s="448">
        <v>0.75</v>
      </c>
      <c r="T49" s="41">
        <f t="shared" si="2"/>
        <v>0</v>
      </c>
      <c r="U49" s="41">
        <f t="shared" si="3"/>
        <v>0</v>
      </c>
      <c r="V49" s="569">
        <v>0</v>
      </c>
      <c r="W49" s="569">
        <v>1800</v>
      </c>
      <c r="X49" s="290">
        <f>$D$49*W49</f>
        <v>62460.000000000007</v>
      </c>
      <c r="Y49" s="481">
        <v>2000</v>
      </c>
      <c r="Z49" s="50"/>
      <c r="AA49" s="448">
        <v>0.75</v>
      </c>
      <c r="AB49" s="41">
        <f t="shared" si="4"/>
        <v>1350</v>
      </c>
      <c r="AC49" s="41">
        <f t="shared" si="5"/>
        <v>1350</v>
      </c>
      <c r="AD49" s="569">
        <v>1500</v>
      </c>
      <c r="AE49" s="558">
        <v>0</v>
      </c>
      <c r="AF49" s="290">
        <f>$D$49*AE49</f>
        <v>0</v>
      </c>
      <c r="AG49" s="458">
        <v>0</v>
      </c>
      <c r="AH49" s="50"/>
      <c r="AI49" s="448">
        <v>0.75</v>
      </c>
      <c r="AJ49" s="41">
        <f t="shared" si="6"/>
        <v>0</v>
      </c>
      <c r="AK49" s="41">
        <f t="shared" si="7"/>
        <v>0</v>
      </c>
      <c r="AL49" s="558">
        <v>0</v>
      </c>
      <c r="AM49" s="558">
        <v>2800</v>
      </c>
      <c r="AN49" s="290">
        <f>$D$49*AM49</f>
        <v>97160.000000000015</v>
      </c>
      <c r="AO49" s="458">
        <v>3100</v>
      </c>
      <c r="AP49" s="50"/>
      <c r="AQ49" s="448">
        <v>0.75</v>
      </c>
      <c r="AR49" s="41">
        <f t="shared" si="8"/>
        <v>2100</v>
      </c>
      <c r="AS49" s="41">
        <f t="shared" si="9"/>
        <v>2100</v>
      </c>
      <c r="AT49" s="558">
        <v>2325</v>
      </c>
      <c r="AU49" s="558">
        <v>0</v>
      </c>
      <c r="AV49" s="290">
        <f>$D$49*AU49</f>
        <v>0</v>
      </c>
      <c r="AW49" s="458">
        <v>0</v>
      </c>
      <c r="AX49" s="50"/>
      <c r="AY49" s="448">
        <v>0.75</v>
      </c>
      <c r="AZ49" s="41">
        <f t="shared" si="10"/>
        <v>0</v>
      </c>
      <c r="BA49" s="41">
        <f t="shared" si="11"/>
        <v>0</v>
      </c>
      <c r="BB49" s="558">
        <v>0</v>
      </c>
      <c r="BC49" s="558">
        <v>750</v>
      </c>
      <c r="BD49" s="290">
        <f>$D$49*BC49</f>
        <v>26025.000000000004</v>
      </c>
      <c r="BE49" s="458">
        <v>1000</v>
      </c>
      <c r="BF49" s="50"/>
      <c r="BG49" s="448">
        <v>0.75</v>
      </c>
      <c r="BH49" s="41">
        <f t="shared" si="12"/>
        <v>562.5</v>
      </c>
      <c r="BI49" s="41">
        <f t="shared" si="13"/>
        <v>563</v>
      </c>
      <c r="BJ49" s="558">
        <v>750</v>
      </c>
      <c r="BK49" s="558">
        <v>0</v>
      </c>
      <c r="BL49" s="290">
        <f>$D$49*BK49</f>
        <v>0</v>
      </c>
      <c r="BM49" s="458">
        <v>0</v>
      </c>
      <c r="BN49" s="50"/>
      <c r="BO49" s="448">
        <v>0.75</v>
      </c>
      <c r="BP49" s="41">
        <f t="shared" si="14"/>
        <v>0</v>
      </c>
      <c r="BQ49" s="41">
        <f t="shared" si="15"/>
        <v>0</v>
      </c>
      <c r="BR49" s="558">
        <v>0</v>
      </c>
      <c r="BS49" s="558">
        <v>938</v>
      </c>
      <c r="BT49" s="290">
        <f>$D$49*BS49</f>
        <v>32548.600000000002</v>
      </c>
      <c r="BU49" s="458">
        <v>1250</v>
      </c>
      <c r="BV49" s="50"/>
      <c r="BW49" s="448">
        <v>0.75</v>
      </c>
      <c r="BX49" s="41">
        <f t="shared" si="16"/>
        <v>703.5</v>
      </c>
      <c r="BY49" s="41">
        <f t="shared" si="17"/>
        <v>704</v>
      </c>
      <c r="BZ49" s="558">
        <v>938</v>
      </c>
      <c r="CA49" s="558">
        <v>0</v>
      </c>
      <c r="CB49" s="290">
        <f>$D$49*CA49</f>
        <v>0</v>
      </c>
      <c r="CC49" s="458">
        <v>0</v>
      </c>
      <c r="CD49" s="50"/>
      <c r="CE49" s="448">
        <v>0.75</v>
      </c>
      <c r="CF49" s="41">
        <f t="shared" si="18"/>
        <v>0</v>
      </c>
      <c r="CG49" s="41">
        <f t="shared" si="19"/>
        <v>0</v>
      </c>
      <c r="CH49" s="558">
        <v>0</v>
      </c>
      <c r="CI49" s="601">
        <v>900</v>
      </c>
      <c r="CJ49" s="290">
        <f>$D$49*CI49</f>
        <v>31230.000000000004</v>
      </c>
      <c r="CK49" s="523">
        <v>1200</v>
      </c>
      <c r="CL49" s="50"/>
      <c r="CM49" s="448">
        <v>0.75</v>
      </c>
      <c r="CN49" s="41">
        <f t="shared" si="20"/>
        <v>675</v>
      </c>
      <c r="CO49" s="41">
        <f t="shared" si="21"/>
        <v>675</v>
      </c>
      <c r="CP49" s="601">
        <v>900</v>
      </c>
      <c r="CQ49" s="601">
        <v>900</v>
      </c>
      <c r="CR49" s="290">
        <f>$D$49*CQ49</f>
        <v>31230.000000000004</v>
      </c>
      <c r="CS49" s="526">
        <v>0</v>
      </c>
      <c r="CT49" s="70"/>
      <c r="CU49" s="448">
        <v>0.75</v>
      </c>
      <c r="CV49" s="41">
        <f t="shared" si="22"/>
        <v>675</v>
      </c>
      <c r="CW49" s="41">
        <f t="shared" si="23"/>
        <v>675</v>
      </c>
      <c r="CX49" s="616">
        <v>0</v>
      </c>
      <c r="CY49" s="558">
        <v>0</v>
      </c>
      <c r="CZ49" s="290">
        <f>$D$49*CY49</f>
        <v>0</v>
      </c>
      <c r="DA49" s="526">
        <v>0</v>
      </c>
      <c r="DB49" s="301"/>
      <c r="DC49" s="448">
        <v>0.75</v>
      </c>
      <c r="DD49" s="41">
        <f t="shared" si="24"/>
        <v>0</v>
      </c>
      <c r="DE49" s="41">
        <f t="shared" si="25"/>
        <v>0</v>
      </c>
      <c r="DF49" s="616">
        <v>0</v>
      </c>
      <c r="DG49" s="616">
        <v>0</v>
      </c>
      <c r="DH49" s="290">
        <f>$D$49*DG49</f>
        <v>0</v>
      </c>
      <c r="DI49" s="526">
        <v>0</v>
      </c>
      <c r="DJ49" s="301"/>
      <c r="DK49" s="448">
        <v>0.75</v>
      </c>
      <c r="DL49" s="41">
        <f t="shared" si="26"/>
        <v>0</v>
      </c>
      <c r="DM49" s="41">
        <f t="shared" si="27"/>
        <v>0</v>
      </c>
      <c r="DN49" s="616">
        <v>0</v>
      </c>
      <c r="DO49" s="564">
        <v>0</v>
      </c>
      <c r="DP49" s="290">
        <f>$D$49*DO49</f>
        <v>0</v>
      </c>
      <c r="DQ49" s="467">
        <v>0</v>
      </c>
      <c r="DR49" s="301"/>
      <c r="DS49" s="448">
        <v>0.75</v>
      </c>
      <c r="DT49" s="41">
        <f t="shared" si="28"/>
        <v>0</v>
      </c>
      <c r="DU49" s="41">
        <f t="shared" si="29"/>
        <v>0</v>
      </c>
      <c r="DV49" s="564">
        <v>0</v>
      </c>
      <c r="DW49" s="616">
        <v>0</v>
      </c>
      <c r="DX49" s="290">
        <f>$D$49*DW49</f>
        <v>0</v>
      </c>
      <c r="DY49" s="526">
        <v>0</v>
      </c>
      <c r="DZ49" s="301"/>
      <c r="EA49" s="448">
        <v>0.75</v>
      </c>
      <c r="EB49" s="41">
        <f t="shared" si="30"/>
        <v>0</v>
      </c>
      <c r="EC49" s="41">
        <f t="shared" si="31"/>
        <v>0</v>
      </c>
      <c r="ED49" s="616">
        <v>0</v>
      </c>
      <c r="EE49" s="616">
        <v>0</v>
      </c>
      <c r="EF49" s="290">
        <f>$D$49*EE49</f>
        <v>0</v>
      </c>
      <c r="EG49" s="526">
        <v>0</v>
      </c>
      <c r="EH49" s="301"/>
      <c r="EI49" s="448">
        <v>0.75</v>
      </c>
      <c r="EJ49" s="41">
        <f t="shared" si="32"/>
        <v>0</v>
      </c>
      <c r="EK49" s="41">
        <f t="shared" si="33"/>
        <v>0</v>
      </c>
      <c r="EL49" s="616">
        <v>0</v>
      </c>
      <c r="EM49" s="616">
        <v>0</v>
      </c>
      <c r="EN49" s="290">
        <f>$D$49*EM49</f>
        <v>0</v>
      </c>
      <c r="EO49" s="526">
        <v>0</v>
      </c>
      <c r="EP49" s="301"/>
      <c r="EQ49" s="448">
        <v>0.75</v>
      </c>
      <c r="ER49" s="41">
        <f t="shared" si="34"/>
        <v>0</v>
      </c>
      <c r="ES49" s="41">
        <f t="shared" si="35"/>
        <v>0</v>
      </c>
      <c r="ET49" s="616">
        <v>0</v>
      </c>
      <c r="EU49" s="616">
        <v>0</v>
      </c>
      <c r="EV49" s="290">
        <f>$D$49*EU49</f>
        <v>0</v>
      </c>
      <c r="EW49" s="526">
        <v>0</v>
      </c>
      <c r="EX49" s="301"/>
      <c r="EY49" s="448">
        <v>0.75</v>
      </c>
      <c r="EZ49" s="41">
        <f t="shared" si="36"/>
        <v>0</v>
      </c>
      <c r="FA49" s="41">
        <f t="shared" si="37"/>
        <v>0</v>
      </c>
      <c r="FB49" s="616">
        <v>0</v>
      </c>
      <c r="FC49" s="564">
        <v>0</v>
      </c>
      <c r="FD49" s="290">
        <f>$D$49*FC49</f>
        <v>0</v>
      </c>
      <c r="FE49" s="523">
        <v>0</v>
      </c>
      <c r="FF49" s="248"/>
      <c r="FG49" s="448">
        <v>0.75</v>
      </c>
      <c r="FH49" s="41">
        <f t="shared" si="38"/>
        <v>0</v>
      </c>
      <c r="FI49" s="41">
        <f t="shared" si="39"/>
        <v>0</v>
      </c>
      <c r="FJ49" s="564">
        <v>0</v>
      </c>
      <c r="FK49" s="564">
        <v>0</v>
      </c>
      <c r="FL49" s="290">
        <f>$D$49*FK49</f>
        <v>0</v>
      </c>
      <c r="FM49" s="540">
        <v>0</v>
      </c>
      <c r="FN49" s="293"/>
      <c r="FO49" s="448">
        <v>0.75</v>
      </c>
      <c r="FP49" s="41">
        <f t="shared" si="40"/>
        <v>0</v>
      </c>
      <c r="FQ49" s="41">
        <f t="shared" si="41"/>
        <v>0</v>
      </c>
      <c r="FR49" s="564">
        <v>0</v>
      </c>
      <c r="FW49" s="355">
        <f t="shared" si="42"/>
        <v>10188</v>
      </c>
      <c r="FX49" s="355">
        <f t="shared" si="42"/>
        <v>353523.6</v>
      </c>
      <c r="FY49" s="355">
        <f t="shared" si="43"/>
        <v>0</v>
      </c>
      <c r="FZ49" s="356">
        <f t="shared" si="43"/>
        <v>0</v>
      </c>
    </row>
    <row r="50" spans="1:182" x14ac:dyDescent="0.25">
      <c r="A50" s="62"/>
      <c r="B50" s="63" t="s">
        <v>86</v>
      </c>
      <c r="C50" s="72" t="s">
        <v>18</v>
      </c>
      <c r="D50" s="65">
        <v>34.700000000000003</v>
      </c>
      <c r="E50" s="299">
        <f>SUM(E47:E49)</f>
        <v>10188</v>
      </c>
      <c r="F50" s="288"/>
      <c r="G50" s="39">
        <f>SUM(G47:G49)</f>
        <v>2100</v>
      </c>
      <c r="H50" s="289"/>
      <c r="I50" s="456">
        <v>2800</v>
      </c>
      <c r="J50" s="75">
        <v>2174</v>
      </c>
      <c r="K50" s="448">
        <v>0.75</v>
      </c>
      <c r="L50" s="41">
        <f t="shared" si="0"/>
        <v>1575</v>
      </c>
      <c r="M50" s="41">
        <f t="shared" si="1"/>
        <v>1575</v>
      </c>
      <c r="N50" s="564">
        <v>2100</v>
      </c>
      <c r="O50" s="299">
        <f>SUM(O47:O49)</f>
        <v>0</v>
      </c>
      <c r="P50" s="289"/>
      <c r="Q50" s="497">
        <v>0</v>
      </c>
      <c r="R50" s="75">
        <v>0</v>
      </c>
      <c r="S50" s="448">
        <v>0.75</v>
      </c>
      <c r="T50" s="41">
        <f t="shared" si="2"/>
        <v>0</v>
      </c>
      <c r="U50" s="41">
        <f t="shared" si="3"/>
        <v>0</v>
      </c>
      <c r="V50" s="564">
        <v>0</v>
      </c>
      <c r="W50" s="39">
        <f>SUM(W47:W49)</f>
        <v>1800</v>
      </c>
      <c r="X50" s="289"/>
      <c r="Y50" s="456">
        <v>2000</v>
      </c>
      <c r="Z50" s="75">
        <v>948</v>
      </c>
      <c r="AA50" s="448">
        <v>0.75</v>
      </c>
      <c r="AB50" s="41">
        <f t="shared" si="4"/>
        <v>1350</v>
      </c>
      <c r="AC50" s="41">
        <f t="shared" si="5"/>
        <v>1350</v>
      </c>
      <c r="AD50" s="564">
        <v>1500</v>
      </c>
      <c r="AE50" s="299">
        <f>SUM(AE47:AE49)</f>
        <v>0</v>
      </c>
      <c r="AF50" s="289"/>
      <c r="AG50" s="497">
        <v>0</v>
      </c>
      <c r="AH50" s="75">
        <v>0</v>
      </c>
      <c r="AI50" s="448">
        <v>0.75</v>
      </c>
      <c r="AJ50" s="41">
        <f t="shared" si="6"/>
        <v>0</v>
      </c>
      <c r="AK50" s="41">
        <f t="shared" si="7"/>
        <v>0</v>
      </c>
      <c r="AL50" s="557">
        <v>0</v>
      </c>
      <c r="AM50" s="39">
        <f>SUM(AM47:AM49)</f>
        <v>2800</v>
      </c>
      <c r="AN50" s="289"/>
      <c r="AO50" s="456">
        <v>3100</v>
      </c>
      <c r="AP50" s="75">
        <v>469</v>
      </c>
      <c r="AQ50" s="448">
        <v>0.75</v>
      </c>
      <c r="AR50" s="41">
        <f t="shared" si="8"/>
        <v>2100</v>
      </c>
      <c r="AS50" s="41">
        <f t="shared" si="9"/>
        <v>2100</v>
      </c>
      <c r="AT50" s="557">
        <v>2325</v>
      </c>
      <c r="AU50" s="299">
        <f>SUM(AU47:AU49)</f>
        <v>0</v>
      </c>
      <c r="AV50" s="289"/>
      <c r="AW50" s="497">
        <v>0</v>
      </c>
      <c r="AX50" s="75">
        <v>0</v>
      </c>
      <c r="AY50" s="448">
        <v>0.75</v>
      </c>
      <c r="AZ50" s="41">
        <f t="shared" si="10"/>
        <v>0</v>
      </c>
      <c r="BA50" s="41">
        <f t="shared" si="11"/>
        <v>0</v>
      </c>
      <c r="BB50" s="557">
        <v>0</v>
      </c>
      <c r="BC50" s="39">
        <f>SUM(BC47:BC49)</f>
        <v>750</v>
      </c>
      <c r="BD50" s="289"/>
      <c r="BE50" s="456">
        <v>1000</v>
      </c>
      <c r="BF50" s="75">
        <v>0</v>
      </c>
      <c r="BG50" s="448">
        <v>0.75</v>
      </c>
      <c r="BH50" s="41">
        <f t="shared" si="12"/>
        <v>562.5</v>
      </c>
      <c r="BI50" s="41">
        <f t="shared" si="13"/>
        <v>563</v>
      </c>
      <c r="BJ50" s="557">
        <v>750</v>
      </c>
      <c r="BK50" s="299">
        <f>SUM(BK47:BK49)</f>
        <v>0</v>
      </c>
      <c r="BL50" s="289"/>
      <c r="BM50" s="497">
        <v>0</v>
      </c>
      <c r="BN50" s="75">
        <v>0</v>
      </c>
      <c r="BO50" s="448">
        <v>0.75</v>
      </c>
      <c r="BP50" s="41">
        <f t="shared" si="14"/>
        <v>0</v>
      </c>
      <c r="BQ50" s="41">
        <f t="shared" si="15"/>
        <v>0</v>
      </c>
      <c r="BR50" s="557">
        <v>0</v>
      </c>
      <c r="BS50" s="39">
        <f>SUM(BS47:BS49)</f>
        <v>938</v>
      </c>
      <c r="BT50" s="289"/>
      <c r="BU50" s="456">
        <v>1250</v>
      </c>
      <c r="BV50" s="75">
        <v>0</v>
      </c>
      <c r="BW50" s="448">
        <v>0.75</v>
      </c>
      <c r="BX50" s="41">
        <f t="shared" si="16"/>
        <v>703.5</v>
      </c>
      <c r="BY50" s="41">
        <f t="shared" si="17"/>
        <v>704</v>
      </c>
      <c r="BZ50" s="557">
        <v>938</v>
      </c>
      <c r="CA50" s="299">
        <f>SUM(CA47:CA49)</f>
        <v>0</v>
      </c>
      <c r="CB50" s="289"/>
      <c r="CC50" s="497">
        <v>0</v>
      </c>
      <c r="CD50" s="75">
        <v>0</v>
      </c>
      <c r="CE50" s="448">
        <v>0.75</v>
      </c>
      <c r="CF50" s="41">
        <f t="shared" si="18"/>
        <v>0</v>
      </c>
      <c r="CG50" s="41">
        <f t="shared" si="19"/>
        <v>0</v>
      </c>
      <c r="CH50" s="557">
        <v>0</v>
      </c>
      <c r="CI50" s="39">
        <f>SUM(CI47:CI49)</f>
        <v>900</v>
      </c>
      <c r="CJ50" s="289"/>
      <c r="CK50" s="456">
        <v>1200</v>
      </c>
      <c r="CL50" s="75">
        <v>0</v>
      </c>
      <c r="CM50" s="448">
        <v>0.75</v>
      </c>
      <c r="CN50" s="41">
        <f t="shared" si="20"/>
        <v>675</v>
      </c>
      <c r="CO50" s="41">
        <f t="shared" si="21"/>
        <v>675</v>
      </c>
      <c r="CP50" s="579">
        <v>900</v>
      </c>
      <c r="CQ50" s="39">
        <f>SUM(CQ47:CQ49)</f>
        <v>900</v>
      </c>
      <c r="CR50" s="289"/>
      <c r="CS50" s="497">
        <v>0</v>
      </c>
      <c r="CT50" s="56"/>
      <c r="CU50" s="448">
        <v>0.75</v>
      </c>
      <c r="CV50" s="41">
        <f t="shared" si="22"/>
        <v>675</v>
      </c>
      <c r="CW50" s="41">
        <f t="shared" si="23"/>
        <v>675</v>
      </c>
      <c r="CX50" s="576">
        <v>0</v>
      </c>
      <c r="CY50" s="39">
        <f>SUM(CY47:CY49)</f>
        <v>0</v>
      </c>
      <c r="CZ50" s="289"/>
      <c r="DA50" s="497">
        <v>0</v>
      </c>
      <c r="DB50" s="223"/>
      <c r="DC50" s="448">
        <v>0.75</v>
      </c>
      <c r="DD50" s="41">
        <f t="shared" si="24"/>
        <v>0</v>
      </c>
      <c r="DE50" s="41">
        <f t="shared" si="25"/>
        <v>0</v>
      </c>
      <c r="DF50" s="576">
        <v>0</v>
      </c>
      <c r="DG50" s="299">
        <f>SUM(DG47:DG49)</f>
        <v>0</v>
      </c>
      <c r="DH50" s="289"/>
      <c r="DI50" s="497">
        <v>0</v>
      </c>
      <c r="DJ50" s="223"/>
      <c r="DK50" s="448">
        <v>0.75</v>
      </c>
      <c r="DL50" s="41">
        <f t="shared" si="26"/>
        <v>0</v>
      </c>
      <c r="DM50" s="41">
        <f t="shared" si="27"/>
        <v>0</v>
      </c>
      <c r="DN50" s="576">
        <v>0</v>
      </c>
      <c r="DO50" s="299">
        <f>SUM(DO47:DO49)</f>
        <v>0</v>
      </c>
      <c r="DP50" s="289"/>
      <c r="DQ50" s="497">
        <v>0</v>
      </c>
      <c r="DR50" s="223"/>
      <c r="DS50" s="448">
        <v>0.75</v>
      </c>
      <c r="DT50" s="41">
        <f t="shared" si="28"/>
        <v>0</v>
      </c>
      <c r="DU50" s="41">
        <f t="shared" si="29"/>
        <v>0</v>
      </c>
      <c r="DV50" s="564">
        <v>0</v>
      </c>
      <c r="DW50" s="299">
        <f>SUM(DW47:DW49)</f>
        <v>0</v>
      </c>
      <c r="DX50" s="289"/>
      <c r="DY50" s="497">
        <v>0</v>
      </c>
      <c r="DZ50" s="223"/>
      <c r="EA50" s="448">
        <v>0.75</v>
      </c>
      <c r="EB50" s="41">
        <f t="shared" si="30"/>
        <v>0</v>
      </c>
      <c r="EC50" s="41">
        <f t="shared" si="31"/>
        <v>0</v>
      </c>
      <c r="ED50" s="576">
        <v>0</v>
      </c>
      <c r="EE50" s="299">
        <f>SUM(EE47:EE49)</f>
        <v>0</v>
      </c>
      <c r="EF50" s="289"/>
      <c r="EG50" s="497">
        <v>0</v>
      </c>
      <c r="EH50" s="223"/>
      <c r="EI50" s="448">
        <v>0.75</v>
      </c>
      <c r="EJ50" s="41">
        <f t="shared" si="32"/>
        <v>0</v>
      </c>
      <c r="EK50" s="41">
        <f t="shared" si="33"/>
        <v>0</v>
      </c>
      <c r="EL50" s="576">
        <v>0</v>
      </c>
      <c r="EM50" s="299">
        <f>SUM(EM47:EM49)</f>
        <v>0</v>
      </c>
      <c r="EN50" s="289"/>
      <c r="EO50" s="497">
        <v>0</v>
      </c>
      <c r="EP50" s="223"/>
      <c r="EQ50" s="448">
        <v>0.75</v>
      </c>
      <c r="ER50" s="41">
        <f t="shared" si="34"/>
        <v>0</v>
      </c>
      <c r="ES50" s="41">
        <f t="shared" si="35"/>
        <v>0</v>
      </c>
      <c r="ET50" s="576">
        <v>0</v>
      </c>
      <c r="EU50" s="299">
        <f>SUM(EU47:EU49)</f>
        <v>0</v>
      </c>
      <c r="EV50" s="289"/>
      <c r="EW50" s="497">
        <v>0</v>
      </c>
      <c r="EX50" s="223"/>
      <c r="EY50" s="448">
        <v>0.75</v>
      </c>
      <c r="EZ50" s="41">
        <f t="shared" si="36"/>
        <v>0</v>
      </c>
      <c r="FA50" s="41">
        <f t="shared" si="37"/>
        <v>0</v>
      </c>
      <c r="FB50" s="576">
        <v>0</v>
      </c>
      <c r="FC50" s="299">
        <f>SUM(FC47:FC49)</f>
        <v>0</v>
      </c>
      <c r="FD50" s="289"/>
      <c r="FE50" s="497">
        <v>0</v>
      </c>
      <c r="FF50" s="227"/>
      <c r="FG50" s="448">
        <v>0.75</v>
      </c>
      <c r="FH50" s="41">
        <f t="shared" si="38"/>
        <v>0</v>
      </c>
      <c r="FI50" s="41">
        <f t="shared" si="39"/>
        <v>0</v>
      </c>
      <c r="FJ50" s="564">
        <v>0</v>
      </c>
      <c r="FK50" s="299">
        <f>SUM(FK47:FK49)</f>
        <v>0</v>
      </c>
      <c r="FL50" s="289"/>
      <c r="FM50" s="497">
        <v>0</v>
      </c>
      <c r="FN50" s="275"/>
      <c r="FO50" s="448">
        <v>0.75</v>
      </c>
      <c r="FP50" s="41">
        <f t="shared" si="40"/>
        <v>0</v>
      </c>
      <c r="FQ50" s="41">
        <f t="shared" si="41"/>
        <v>0</v>
      </c>
      <c r="FR50" s="564">
        <v>0</v>
      </c>
      <c r="FW50" s="355">
        <f t="shared" si="42"/>
        <v>10188</v>
      </c>
      <c r="FX50" s="355">
        <f t="shared" si="42"/>
        <v>0</v>
      </c>
      <c r="FY50" s="355">
        <f t="shared" si="43"/>
        <v>0</v>
      </c>
      <c r="FZ50" s="356">
        <f t="shared" si="43"/>
        <v>0</v>
      </c>
    </row>
    <row r="51" spans="1:182" x14ac:dyDescent="0.25">
      <c r="A51" s="62"/>
      <c r="B51" s="63"/>
      <c r="C51" s="72"/>
      <c r="D51" s="65"/>
      <c r="E51" s="299"/>
      <c r="F51" s="288"/>
      <c r="G51" s="60"/>
      <c r="H51" s="289"/>
      <c r="I51" s="457"/>
      <c r="K51" s="424"/>
      <c r="L51" s="41">
        <f t="shared" si="0"/>
        <v>0</v>
      </c>
      <c r="M51" s="41">
        <f t="shared" si="1"/>
        <v>0</v>
      </c>
      <c r="N51" s="564">
        <v>0</v>
      </c>
      <c r="O51" s="41"/>
      <c r="P51" s="289"/>
      <c r="Q51" s="467"/>
      <c r="S51" s="424"/>
      <c r="T51" s="41">
        <f t="shared" si="2"/>
        <v>0</v>
      </c>
      <c r="U51" s="41">
        <f t="shared" si="3"/>
        <v>0</v>
      </c>
      <c r="V51" s="564">
        <v>0</v>
      </c>
      <c r="W51" s="60"/>
      <c r="X51" s="289"/>
      <c r="Y51" s="457"/>
      <c r="AA51" s="424"/>
      <c r="AB51" s="41">
        <f t="shared" si="4"/>
        <v>0</v>
      </c>
      <c r="AC51" s="41">
        <f t="shared" si="5"/>
        <v>0</v>
      </c>
      <c r="AD51" s="564">
        <v>0</v>
      </c>
      <c r="AE51" s="60"/>
      <c r="AF51" s="289"/>
      <c r="AG51" s="457"/>
      <c r="AI51" s="424"/>
      <c r="AJ51" s="41">
        <f t="shared" si="6"/>
        <v>0</v>
      </c>
      <c r="AK51" s="41">
        <f t="shared" si="7"/>
        <v>0</v>
      </c>
      <c r="AL51" s="557">
        <v>0</v>
      </c>
      <c r="AM51" s="60"/>
      <c r="AN51" s="289"/>
      <c r="AO51" s="457"/>
      <c r="AQ51" s="424"/>
      <c r="AR51" s="41">
        <f t="shared" si="8"/>
        <v>0</v>
      </c>
      <c r="AS51" s="41">
        <f t="shared" si="9"/>
        <v>0</v>
      </c>
      <c r="AT51" s="557">
        <v>0</v>
      </c>
      <c r="AU51" s="60"/>
      <c r="AV51" s="289"/>
      <c r="AW51" s="457"/>
      <c r="AY51" s="424"/>
      <c r="AZ51" s="41">
        <f t="shared" si="10"/>
        <v>0</v>
      </c>
      <c r="BA51" s="41">
        <f t="shared" si="11"/>
        <v>0</v>
      </c>
      <c r="BB51" s="557">
        <v>0</v>
      </c>
      <c r="BC51" s="60"/>
      <c r="BD51" s="289"/>
      <c r="BE51" s="457"/>
      <c r="BG51" s="424"/>
      <c r="BH51" s="41">
        <f t="shared" si="12"/>
        <v>0</v>
      </c>
      <c r="BI51" s="41">
        <f t="shared" si="13"/>
        <v>0</v>
      </c>
      <c r="BJ51" s="557">
        <v>0</v>
      </c>
      <c r="BK51" s="60"/>
      <c r="BL51" s="289"/>
      <c r="BM51" s="457"/>
      <c r="BO51" s="424"/>
      <c r="BP51" s="41">
        <f t="shared" si="14"/>
        <v>0</v>
      </c>
      <c r="BQ51" s="41">
        <f t="shared" si="15"/>
        <v>0</v>
      </c>
      <c r="BR51" s="557">
        <v>0</v>
      </c>
      <c r="BS51" s="60"/>
      <c r="BT51" s="289"/>
      <c r="BU51" s="457"/>
      <c r="BW51" s="424"/>
      <c r="BX51" s="41">
        <f t="shared" si="16"/>
        <v>0</v>
      </c>
      <c r="BY51" s="41">
        <f t="shared" si="17"/>
        <v>0</v>
      </c>
      <c r="BZ51" s="557">
        <v>0</v>
      </c>
      <c r="CA51" s="60"/>
      <c r="CB51" s="289"/>
      <c r="CC51" s="457"/>
      <c r="CE51" s="424"/>
      <c r="CF51" s="41">
        <f t="shared" si="18"/>
        <v>0</v>
      </c>
      <c r="CG51" s="41">
        <f t="shared" si="19"/>
        <v>0</v>
      </c>
      <c r="CH51" s="557">
        <v>0</v>
      </c>
      <c r="CI51" s="60"/>
      <c r="CJ51" s="289"/>
      <c r="CK51" s="457"/>
      <c r="CM51" s="424"/>
      <c r="CN51" s="41">
        <f t="shared" si="20"/>
        <v>0</v>
      </c>
      <c r="CO51" s="41">
        <f t="shared" si="21"/>
        <v>0</v>
      </c>
      <c r="CP51" s="579">
        <v>0</v>
      </c>
      <c r="CQ51" s="60"/>
      <c r="CR51" s="289"/>
      <c r="CS51" s="457"/>
      <c r="CT51" s="56"/>
      <c r="CU51" s="424"/>
      <c r="CV51" s="41">
        <f t="shared" si="22"/>
        <v>0</v>
      </c>
      <c r="CW51" s="41">
        <f t="shared" si="23"/>
        <v>0</v>
      </c>
      <c r="CX51" s="576">
        <v>0</v>
      </c>
      <c r="CY51" s="60"/>
      <c r="CZ51" s="289"/>
      <c r="DA51" s="501"/>
      <c r="DB51" s="223"/>
      <c r="DC51" s="424"/>
      <c r="DD51" s="41">
        <f t="shared" si="24"/>
        <v>0</v>
      </c>
      <c r="DE51" s="41">
        <f t="shared" si="25"/>
        <v>0</v>
      </c>
      <c r="DF51" s="576">
        <v>0</v>
      </c>
      <c r="DG51" s="119"/>
      <c r="DH51" s="289"/>
      <c r="DI51" s="501"/>
      <c r="DJ51" s="223"/>
      <c r="DK51" s="424"/>
      <c r="DL51" s="41">
        <f t="shared" si="26"/>
        <v>0</v>
      </c>
      <c r="DM51" s="41">
        <f t="shared" si="27"/>
        <v>0</v>
      </c>
      <c r="DN51" s="576">
        <v>0</v>
      </c>
      <c r="DO51" s="119"/>
      <c r="DP51" s="289"/>
      <c r="DQ51" s="501"/>
      <c r="DR51" s="223"/>
      <c r="DS51" s="424"/>
      <c r="DT51" s="41">
        <f t="shared" si="28"/>
        <v>0</v>
      </c>
      <c r="DU51" s="41">
        <f t="shared" si="29"/>
        <v>0</v>
      </c>
      <c r="DV51" s="564">
        <v>0</v>
      </c>
      <c r="DW51" s="119"/>
      <c r="DX51" s="289"/>
      <c r="DY51" s="501"/>
      <c r="DZ51" s="223"/>
      <c r="EA51" s="424"/>
      <c r="EB51" s="41">
        <f t="shared" si="30"/>
        <v>0</v>
      </c>
      <c r="EC51" s="41">
        <f t="shared" si="31"/>
        <v>0</v>
      </c>
      <c r="ED51" s="576">
        <v>0</v>
      </c>
      <c r="EE51" s="119"/>
      <c r="EF51" s="289"/>
      <c r="EG51" s="501"/>
      <c r="EH51" s="223"/>
      <c r="EI51" s="424"/>
      <c r="EJ51" s="41">
        <f t="shared" si="32"/>
        <v>0</v>
      </c>
      <c r="EK51" s="41">
        <f t="shared" si="33"/>
        <v>0</v>
      </c>
      <c r="EL51" s="576">
        <v>0</v>
      </c>
      <c r="EM51" s="119"/>
      <c r="EN51" s="289"/>
      <c r="EO51" s="501"/>
      <c r="EP51" s="223"/>
      <c r="EQ51" s="424"/>
      <c r="ER51" s="41">
        <f t="shared" si="34"/>
        <v>0</v>
      </c>
      <c r="ES51" s="41">
        <f t="shared" si="35"/>
        <v>0</v>
      </c>
      <c r="ET51" s="576">
        <v>0</v>
      </c>
      <c r="EU51" s="119"/>
      <c r="EV51" s="289"/>
      <c r="EW51" s="501"/>
      <c r="EX51" s="223"/>
      <c r="EY51" s="424"/>
      <c r="EZ51" s="41">
        <f t="shared" si="36"/>
        <v>0</v>
      </c>
      <c r="FA51" s="41">
        <f t="shared" si="37"/>
        <v>0</v>
      </c>
      <c r="FB51" s="576">
        <v>0</v>
      </c>
      <c r="FC51" s="104"/>
      <c r="FD51" s="289"/>
      <c r="FE51" s="463"/>
      <c r="FF51" s="227"/>
      <c r="FG51" s="424"/>
      <c r="FH51" s="41">
        <f t="shared" si="38"/>
        <v>0</v>
      </c>
      <c r="FI51" s="41">
        <f t="shared" si="39"/>
        <v>0</v>
      </c>
      <c r="FJ51" s="564">
        <v>0</v>
      </c>
      <c r="FK51" s="292"/>
      <c r="FL51" s="289"/>
      <c r="FM51" s="548"/>
      <c r="FN51" s="275"/>
      <c r="FO51" s="424"/>
      <c r="FP51" s="41">
        <f t="shared" si="40"/>
        <v>0</v>
      </c>
      <c r="FQ51" s="41">
        <f t="shared" si="41"/>
        <v>0</v>
      </c>
      <c r="FR51" s="564">
        <v>0</v>
      </c>
      <c r="FW51" s="355">
        <f t="shared" si="42"/>
        <v>0</v>
      </c>
      <c r="FX51" s="355">
        <f t="shared" si="42"/>
        <v>0</v>
      </c>
      <c r="FY51" s="355">
        <f t="shared" si="43"/>
        <v>0</v>
      </c>
      <c r="FZ51" s="356">
        <f t="shared" si="43"/>
        <v>0</v>
      </c>
    </row>
    <row r="52" spans="1:182" x14ac:dyDescent="0.25">
      <c r="A52" s="62"/>
      <c r="B52" s="63" t="s">
        <v>87</v>
      </c>
      <c r="C52" s="72"/>
      <c r="D52" s="65"/>
      <c r="E52" s="299"/>
      <c r="F52" s="288"/>
      <c r="G52" s="60"/>
      <c r="H52" s="289"/>
      <c r="I52" s="457"/>
      <c r="K52" s="424"/>
      <c r="L52" s="41">
        <f t="shared" si="0"/>
        <v>0</v>
      </c>
      <c r="M52" s="41">
        <f t="shared" si="1"/>
        <v>0</v>
      </c>
      <c r="N52" s="564">
        <v>0</v>
      </c>
      <c r="O52" s="41"/>
      <c r="P52" s="289"/>
      <c r="Q52" s="467"/>
      <c r="S52" s="424"/>
      <c r="T52" s="41">
        <f t="shared" si="2"/>
        <v>0</v>
      </c>
      <c r="U52" s="41">
        <f t="shared" si="3"/>
        <v>0</v>
      </c>
      <c r="V52" s="564">
        <v>0</v>
      </c>
      <c r="W52" s="60"/>
      <c r="X52" s="289"/>
      <c r="Y52" s="457"/>
      <c r="AA52" s="424"/>
      <c r="AB52" s="41">
        <f t="shared" si="4"/>
        <v>0</v>
      </c>
      <c r="AC52" s="41">
        <f t="shared" si="5"/>
        <v>0</v>
      </c>
      <c r="AD52" s="564">
        <v>0</v>
      </c>
      <c r="AE52" s="60"/>
      <c r="AF52" s="289"/>
      <c r="AG52" s="457"/>
      <c r="AI52" s="424"/>
      <c r="AJ52" s="41">
        <f t="shared" si="6"/>
        <v>0</v>
      </c>
      <c r="AK52" s="41">
        <f t="shared" si="7"/>
        <v>0</v>
      </c>
      <c r="AL52" s="557">
        <v>0</v>
      </c>
      <c r="AM52" s="60"/>
      <c r="AN52" s="289"/>
      <c r="AO52" s="457"/>
      <c r="AQ52" s="424"/>
      <c r="AR52" s="41">
        <f t="shared" si="8"/>
        <v>0</v>
      </c>
      <c r="AS52" s="41">
        <f t="shared" si="9"/>
        <v>0</v>
      </c>
      <c r="AT52" s="557">
        <v>0</v>
      </c>
      <c r="AU52" s="60"/>
      <c r="AV52" s="289"/>
      <c r="AW52" s="457"/>
      <c r="AY52" s="424"/>
      <c r="AZ52" s="41">
        <f t="shared" si="10"/>
        <v>0</v>
      </c>
      <c r="BA52" s="41">
        <f t="shared" si="11"/>
        <v>0</v>
      </c>
      <c r="BB52" s="557">
        <v>0</v>
      </c>
      <c r="BC52" s="60"/>
      <c r="BD52" s="289"/>
      <c r="BE52" s="457"/>
      <c r="BG52" s="424"/>
      <c r="BH52" s="41">
        <f t="shared" si="12"/>
        <v>0</v>
      </c>
      <c r="BI52" s="41">
        <f t="shared" si="13"/>
        <v>0</v>
      </c>
      <c r="BJ52" s="557">
        <v>0</v>
      </c>
      <c r="BK52" s="60"/>
      <c r="BL52" s="289"/>
      <c r="BM52" s="457"/>
      <c r="BO52" s="424"/>
      <c r="BP52" s="41">
        <f t="shared" si="14"/>
        <v>0</v>
      </c>
      <c r="BQ52" s="41">
        <f t="shared" si="15"/>
        <v>0</v>
      </c>
      <c r="BR52" s="557">
        <v>0</v>
      </c>
      <c r="BS52" s="60"/>
      <c r="BT52" s="289"/>
      <c r="BU52" s="457"/>
      <c r="BW52" s="424"/>
      <c r="BX52" s="41">
        <f t="shared" si="16"/>
        <v>0</v>
      </c>
      <c r="BY52" s="41">
        <f t="shared" si="17"/>
        <v>0</v>
      </c>
      <c r="BZ52" s="557">
        <v>0</v>
      </c>
      <c r="CA52" s="60"/>
      <c r="CB52" s="289"/>
      <c r="CC52" s="457"/>
      <c r="CE52" s="424"/>
      <c r="CF52" s="41">
        <f t="shared" si="18"/>
        <v>0</v>
      </c>
      <c r="CG52" s="41">
        <f t="shared" si="19"/>
        <v>0</v>
      </c>
      <c r="CH52" s="557">
        <v>0</v>
      </c>
      <c r="CI52" s="60"/>
      <c r="CJ52" s="289"/>
      <c r="CK52" s="457"/>
      <c r="CM52" s="424"/>
      <c r="CN52" s="41">
        <f t="shared" si="20"/>
        <v>0</v>
      </c>
      <c r="CO52" s="41">
        <f t="shared" si="21"/>
        <v>0</v>
      </c>
      <c r="CP52" s="579">
        <v>0</v>
      </c>
      <c r="CQ52" s="60"/>
      <c r="CR52" s="289"/>
      <c r="CS52" s="457"/>
      <c r="CT52" s="56"/>
      <c r="CU52" s="424"/>
      <c r="CV52" s="41">
        <f t="shared" si="22"/>
        <v>0</v>
      </c>
      <c r="CW52" s="41">
        <f t="shared" si="23"/>
        <v>0</v>
      </c>
      <c r="CX52" s="576">
        <v>0</v>
      </c>
      <c r="CY52" s="60"/>
      <c r="CZ52" s="289"/>
      <c r="DA52" s="501"/>
      <c r="DB52" s="223"/>
      <c r="DC52" s="424"/>
      <c r="DD52" s="41">
        <f t="shared" si="24"/>
        <v>0</v>
      </c>
      <c r="DE52" s="41">
        <f t="shared" si="25"/>
        <v>0</v>
      </c>
      <c r="DF52" s="576">
        <v>0</v>
      </c>
      <c r="DG52" s="119"/>
      <c r="DH52" s="289"/>
      <c r="DI52" s="501"/>
      <c r="DJ52" s="223"/>
      <c r="DK52" s="424"/>
      <c r="DL52" s="41">
        <f t="shared" si="26"/>
        <v>0</v>
      </c>
      <c r="DM52" s="41">
        <f t="shared" si="27"/>
        <v>0</v>
      </c>
      <c r="DN52" s="576">
        <v>0</v>
      </c>
      <c r="DO52" s="119"/>
      <c r="DP52" s="289"/>
      <c r="DQ52" s="501"/>
      <c r="DR52" s="223"/>
      <c r="DS52" s="424"/>
      <c r="DT52" s="41">
        <f t="shared" si="28"/>
        <v>0</v>
      </c>
      <c r="DU52" s="41">
        <f t="shared" si="29"/>
        <v>0</v>
      </c>
      <c r="DV52" s="564">
        <v>0</v>
      </c>
      <c r="DW52" s="119"/>
      <c r="DX52" s="289"/>
      <c r="DY52" s="501"/>
      <c r="DZ52" s="223"/>
      <c r="EA52" s="424"/>
      <c r="EB52" s="41">
        <f t="shared" si="30"/>
        <v>0</v>
      </c>
      <c r="EC52" s="41">
        <f t="shared" si="31"/>
        <v>0</v>
      </c>
      <c r="ED52" s="576">
        <v>0</v>
      </c>
      <c r="EE52" s="119"/>
      <c r="EF52" s="289"/>
      <c r="EG52" s="501"/>
      <c r="EH52" s="223"/>
      <c r="EI52" s="424"/>
      <c r="EJ52" s="41">
        <f t="shared" si="32"/>
        <v>0</v>
      </c>
      <c r="EK52" s="41">
        <f t="shared" si="33"/>
        <v>0</v>
      </c>
      <c r="EL52" s="576">
        <v>0</v>
      </c>
      <c r="EM52" s="119"/>
      <c r="EN52" s="289"/>
      <c r="EO52" s="501"/>
      <c r="EP52" s="223"/>
      <c r="EQ52" s="424"/>
      <c r="ER52" s="41">
        <f t="shared" si="34"/>
        <v>0</v>
      </c>
      <c r="ES52" s="41">
        <f t="shared" si="35"/>
        <v>0</v>
      </c>
      <c r="ET52" s="576">
        <v>0</v>
      </c>
      <c r="EU52" s="119"/>
      <c r="EV52" s="289"/>
      <c r="EW52" s="501"/>
      <c r="EX52" s="223"/>
      <c r="EY52" s="424"/>
      <c r="EZ52" s="41">
        <f t="shared" si="36"/>
        <v>0</v>
      </c>
      <c r="FA52" s="41">
        <f t="shared" si="37"/>
        <v>0</v>
      </c>
      <c r="FB52" s="576">
        <v>0</v>
      </c>
      <c r="FC52" s="104"/>
      <c r="FD52" s="289"/>
      <c r="FE52" s="463"/>
      <c r="FF52" s="227"/>
      <c r="FG52" s="424"/>
      <c r="FH52" s="41">
        <f t="shared" si="38"/>
        <v>0</v>
      </c>
      <c r="FI52" s="41">
        <f t="shared" si="39"/>
        <v>0</v>
      </c>
      <c r="FJ52" s="564">
        <v>0</v>
      </c>
      <c r="FK52" s="292"/>
      <c r="FL52" s="289"/>
      <c r="FM52" s="548"/>
      <c r="FN52" s="275"/>
      <c r="FO52" s="424"/>
      <c r="FP52" s="41">
        <f t="shared" si="40"/>
        <v>0</v>
      </c>
      <c r="FQ52" s="41">
        <f t="shared" si="41"/>
        <v>0</v>
      </c>
      <c r="FR52" s="564">
        <v>0</v>
      </c>
      <c r="FW52" s="355">
        <f t="shared" si="42"/>
        <v>0</v>
      </c>
      <c r="FX52" s="355">
        <f t="shared" si="42"/>
        <v>0</v>
      </c>
      <c r="FY52" s="355">
        <f t="shared" si="43"/>
        <v>0</v>
      </c>
      <c r="FZ52" s="356">
        <f t="shared" si="43"/>
        <v>0</v>
      </c>
    </row>
    <row r="53" spans="1:182" x14ac:dyDescent="0.25">
      <c r="A53" s="35" t="s">
        <v>88</v>
      </c>
      <c r="B53" s="36" t="s">
        <v>89</v>
      </c>
      <c r="C53" s="72" t="s">
        <v>18</v>
      </c>
      <c r="D53" s="76">
        <v>47.25</v>
      </c>
      <c r="E53" s="299">
        <f t="shared" ref="E53:E57" si="49">G53+O53+W53+AE53+AM53+AU53+BC53+BK53+BS53+CA53+CI53+CQ53+CY53+DG53+DO53+DW53</f>
        <v>0</v>
      </c>
      <c r="F53" s="288">
        <f>$D$53*E53</f>
        <v>0</v>
      </c>
      <c r="G53" s="41"/>
      <c r="H53" s="289">
        <f>$D$53*G53</f>
        <v>0</v>
      </c>
      <c r="I53" s="467"/>
      <c r="K53" s="424"/>
      <c r="L53" s="41">
        <f t="shared" si="0"/>
        <v>0</v>
      </c>
      <c r="M53" s="41">
        <f t="shared" si="1"/>
        <v>0</v>
      </c>
      <c r="N53" s="564">
        <v>0</v>
      </c>
      <c r="O53" s="41"/>
      <c r="P53" s="289">
        <f>$D$53*O53</f>
        <v>0</v>
      </c>
      <c r="Q53" s="467"/>
      <c r="S53" s="424"/>
      <c r="T53" s="41">
        <f t="shared" si="2"/>
        <v>0</v>
      </c>
      <c r="U53" s="41">
        <f t="shared" si="3"/>
        <v>0</v>
      </c>
      <c r="V53" s="564">
        <v>0</v>
      </c>
      <c r="W53" s="41"/>
      <c r="X53" s="289">
        <f>$D$53*W53</f>
        <v>0</v>
      </c>
      <c r="Y53" s="467"/>
      <c r="AA53" s="424"/>
      <c r="AB53" s="41">
        <f t="shared" si="4"/>
        <v>0</v>
      </c>
      <c r="AC53" s="41">
        <f t="shared" si="5"/>
        <v>0</v>
      </c>
      <c r="AD53" s="564">
        <v>0</v>
      </c>
      <c r="AE53" s="60"/>
      <c r="AF53" s="289">
        <f>$D$53*AE53</f>
        <v>0</v>
      </c>
      <c r="AG53" s="457"/>
      <c r="AI53" s="424"/>
      <c r="AJ53" s="41">
        <f t="shared" si="6"/>
        <v>0</v>
      </c>
      <c r="AK53" s="41">
        <f t="shared" si="7"/>
        <v>0</v>
      </c>
      <c r="AL53" s="557">
        <v>0</v>
      </c>
      <c r="AM53" s="41"/>
      <c r="AN53" s="289">
        <f>$D$53*AM53</f>
        <v>0</v>
      </c>
      <c r="AO53" s="467"/>
      <c r="AQ53" s="424"/>
      <c r="AR53" s="41">
        <f t="shared" si="8"/>
        <v>0</v>
      </c>
      <c r="AS53" s="41">
        <f t="shared" si="9"/>
        <v>0</v>
      </c>
      <c r="AT53" s="557">
        <v>0</v>
      </c>
      <c r="AU53" s="60"/>
      <c r="AV53" s="289">
        <f>$D$53*AU53</f>
        <v>0</v>
      </c>
      <c r="AW53" s="457"/>
      <c r="AY53" s="424"/>
      <c r="AZ53" s="41">
        <f t="shared" si="10"/>
        <v>0</v>
      </c>
      <c r="BA53" s="41">
        <f t="shared" si="11"/>
        <v>0</v>
      </c>
      <c r="BB53" s="557">
        <v>0</v>
      </c>
      <c r="BC53" s="60"/>
      <c r="BD53" s="289">
        <f>$D$53*BC53</f>
        <v>0</v>
      </c>
      <c r="BE53" s="457"/>
      <c r="BG53" s="424"/>
      <c r="BH53" s="41">
        <f t="shared" si="12"/>
        <v>0</v>
      </c>
      <c r="BI53" s="41">
        <f t="shared" si="13"/>
        <v>0</v>
      </c>
      <c r="BJ53" s="557">
        <v>0</v>
      </c>
      <c r="BK53" s="60"/>
      <c r="BL53" s="289">
        <f>$D$53*BK53</f>
        <v>0</v>
      </c>
      <c r="BM53" s="457"/>
      <c r="BO53" s="424"/>
      <c r="BP53" s="41">
        <f t="shared" si="14"/>
        <v>0</v>
      </c>
      <c r="BQ53" s="41">
        <f t="shared" si="15"/>
        <v>0</v>
      </c>
      <c r="BR53" s="557">
        <v>0</v>
      </c>
      <c r="BS53" s="41"/>
      <c r="BT53" s="289">
        <f>$D$53*BS53</f>
        <v>0</v>
      </c>
      <c r="BU53" s="467"/>
      <c r="BW53" s="424"/>
      <c r="BX53" s="41">
        <f t="shared" si="16"/>
        <v>0</v>
      </c>
      <c r="BY53" s="41">
        <f t="shared" si="17"/>
        <v>0</v>
      </c>
      <c r="BZ53" s="557">
        <v>0</v>
      </c>
      <c r="CA53" s="60"/>
      <c r="CB53" s="289">
        <f>$D$53*CA53</f>
        <v>0</v>
      </c>
      <c r="CC53" s="457"/>
      <c r="CE53" s="424"/>
      <c r="CF53" s="41">
        <f t="shared" si="18"/>
        <v>0</v>
      </c>
      <c r="CG53" s="41">
        <f t="shared" si="19"/>
        <v>0</v>
      </c>
      <c r="CH53" s="557">
        <v>0</v>
      </c>
      <c r="CI53" s="41"/>
      <c r="CJ53" s="289">
        <f>$D$53*CI53</f>
        <v>0</v>
      </c>
      <c r="CK53" s="467"/>
      <c r="CM53" s="424"/>
      <c r="CN53" s="41">
        <f t="shared" si="20"/>
        <v>0</v>
      </c>
      <c r="CO53" s="41">
        <f t="shared" si="21"/>
        <v>0</v>
      </c>
      <c r="CP53" s="579">
        <v>0</v>
      </c>
      <c r="CQ53" s="41"/>
      <c r="CR53" s="289">
        <f>$D$53*CQ53</f>
        <v>0</v>
      </c>
      <c r="CS53" s="501"/>
      <c r="CT53" s="56"/>
      <c r="CU53" s="424"/>
      <c r="CV53" s="41">
        <f t="shared" si="22"/>
        <v>0</v>
      </c>
      <c r="CW53" s="41">
        <f t="shared" si="23"/>
        <v>0</v>
      </c>
      <c r="CX53" s="576">
        <v>0</v>
      </c>
      <c r="CY53" s="60"/>
      <c r="CZ53" s="289">
        <f>$D$53*CY53</f>
        <v>0</v>
      </c>
      <c r="DA53" s="501"/>
      <c r="DB53" s="223"/>
      <c r="DC53" s="424"/>
      <c r="DD53" s="41">
        <f t="shared" si="24"/>
        <v>0</v>
      </c>
      <c r="DE53" s="41">
        <f t="shared" si="25"/>
        <v>0</v>
      </c>
      <c r="DF53" s="576">
        <v>0</v>
      </c>
      <c r="DG53" s="119"/>
      <c r="DH53" s="289">
        <f>$D$53*DG53</f>
        <v>0</v>
      </c>
      <c r="DI53" s="501"/>
      <c r="DJ53" s="223"/>
      <c r="DK53" s="424"/>
      <c r="DL53" s="41">
        <f t="shared" si="26"/>
        <v>0</v>
      </c>
      <c r="DM53" s="41">
        <f t="shared" si="27"/>
        <v>0</v>
      </c>
      <c r="DN53" s="576">
        <v>0</v>
      </c>
      <c r="DO53" s="119"/>
      <c r="DP53" s="289">
        <f>$D$53*DO53</f>
        <v>0</v>
      </c>
      <c r="DQ53" s="501"/>
      <c r="DR53" s="223"/>
      <c r="DS53" s="424"/>
      <c r="DT53" s="41">
        <f t="shared" si="28"/>
        <v>0</v>
      </c>
      <c r="DU53" s="41">
        <f t="shared" si="29"/>
        <v>0</v>
      </c>
      <c r="DV53" s="564">
        <v>0</v>
      </c>
      <c r="DW53" s="119"/>
      <c r="DX53" s="289">
        <f>$D$53*DW53</f>
        <v>0</v>
      </c>
      <c r="DY53" s="501"/>
      <c r="DZ53" s="223"/>
      <c r="EA53" s="424"/>
      <c r="EB53" s="41">
        <f t="shared" si="30"/>
        <v>0</v>
      </c>
      <c r="EC53" s="41">
        <f t="shared" si="31"/>
        <v>0</v>
      </c>
      <c r="ED53" s="576">
        <v>0</v>
      </c>
      <c r="EE53" s="119"/>
      <c r="EF53" s="289">
        <f>$D$53*EE53</f>
        <v>0</v>
      </c>
      <c r="EG53" s="501"/>
      <c r="EH53" s="223"/>
      <c r="EI53" s="424"/>
      <c r="EJ53" s="41">
        <f t="shared" si="32"/>
        <v>0</v>
      </c>
      <c r="EK53" s="41">
        <f t="shared" si="33"/>
        <v>0</v>
      </c>
      <c r="EL53" s="576">
        <v>0</v>
      </c>
      <c r="EM53" s="119"/>
      <c r="EN53" s="289">
        <f>$D$53*EM53</f>
        <v>0</v>
      </c>
      <c r="EO53" s="501"/>
      <c r="EP53" s="223"/>
      <c r="EQ53" s="424"/>
      <c r="ER53" s="41">
        <f t="shared" si="34"/>
        <v>0</v>
      </c>
      <c r="ES53" s="41">
        <f t="shared" si="35"/>
        <v>0</v>
      </c>
      <c r="ET53" s="576">
        <v>0</v>
      </c>
      <c r="EU53" s="119"/>
      <c r="EV53" s="289">
        <f>$D$53*EU53</f>
        <v>0</v>
      </c>
      <c r="EW53" s="501"/>
      <c r="EX53" s="223"/>
      <c r="EY53" s="424"/>
      <c r="EZ53" s="41">
        <f t="shared" si="36"/>
        <v>0</v>
      </c>
      <c r="FA53" s="41">
        <f t="shared" si="37"/>
        <v>0</v>
      </c>
      <c r="FB53" s="576">
        <v>0</v>
      </c>
      <c r="FC53" s="104"/>
      <c r="FD53" s="289">
        <f>$D$53*FC53</f>
        <v>0</v>
      </c>
      <c r="FE53" s="463"/>
      <c r="FF53" s="227"/>
      <c r="FG53" s="424"/>
      <c r="FH53" s="41">
        <f t="shared" si="38"/>
        <v>0</v>
      </c>
      <c r="FI53" s="41">
        <f t="shared" si="39"/>
        <v>0</v>
      </c>
      <c r="FJ53" s="564">
        <v>0</v>
      </c>
      <c r="FK53" s="400"/>
      <c r="FL53" s="289">
        <f>$D$53*FK53</f>
        <v>0</v>
      </c>
      <c r="FM53" s="539"/>
      <c r="FN53" s="275"/>
      <c r="FO53" s="424"/>
      <c r="FP53" s="41">
        <f t="shared" si="40"/>
        <v>0</v>
      </c>
      <c r="FQ53" s="41">
        <f t="shared" si="41"/>
        <v>0</v>
      </c>
      <c r="FR53" s="564">
        <v>0</v>
      </c>
      <c r="FW53" s="355">
        <f t="shared" si="42"/>
        <v>0</v>
      </c>
      <c r="FX53" s="355">
        <f t="shared" si="42"/>
        <v>0</v>
      </c>
      <c r="FY53" s="355">
        <f t="shared" si="43"/>
        <v>0</v>
      </c>
      <c r="FZ53" s="356">
        <f t="shared" si="43"/>
        <v>0</v>
      </c>
    </row>
    <row r="54" spans="1:182" x14ac:dyDescent="0.25">
      <c r="A54" s="35" t="s">
        <v>90</v>
      </c>
      <c r="B54" s="36" t="s">
        <v>91</v>
      </c>
      <c r="C54" s="72" t="s">
        <v>18</v>
      </c>
      <c r="D54" s="76">
        <v>47.25</v>
      </c>
      <c r="E54" s="299">
        <f t="shared" si="49"/>
        <v>0</v>
      </c>
      <c r="F54" s="288">
        <f>$D$54*E54</f>
        <v>0</v>
      </c>
      <c r="G54" s="41"/>
      <c r="H54" s="289">
        <f>$D$54*G54</f>
        <v>0</v>
      </c>
      <c r="I54" s="467"/>
      <c r="K54" s="424"/>
      <c r="L54" s="41">
        <f t="shared" si="0"/>
        <v>0</v>
      </c>
      <c r="M54" s="41">
        <f t="shared" si="1"/>
        <v>0</v>
      </c>
      <c r="N54" s="564">
        <v>0</v>
      </c>
      <c r="O54" s="41"/>
      <c r="P54" s="289">
        <f>$D$54*O54</f>
        <v>0</v>
      </c>
      <c r="Q54" s="467"/>
      <c r="S54" s="424"/>
      <c r="T54" s="41">
        <f t="shared" si="2"/>
        <v>0</v>
      </c>
      <c r="U54" s="41">
        <f t="shared" si="3"/>
        <v>0</v>
      </c>
      <c r="V54" s="564">
        <v>0</v>
      </c>
      <c r="W54" s="41"/>
      <c r="X54" s="289">
        <f>$D$54*W54</f>
        <v>0</v>
      </c>
      <c r="Y54" s="467"/>
      <c r="AA54" s="424"/>
      <c r="AB54" s="41">
        <f t="shared" si="4"/>
        <v>0</v>
      </c>
      <c r="AC54" s="41">
        <f t="shared" si="5"/>
        <v>0</v>
      </c>
      <c r="AD54" s="564">
        <v>0</v>
      </c>
      <c r="AE54" s="60"/>
      <c r="AF54" s="289">
        <f>$D$54*AE54</f>
        <v>0</v>
      </c>
      <c r="AG54" s="457"/>
      <c r="AI54" s="424"/>
      <c r="AJ54" s="41">
        <f t="shared" si="6"/>
        <v>0</v>
      </c>
      <c r="AK54" s="41">
        <f t="shared" si="7"/>
        <v>0</v>
      </c>
      <c r="AL54" s="557">
        <v>0</v>
      </c>
      <c r="AM54" s="41"/>
      <c r="AN54" s="289">
        <f>$D$54*AM54</f>
        <v>0</v>
      </c>
      <c r="AO54" s="467"/>
      <c r="AQ54" s="424"/>
      <c r="AR54" s="41">
        <f t="shared" si="8"/>
        <v>0</v>
      </c>
      <c r="AS54" s="41">
        <f t="shared" si="9"/>
        <v>0</v>
      </c>
      <c r="AT54" s="557">
        <v>0</v>
      </c>
      <c r="AU54" s="60"/>
      <c r="AV54" s="289">
        <f>$D$54*AU54</f>
        <v>0</v>
      </c>
      <c r="AW54" s="457"/>
      <c r="AY54" s="424"/>
      <c r="AZ54" s="41">
        <f t="shared" si="10"/>
        <v>0</v>
      </c>
      <c r="BA54" s="41">
        <f t="shared" si="11"/>
        <v>0</v>
      </c>
      <c r="BB54" s="557">
        <v>0</v>
      </c>
      <c r="BC54" s="60"/>
      <c r="BD54" s="289">
        <f>$D$54*BC54</f>
        <v>0</v>
      </c>
      <c r="BE54" s="457"/>
      <c r="BG54" s="424"/>
      <c r="BH54" s="41">
        <f t="shared" si="12"/>
        <v>0</v>
      </c>
      <c r="BI54" s="41">
        <f t="shared" si="13"/>
        <v>0</v>
      </c>
      <c r="BJ54" s="557">
        <v>0</v>
      </c>
      <c r="BK54" s="60"/>
      <c r="BL54" s="289">
        <f>$D$54*BK54</f>
        <v>0</v>
      </c>
      <c r="BM54" s="457"/>
      <c r="BO54" s="424"/>
      <c r="BP54" s="41">
        <f t="shared" si="14"/>
        <v>0</v>
      </c>
      <c r="BQ54" s="41">
        <f t="shared" si="15"/>
        <v>0</v>
      </c>
      <c r="BR54" s="557">
        <v>0</v>
      </c>
      <c r="BS54" s="41"/>
      <c r="BT54" s="289">
        <f>$D$54*BS54</f>
        <v>0</v>
      </c>
      <c r="BU54" s="467"/>
      <c r="BW54" s="424"/>
      <c r="BX54" s="41">
        <f t="shared" si="16"/>
        <v>0</v>
      </c>
      <c r="BY54" s="41">
        <f t="shared" si="17"/>
        <v>0</v>
      </c>
      <c r="BZ54" s="557">
        <v>0</v>
      </c>
      <c r="CA54" s="60"/>
      <c r="CB54" s="289">
        <f>$D$54*CA54</f>
        <v>0</v>
      </c>
      <c r="CC54" s="457"/>
      <c r="CE54" s="424"/>
      <c r="CF54" s="41">
        <f t="shared" si="18"/>
        <v>0</v>
      </c>
      <c r="CG54" s="41">
        <f t="shared" si="19"/>
        <v>0</v>
      </c>
      <c r="CH54" s="557">
        <v>0</v>
      </c>
      <c r="CI54" s="41"/>
      <c r="CJ54" s="289">
        <f>$D$54*CI54</f>
        <v>0</v>
      </c>
      <c r="CK54" s="467"/>
      <c r="CM54" s="424"/>
      <c r="CN54" s="41">
        <f t="shared" si="20"/>
        <v>0</v>
      </c>
      <c r="CO54" s="41">
        <f t="shared" si="21"/>
        <v>0</v>
      </c>
      <c r="CP54" s="579">
        <v>0</v>
      </c>
      <c r="CQ54" s="41"/>
      <c r="CR54" s="289">
        <f>$D$54*CQ54</f>
        <v>0</v>
      </c>
      <c r="CS54" s="501"/>
      <c r="CT54" s="56"/>
      <c r="CU54" s="424"/>
      <c r="CV54" s="41">
        <f t="shared" si="22"/>
        <v>0</v>
      </c>
      <c r="CW54" s="41">
        <f t="shared" si="23"/>
        <v>0</v>
      </c>
      <c r="CX54" s="576">
        <v>0</v>
      </c>
      <c r="CY54" s="60"/>
      <c r="CZ54" s="289">
        <f>$D$54*CY54</f>
        <v>0</v>
      </c>
      <c r="DA54" s="501"/>
      <c r="DB54" s="223"/>
      <c r="DC54" s="424"/>
      <c r="DD54" s="41">
        <f t="shared" si="24"/>
        <v>0</v>
      </c>
      <c r="DE54" s="41">
        <f t="shared" si="25"/>
        <v>0</v>
      </c>
      <c r="DF54" s="576">
        <v>0</v>
      </c>
      <c r="DG54" s="119"/>
      <c r="DH54" s="289">
        <f>$D$54*DG54</f>
        <v>0</v>
      </c>
      <c r="DI54" s="501"/>
      <c r="DJ54" s="223"/>
      <c r="DK54" s="424"/>
      <c r="DL54" s="41">
        <f t="shared" si="26"/>
        <v>0</v>
      </c>
      <c r="DM54" s="41">
        <f t="shared" si="27"/>
        <v>0</v>
      </c>
      <c r="DN54" s="576">
        <v>0</v>
      </c>
      <c r="DO54" s="119"/>
      <c r="DP54" s="289">
        <f>$D$54*DO54</f>
        <v>0</v>
      </c>
      <c r="DQ54" s="501"/>
      <c r="DR54" s="223"/>
      <c r="DS54" s="424"/>
      <c r="DT54" s="41">
        <f t="shared" si="28"/>
        <v>0</v>
      </c>
      <c r="DU54" s="41">
        <f t="shared" si="29"/>
        <v>0</v>
      </c>
      <c r="DV54" s="564">
        <v>0</v>
      </c>
      <c r="DW54" s="119"/>
      <c r="DX54" s="289">
        <f>$D$54*DW54</f>
        <v>0</v>
      </c>
      <c r="DY54" s="501"/>
      <c r="DZ54" s="223"/>
      <c r="EA54" s="424"/>
      <c r="EB54" s="41">
        <f t="shared" si="30"/>
        <v>0</v>
      </c>
      <c r="EC54" s="41">
        <f t="shared" si="31"/>
        <v>0</v>
      </c>
      <c r="ED54" s="576">
        <v>0</v>
      </c>
      <c r="EE54" s="119"/>
      <c r="EF54" s="289">
        <f>$D$54*EE54</f>
        <v>0</v>
      </c>
      <c r="EG54" s="501"/>
      <c r="EH54" s="223"/>
      <c r="EI54" s="424"/>
      <c r="EJ54" s="41">
        <f t="shared" si="32"/>
        <v>0</v>
      </c>
      <c r="EK54" s="41">
        <f t="shared" si="33"/>
        <v>0</v>
      </c>
      <c r="EL54" s="576">
        <v>0</v>
      </c>
      <c r="EM54" s="119"/>
      <c r="EN54" s="289">
        <f>$D$54*EM54</f>
        <v>0</v>
      </c>
      <c r="EO54" s="501"/>
      <c r="EP54" s="223"/>
      <c r="EQ54" s="424"/>
      <c r="ER54" s="41">
        <f t="shared" si="34"/>
        <v>0</v>
      </c>
      <c r="ES54" s="41">
        <f t="shared" si="35"/>
        <v>0</v>
      </c>
      <c r="ET54" s="576">
        <v>0</v>
      </c>
      <c r="EU54" s="119"/>
      <c r="EV54" s="289">
        <f>$D$54*EU54</f>
        <v>0</v>
      </c>
      <c r="EW54" s="501"/>
      <c r="EX54" s="223"/>
      <c r="EY54" s="424"/>
      <c r="EZ54" s="41">
        <f t="shared" si="36"/>
        <v>0</v>
      </c>
      <c r="FA54" s="41">
        <f t="shared" si="37"/>
        <v>0</v>
      </c>
      <c r="FB54" s="576">
        <v>0</v>
      </c>
      <c r="FC54" s="104"/>
      <c r="FD54" s="289">
        <f>$D$54*FC54</f>
        <v>0</v>
      </c>
      <c r="FE54" s="463"/>
      <c r="FF54" s="227"/>
      <c r="FG54" s="424"/>
      <c r="FH54" s="41">
        <f t="shared" si="38"/>
        <v>0</v>
      </c>
      <c r="FI54" s="41">
        <f t="shared" si="39"/>
        <v>0</v>
      </c>
      <c r="FJ54" s="564">
        <v>0</v>
      </c>
      <c r="FK54" s="400"/>
      <c r="FL54" s="289">
        <f>$D$54*FK54</f>
        <v>0</v>
      </c>
      <c r="FM54" s="539"/>
      <c r="FN54" s="275"/>
      <c r="FO54" s="424"/>
      <c r="FP54" s="41">
        <f t="shared" si="40"/>
        <v>0</v>
      </c>
      <c r="FQ54" s="41">
        <f t="shared" si="41"/>
        <v>0</v>
      </c>
      <c r="FR54" s="564">
        <v>0</v>
      </c>
      <c r="FW54" s="355">
        <f t="shared" si="42"/>
        <v>0</v>
      </c>
      <c r="FX54" s="355">
        <f t="shared" si="42"/>
        <v>0</v>
      </c>
      <c r="FY54" s="355">
        <f t="shared" si="43"/>
        <v>0</v>
      </c>
      <c r="FZ54" s="356">
        <f t="shared" si="43"/>
        <v>0</v>
      </c>
    </row>
    <row r="55" spans="1:182" x14ac:dyDescent="0.25">
      <c r="A55" s="35" t="s">
        <v>92</v>
      </c>
      <c r="B55" s="36" t="s">
        <v>93</v>
      </c>
      <c r="C55" s="72" t="s">
        <v>18</v>
      </c>
      <c r="D55" s="76">
        <v>47.25</v>
      </c>
      <c r="E55" s="299">
        <f t="shared" si="49"/>
        <v>0</v>
      </c>
      <c r="F55" s="288">
        <f>$D$55*E55</f>
        <v>0</v>
      </c>
      <c r="G55" s="41"/>
      <c r="H55" s="289">
        <f>$D$55*G55</f>
        <v>0</v>
      </c>
      <c r="I55" s="467"/>
      <c r="K55" s="424"/>
      <c r="L55" s="41">
        <f t="shared" si="0"/>
        <v>0</v>
      </c>
      <c r="M55" s="41">
        <f t="shared" si="1"/>
        <v>0</v>
      </c>
      <c r="N55" s="564">
        <v>0</v>
      </c>
      <c r="O55" s="41"/>
      <c r="P55" s="289">
        <f>$D$55*O55</f>
        <v>0</v>
      </c>
      <c r="Q55" s="467"/>
      <c r="S55" s="424"/>
      <c r="T55" s="41">
        <f t="shared" si="2"/>
        <v>0</v>
      </c>
      <c r="U55" s="41">
        <f t="shared" si="3"/>
        <v>0</v>
      </c>
      <c r="V55" s="564">
        <v>0</v>
      </c>
      <c r="W55" s="41"/>
      <c r="X55" s="289">
        <f>$D$55*W55</f>
        <v>0</v>
      </c>
      <c r="Y55" s="467"/>
      <c r="AA55" s="424"/>
      <c r="AB55" s="41">
        <f t="shared" si="4"/>
        <v>0</v>
      </c>
      <c r="AC55" s="41">
        <f t="shared" si="5"/>
        <v>0</v>
      </c>
      <c r="AD55" s="564">
        <v>0</v>
      </c>
      <c r="AE55" s="60"/>
      <c r="AF55" s="289">
        <f>$D$55*AE55</f>
        <v>0</v>
      </c>
      <c r="AG55" s="457"/>
      <c r="AI55" s="424"/>
      <c r="AJ55" s="41">
        <f t="shared" si="6"/>
        <v>0</v>
      </c>
      <c r="AK55" s="41">
        <f t="shared" si="7"/>
        <v>0</v>
      </c>
      <c r="AL55" s="557">
        <v>0</v>
      </c>
      <c r="AM55" s="41"/>
      <c r="AN55" s="289">
        <f>$D$55*AM55</f>
        <v>0</v>
      </c>
      <c r="AO55" s="467"/>
      <c r="AQ55" s="424"/>
      <c r="AR55" s="41">
        <f t="shared" si="8"/>
        <v>0</v>
      </c>
      <c r="AS55" s="41">
        <f t="shared" si="9"/>
        <v>0</v>
      </c>
      <c r="AT55" s="557">
        <v>0</v>
      </c>
      <c r="AU55" s="60"/>
      <c r="AV55" s="289">
        <f>$D$55*AU55</f>
        <v>0</v>
      </c>
      <c r="AW55" s="457"/>
      <c r="AY55" s="424"/>
      <c r="AZ55" s="41">
        <f t="shared" si="10"/>
        <v>0</v>
      </c>
      <c r="BA55" s="41">
        <f t="shared" si="11"/>
        <v>0</v>
      </c>
      <c r="BB55" s="557">
        <v>0</v>
      </c>
      <c r="BC55" s="60"/>
      <c r="BD55" s="289">
        <f>$D$55*BC55</f>
        <v>0</v>
      </c>
      <c r="BE55" s="457"/>
      <c r="BG55" s="424"/>
      <c r="BH55" s="41">
        <f t="shared" si="12"/>
        <v>0</v>
      </c>
      <c r="BI55" s="41">
        <f t="shared" si="13"/>
        <v>0</v>
      </c>
      <c r="BJ55" s="557">
        <v>0</v>
      </c>
      <c r="BK55" s="60"/>
      <c r="BL55" s="289">
        <f>$D$55*BK55</f>
        <v>0</v>
      </c>
      <c r="BM55" s="457"/>
      <c r="BO55" s="424"/>
      <c r="BP55" s="41">
        <f t="shared" si="14"/>
        <v>0</v>
      </c>
      <c r="BQ55" s="41">
        <f t="shared" si="15"/>
        <v>0</v>
      </c>
      <c r="BR55" s="557">
        <v>0</v>
      </c>
      <c r="BS55" s="41"/>
      <c r="BT55" s="289">
        <f>$D$55*BS55</f>
        <v>0</v>
      </c>
      <c r="BU55" s="467"/>
      <c r="BW55" s="424"/>
      <c r="BX55" s="41">
        <f t="shared" si="16"/>
        <v>0</v>
      </c>
      <c r="BY55" s="41">
        <f t="shared" si="17"/>
        <v>0</v>
      </c>
      <c r="BZ55" s="557">
        <v>0</v>
      </c>
      <c r="CA55" s="60"/>
      <c r="CB55" s="289">
        <f>$D$55*CA55</f>
        <v>0</v>
      </c>
      <c r="CC55" s="457"/>
      <c r="CE55" s="424"/>
      <c r="CF55" s="41">
        <f t="shared" si="18"/>
        <v>0</v>
      </c>
      <c r="CG55" s="41">
        <f t="shared" si="19"/>
        <v>0</v>
      </c>
      <c r="CH55" s="557">
        <v>0</v>
      </c>
      <c r="CI55" s="41"/>
      <c r="CJ55" s="289">
        <f>$D$55*CI55</f>
        <v>0</v>
      </c>
      <c r="CK55" s="467"/>
      <c r="CM55" s="424"/>
      <c r="CN55" s="41">
        <f t="shared" si="20"/>
        <v>0</v>
      </c>
      <c r="CO55" s="41">
        <f t="shared" si="21"/>
        <v>0</v>
      </c>
      <c r="CP55" s="579">
        <v>0</v>
      </c>
      <c r="CQ55" s="41"/>
      <c r="CR55" s="289">
        <f>$D$55*CQ55</f>
        <v>0</v>
      </c>
      <c r="CS55" s="501"/>
      <c r="CT55" s="56"/>
      <c r="CU55" s="424"/>
      <c r="CV55" s="41">
        <f t="shared" si="22"/>
        <v>0</v>
      </c>
      <c r="CW55" s="41">
        <f t="shared" si="23"/>
        <v>0</v>
      </c>
      <c r="CX55" s="576">
        <v>0</v>
      </c>
      <c r="CY55" s="60"/>
      <c r="CZ55" s="289">
        <f>$D$55*CY55</f>
        <v>0</v>
      </c>
      <c r="DA55" s="501"/>
      <c r="DB55" s="223"/>
      <c r="DC55" s="424"/>
      <c r="DD55" s="41">
        <f t="shared" si="24"/>
        <v>0</v>
      </c>
      <c r="DE55" s="41">
        <f t="shared" si="25"/>
        <v>0</v>
      </c>
      <c r="DF55" s="576">
        <v>0</v>
      </c>
      <c r="DG55" s="119"/>
      <c r="DH55" s="289">
        <f>$D$55*DG55</f>
        <v>0</v>
      </c>
      <c r="DI55" s="501"/>
      <c r="DJ55" s="223"/>
      <c r="DK55" s="424"/>
      <c r="DL55" s="41">
        <f t="shared" si="26"/>
        <v>0</v>
      </c>
      <c r="DM55" s="41">
        <f t="shared" si="27"/>
        <v>0</v>
      </c>
      <c r="DN55" s="576">
        <v>0</v>
      </c>
      <c r="DO55" s="119"/>
      <c r="DP55" s="289">
        <f>$D$55*DO55</f>
        <v>0</v>
      </c>
      <c r="DQ55" s="501"/>
      <c r="DR55" s="223"/>
      <c r="DS55" s="424"/>
      <c r="DT55" s="41">
        <f t="shared" si="28"/>
        <v>0</v>
      </c>
      <c r="DU55" s="41">
        <f t="shared" si="29"/>
        <v>0</v>
      </c>
      <c r="DV55" s="564">
        <v>0</v>
      </c>
      <c r="DW55" s="119"/>
      <c r="DX55" s="289">
        <f>$D$55*DW55</f>
        <v>0</v>
      </c>
      <c r="DY55" s="501"/>
      <c r="DZ55" s="223"/>
      <c r="EA55" s="424"/>
      <c r="EB55" s="41">
        <f t="shared" si="30"/>
        <v>0</v>
      </c>
      <c r="EC55" s="41">
        <f t="shared" si="31"/>
        <v>0</v>
      </c>
      <c r="ED55" s="576">
        <v>0</v>
      </c>
      <c r="EE55" s="119"/>
      <c r="EF55" s="289">
        <f>$D$55*EE55</f>
        <v>0</v>
      </c>
      <c r="EG55" s="501"/>
      <c r="EH55" s="223"/>
      <c r="EI55" s="424"/>
      <c r="EJ55" s="41">
        <f t="shared" si="32"/>
        <v>0</v>
      </c>
      <c r="EK55" s="41">
        <f t="shared" si="33"/>
        <v>0</v>
      </c>
      <c r="EL55" s="576">
        <v>0</v>
      </c>
      <c r="EM55" s="119"/>
      <c r="EN55" s="289">
        <f>$D$55*EM55</f>
        <v>0</v>
      </c>
      <c r="EO55" s="501"/>
      <c r="EP55" s="223"/>
      <c r="EQ55" s="424"/>
      <c r="ER55" s="41">
        <f t="shared" si="34"/>
        <v>0</v>
      </c>
      <c r="ES55" s="41">
        <f t="shared" si="35"/>
        <v>0</v>
      </c>
      <c r="ET55" s="576">
        <v>0</v>
      </c>
      <c r="EU55" s="119"/>
      <c r="EV55" s="289">
        <f>$D$55*EU55</f>
        <v>0</v>
      </c>
      <c r="EW55" s="501"/>
      <c r="EX55" s="223"/>
      <c r="EY55" s="424"/>
      <c r="EZ55" s="41">
        <f t="shared" si="36"/>
        <v>0</v>
      </c>
      <c r="FA55" s="41">
        <f t="shared" si="37"/>
        <v>0</v>
      </c>
      <c r="FB55" s="576">
        <v>0</v>
      </c>
      <c r="FC55" s="104"/>
      <c r="FD55" s="289">
        <f>$D$55*FC55</f>
        <v>0</v>
      </c>
      <c r="FE55" s="463"/>
      <c r="FF55" s="227"/>
      <c r="FG55" s="424"/>
      <c r="FH55" s="41">
        <f t="shared" si="38"/>
        <v>0</v>
      </c>
      <c r="FI55" s="41">
        <f t="shared" si="39"/>
        <v>0</v>
      </c>
      <c r="FJ55" s="564">
        <v>0</v>
      </c>
      <c r="FK55" s="400"/>
      <c r="FL55" s="289">
        <f>$D$55*FK55</f>
        <v>0</v>
      </c>
      <c r="FM55" s="539"/>
      <c r="FN55" s="275"/>
      <c r="FO55" s="424"/>
      <c r="FP55" s="41">
        <f t="shared" si="40"/>
        <v>0</v>
      </c>
      <c r="FQ55" s="41">
        <f t="shared" si="41"/>
        <v>0</v>
      </c>
      <c r="FR55" s="564">
        <v>0</v>
      </c>
      <c r="FW55" s="355">
        <f t="shared" si="42"/>
        <v>0</v>
      </c>
      <c r="FX55" s="355">
        <f t="shared" si="42"/>
        <v>0</v>
      </c>
      <c r="FY55" s="355">
        <f t="shared" si="43"/>
        <v>0</v>
      </c>
      <c r="FZ55" s="356">
        <f t="shared" si="43"/>
        <v>0</v>
      </c>
    </row>
    <row r="56" spans="1:182" x14ac:dyDescent="0.25">
      <c r="A56" s="35" t="s">
        <v>94</v>
      </c>
      <c r="B56" s="36" t="s">
        <v>95</v>
      </c>
      <c r="C56" s="72" t="s">
        <v>18</v>
      </c>
      <c r="D56" s="76">
        <v>47.25</v>
      </c>
      <c r="E56" s="299">
        <f t="shared" si="49"/>
        <v>0</v>
      </c>
      <c r="F56" s="288">
        <f>$D$56*E56</f>
        <v>0</v>
      </c>
      <c r="G56" s="41"/>
      <c r="H56" s="289">
        <f>$D$56*G56</f>
        <v>0</v>
      </c>
      <c r="I56" s="467"/>
      <c r="K56" s="424"/>
      <c r="L56" s="41">
        <f t="shared" si="0"/>
        <v>0</v>
      </c>
      <c r="M56" s="41">
        <f t="shared" si="1"/>
        <v>0</v>
      </c>
      <c r="N56" s="564">
        <v>0</v>
      </c>
      <c r="O56" s="41"/>
      <c r="P56" s="289">
        <f>$D$56*O56</f>
        <v>0</v>
      </c>
      <c r="Q56" s="467"/>
      <c r="S56" s="424"/>
      <c r="T56" s="41">
        <f t="shared" si="2"/>
        <v>0</v>
      </c>
      <c r="U56" s="41">
        <f t="shared" si="3"/>
        <v>0</v>
      </c>
      <c r="V56" s="564">
        <v>0</v>
      </c>
      <c r="W56" s="41"/>
      <c r="X56" s="289">
        <f>$D$56*W56</f>
        <v>0</v>
      </c>
      <c r="Y56" s="467"/>
      <c r="AA56" s="424"/>
      <c r="AB56" s="41">
        <f t="shared" si="4"/>
        <v>0</v>
      </c>
      <c r="AC56" s="41">
        <f t="shared" si="5"/>
        <v>0</v>
      </c>
      <c r="AD56" s="564">
        <v>0</v>
      </c>
      <c r="AE56" s="60"/>
      <c r="AF56" s="289">
        <f>$D$56*AE56</f>
        <v>0</v>
      </c>
      <c r="AG56" s="457"/>
      <c r="AI56" s="424"/>
      <c r="AJ56" s="41">
        <f t="shared" si="6"/>
        <v>0</v>
      </c>
      <c r="AK56" s="41">
        <f t="shared" si="7"/>
        <v>0</v>
      </c>
      <c r="AL56" s="557">
        <v>0</v>
      </c>
      <c r="AM56" s="41"/>
      <c r="AN56" s="289">
        <f>$D$56*AM56</f>
        <v>0</v>
      </c>
      <c r="AO56" s="467"/>
      <c r="AQ56" s="424"/>
      <c r="AR56" s="41">
        <f t="shared" si="8"/>
        <v>0</v>
      </c>
      <c r="AS56" s="41">
        <f t="shared" si="9"/>
        <v>0</v>
      </c>
      <c r="AT56" s="557">
        <v>0</v>
      </c>
      <c r="AU56" s="60"/>
      <c r="AV56" s="289">
        <f>$D$56*AU56</f>
        <v>0</v>
      </c>
      <c r="AW56" s="457"/>
      <c r="AY56" s="424"/>
      <c r="AZ56" s="41">
        <f t="shared" si="10"/>
        <v>0</v>
      </c>
      <c r="BA56" s="41">
        <f t="shared" si="11"/>
        <v>0</v>
      </c>
      <c r="BB56" s="557">
        <v>0</v>
      </c>
      <c r="BC56" s="60"/>
      <c r="BD56" s="289">
        <f>$D$56*BC56</f>
        <v>0</v>
      </c>
      <c r="BE56" s="457"/>
      <c r="BG56" s="424"/>
      <c r="BH56" s="41">
        <f t="shared" si="12"/>
        <v>0</v>
      </c>
      <c r="BI56" s="41">
        <f t="shared" si="13"/>
        <v>0</v>
      </c>
      <c r="BJ56" s="557">
        <v>0</v>
      </c>
      <c r="BK56" s="60"/>
      <c r="BL56" s="289">
        <f>$D$56*BK56</f>
        <v>0</v>
      </c>
      <c r="BM56" s="457"/>
      <c r="BO56" s="424"/>
      <c r="BP56" s="41">
        <f t="shared" si="14"/>
        <v>0</v>
      </c>
      <c r="BQ56" s="41">
        <f t="shared" si="15"/>
        <v>0</v>
      </c>
      <c r="BR56" s="557">
        <v>0</v>
      </c>
      <c r="BS56" s="41"/>
      <c r="BT56" s="289">
        <f>$D$56*BS56</f>
        <v>0</v>
      </c>
      <c r="BU56" s="467"/>
      <c r="BW56" s="424"/>
      <c r="BX56" s="41">
        <f t="shared" si="16"/>
        <v>0</v>
      </c>
      <c r="BY56" s="41">
        <f t="shared" si="17"/>
        <v>0</v>
      </c>
      <c r="BZ56" s="557">
        <v>0</v>
      </c>
      <c r="CA56" s="60"/>
      <c r="CB56" s="289">
        <f>$D$56*CA56</f>
        <v>0</v>
      </c>
      <c r="CC56" s="457"/>
      <c r="CE56" s="424"/>
      <c r="CF56" s="41">
        <f t="shared" si="18"/>
        <v>0</v>
      </c>
      <c r="CG56" s="41">
        <f t="shared" si="19"/>
        <v>0</v>
      </c>
      <c r="CH56" s="557">
        <v>0</v>
      </c>
      <c r="CI56" s="41"/>
      <c r="CJ56" s="289">
        <f>$D$56*CI56</f>
        <v>0</v>
      </c>
      <c r="CK56" s="467"/>
      <c r="CM56" s="424"/>
      <c r="CN56" s="41">
        <f t="shared" si="20"/>
        <v>0</v>
      </c>
      <c r="CO56" s="41">
        <f t="shared" si="21"/>
        <v>0</v>
      </c>
      <c r="CP56" s="579">
        <v>0</v>
      </c>
      <c r="CQ56" s="41"/>
      <c r="CR56" s="289">
        <f>$D$56*CQ56</f>
        <v>0</v>
      </c>
      <c r="CS56" s="501"/>
      <c r="CT56" s="56"/>
      <c r="CU56" s="424"/>
      <c r="CV56" s="41">
        <f t="shared" si="22"/>
        <v>0</v>
      </c>
      <c r="CW56" s="41">
        <f t="shared" si="23"/>
        <v>0</v>
      </c>
      <c r="CX56" s="576">
        <v>0</v>
      </c>
      <c r="CY56" s="60"/>
      <c r="CZ56" s="289">
        <f>$D$56*CY56</f>
        <v>0</v>
      </c>
      <c r="DA56" s="501"/>
      <c r="DB56" s="223"/>
      <c r="DC56" s="424"/>
      <c r="DD56" s="41">
        <f t="shared" si="24"/>
        <v>0</v>
      </c>
      <c r="DE56" s="41">
        <f t="shared" si="25"/>
        <v>0</v>
      </c>
      <c r="DF56" s="576">
        <v>0</v>
      </c>
      <c r="DG56" s="119"/>
      <c r="DH56" s="289">
        <f>$D$56*DG56</f>
        <v>0</v>
      </c>
      <c r="DI56" s="501"/>
      <c r="DJ56" s="223"/>
      <c r="DK56" s="424"/>
      <c r="DL56" s="41">
        <f t="shared" si="26"/>
        <v>0</v>
      </c>
      <c r="DM56" s="41">
        <f t="shared" si="27"/>
        <v>0</v>
      </c>
      <c r="DN56" s="576">
        <v>0</v>
      </c>
      <c r="DO56" s="119"/>
      <c r="DP56" s="289">
        <f>$D$56*DO56</f>
        <v>0</v>
      </c>
      <c r="DQ56" s="501"/>
      <c r="DR56" s="223"/>
      <c r="DS56" s="424"/>
      <c r="DT56" s="41">
        <f t="shared" si="28"/>
        <v>0</v>
      </c>
      <c r="DU56" s="41">
        <f t="shared" si="29"/>
        <v>0</v>
      </c>
      <c r="DV56" s="564">
        <v>0</v>
      </c>
      <c r="DW56" s="119"/>
      <c r="DX56" s="289">
        <f>$D$56*DW56</f>
        <v>0</v>
      </c>
      <c r="DY56" s="501"/>
      <c r="DZ56" s="223"/>
      <c r="EA56" s="424"/>
      <c r="EB56" s="41">
        <f t="shared" si="30"/>
        <v>0</v>
      </c>
      <c r="EC56" s="41">
        <f t="shared" si="31"/>
        <v>0</v>
      </c>
      <c r="ED56" s="576">
        <v>0</v>
      </c>
      <c r="EE56" s="119"/>
      <c r="EF56" s="289">
        <f>$D$56*EE56</f>
        <v>0</v>
      </c>
      <c r="EG56" s="501"/>
      <c r="EH56" s="223"/>
      <c r="EI56" s="424"/>
      <c r="EJ56" s="41">
        <f t="shared" si="32"/>
        <v>0</v>
      </c>
      <c r="EK56" s="41">
        <f t="shared" si="33"/>
        <v>0</v>
      </c>
      <c r="EL56" s="576">
        <v>0</v>
      </c>
      <c r="EM56" s="119"/>
      <c r="EN56" s="289">
        <f>$D$56*EM56</f>
        <v>0</v>
      </c>
      <c r="EO56" s="501"/>
      <c r="EP56" s="223"/>
      <c r="EQ56" s="424"/>
      <c r="ER56" s="41">
        <f t="shared" si="34"/>
        <v>0</v>
      </c>
      <c r="ES56" s="41">
        <f t="shared" si="35"/>
        <v>0</v>
      </c>
      <c r="ET56" s="576">
        <v>0</v>
      </c>
      <c r="EU56" s="119"/>
      <c r="EV56" s="289">
        <f>$D$56*EU56</f>
        <v>0</v>
      </c>
      <c r="EW56" s="501"/>
      <c r="EX56" s="223"/>
      <c r="EY56" s="424"/>
      <c r="EZ56" s="41">
        <f t="shared" si="36"/>
        <v>0</v>
      </c>
      <c r="FA56" s="41">
        <f t="shared" si="37"/>
        <v>0</v>
      </c>
      <c r="FB56" s="576">
        <v>0</v>
      </c>
      <c r="FC56" s="104"/>
      <c r="FD56" s="289">
        <f>$D$56*FC56</f>
        <v>0</v>
      </c>
      <c r="FE56" s="463"/>
      <c r="FF56" s="227"/>
      <c r="FG56" s="424"/>
      <c r="FH56" s="41">
        <f t="shared" si="38"/>
        <v>0</v>
      </c>
      <c r="FI56" s="41">
        <f t="shared" si="39"/>
        <v>0</v>
      </c>
      <c r="FJ56" s="564">
        <v>0</v>
      </c>
      <c r="FK56" s="400"/>
      <c r="FL56" s="289">
        <f>$D$56*FK56</f>
        <v>0</v>
      </c>
      <c r="FM56" s="539"/>
      <c r="FN56" s="275"/>
      <c r="FO56" s="424"/>
      <c r="FP56" s="41">
        <f t="shared" si="40"/>
        <v>0</v>
      </c>
      <c r="FQ56" s="41">
        <f t="shared" si="41"/>
        <v>0</v>
      </c>
      <c r="FR56" s="564">
        <v>0</v>
      </c>
      <c r="FW56" s="355">
        <f t="shared" si="42"/>
        <v>0</v>
      </c>
      <c r="FX56" s="355">
        <f t="shared" si="42"/>
        <v>0</v>
      </c>
      <c r="FY56" s="355">
        <f t="shared" si="43"/>
        <v>0</v>
      </c>
      <c r="FZ56" s="356">
        <f t="shared" si="43"/>
        <v>0</v>
      </c>
    </row>
    <row r="57" spans="1:182" x14ac:dyDescent="0.25">
      <c r="A57" s="46" t="s">
        <v>96</v>
      </c>
      <c r="B57" s="47" t="s">
        <v>97</v>
      </c>
      <c r="C57" s="73" t="s">
        <v>18</v>
      </c>
      <c r="D57" s="68">
        <v>47.25</v>
      </c>
      <c r="E57" s="299">
        <f t="shared" si="49"/>
        <v>2075</v>
      </c>
      <c r="F57" s="288">
        <f>$D$57*E57</f>
        <v>98043.75</v>
      </c>
      <c r="G57" s="397">
        <v>350</v>
      </c>
      <c r="H57" s="290">
        <f>$D$57*G57</f>
        <v>16537.5</v>
      </c>
      <c r="I57" s="481">
        <v>350</v>
      </c>
      <c r="J57" s="50"/>
      <c r="K57" s="448">
        <v>1</v>
      </c>
      <c r="L57" s="41">
        <f t="shared" si="0"/>
        <v>350</v>
      </c>
      <c r="M57" s="41">
        <f t="shared" si="1"/>
        <v>350</v>
      </c>
      <c r="N57" s="569">
        <v>350</v>
      </c>
      <c r="O57" s="397">
        <v>0</v>
      </c>
      <c r="P57" s="290">
        <f>$D$57*O57</f>
        <v>0</v>
      </c>
      <c r="Q57" s="481">
        <v>0</v>
      </c>
      <c r="R57" s="50"/>
      <c r="S57" s="448">
        <v>1</v>
      </c>
      <c r="T57" s="41">
        <f t="shared" si="2"/>
        <v>0</v>
      </c>
      <c r="U57" s="41">
        <f t="shared" si="3"/>
        <v>0</v>
      </c>
      <c r="V57" s="569">
        <v>0</v>
      </c>
      <c r="W57" s="569">
        <v>300</v>
      </c>
      <c r="X57" s="290">
        <f>$D$57*W57</f>
        <v>14175</v>
      </c>
      <c r="Y57" s="481">
        <v>300</v>
      </c>
      <c r="Z57" s="50"/>
      <c r="AA57" s="448">
        <v>1</v>
      </c>
      <c r="AB57" s="41">
        <f t="shared" si="4"/>
        <v>300</v>
      </c>
      <c r="AC57" s="41">
        <f t="shared" si="5"/>
        <v>300</v>
      </c>
      <c r="AD57" s="569">
        <v>300</v>
      </c>
      <c r="AE57" s="69">
        <v>0</v>
      </c>
      <c r="AF57" s="290">
        <f>$D$57*AE57</f>
        <v>0</v>
      </c>
      <c r="AG57" s="458">
        <v>0</v>
      </c>
      <c r="AH57" s="50"/>
      <c r="AI57" s="448">
        <v>1</v>
      </c>
      <c r="AJ57" s="41">
        <f t="shared" si="6"/>
        <v>0</v>
      </c>
      <c r="AK57" s="41">
        <f t="shared" si="7"/>
        <v>0</v>
      </c>
      <c r="AL57" s="558">
        <v>0</v>
      </c>
      <c r="AM57" s="558">
        <v>800</v>
      </c>
      <c r="AN57" s="290">
        <f>$D$57*AM57</f>
        <v>37800</v>
      </c>
      <c r="AO57" s="458">
        <v>800</v>
      </c>
      <c r="AP57" s="50"/>
      <c r="AQ57" s="448">
        <v>1</v>
      </c>
      <c r="AR57" s="41">
        <f t="shared" si="8"/>
        <v>800</v>
      </c>
      <c r="AS57" s="41">
        <f t="shared" si="9"/>
        <v>800</v>
      </c>
      <c r="AT57" s="558">
        <v>800</v>
      </c>
      <c r="AU57" s="69">
        <v>0</v>
      </c>
      <c r="AV57" s="290">
        <f>$D$57*AU57</f>
        <v>0</v>
      </c>
      <c r="AW57" s="458">
        <v>0</v>
      </c>
      <c r="AX57" s="50"/>
      <c r="AY57" s="448">
        <v>1</v>
      </c>
      <c r="AZ57" s="41">
        <f t="shared" si="10"/>
        <v>0</v>
      </c>
      <c r="BA57" s="41">
        <f t="shared" si="11"/>
        <v>0</v>
      </c>
      <c r="BB57" s="558">
        <v>0</v>
      </c>
      <c r="BC57" s="69">
        <v>200</v>
      </c>
      <c r="BD57" s="290">
        <f>$D$57*BC57</f>
        <v>9450</v>
      </c>
      <c r="BE57" s="458">
        <v>200</v>
      </c>
      <c r="BF57" s="50"/>
      <c r="BG57" s="448">
        <v>1</v>
      </c>
      <c r="BH57" s="41">
        <f t="shared" si="12"/>
        <v>200</v>
      </c>
      <c r="BI57" s="41">
        <f t="shared" si="13"/>
        <v>200</v>
      </c>
      <c r="BJ57" s="558">
        <v>200</v>
      </c>
      <c r="BK57" s="69">
        <v>0</v>
      </c>
      <c r="BL57" s="290">
        <f>$D$57*BK57</f>
        <v>0</v>
      </c>
      <c r="BM57" s="458">
        <v>0</v>
      </c>
      <c r="BN57" s="50"/>
      <c r="BO57" s="448">
        <v>1</v>
      </c>
      <c r="BP57" s="41">
        <f t="shared" si="14"/>
        <v>0</v>
      </c>
      <c r="BQ57" s="41">
        <f t="shared" si="15"/>
        <v>0</v>
      </c>
      <c r="BR57" s="558">
        <v>0</v>
      </c>
      <c r="BS57" s="69">
        <v>225</v>
      </c>
      <c r="BT57" s="290">
        <f>$D$57*BS57</f>
        <v>10631.25</v>
      </c>
      <c r="BU57" s="458">
        <v>225</v>
      </c>
      <c r="BV57" s="50"/>
      <c r="BW57" s="448">
        <v>1</v>
      </c>
      <c r="BX57" s="41">
        <f t="shared" si="16"/>
        <v>225</v>
      </c>
      <c r="BY57" s="41">
        <f t="shared" si="17"/>
        <v>225</v>
      </c>
      <c r="BZ57" s="558">
        <v>225</v>
      </c>
      <c r="CA57" s="69">
        <v>0</v>
      </c>
      <c r="CB57" s="290">
        <f>$D$57*CA57</f>
        <v>0</v>
      </c>
      <c r="CC57" s="458">
        <v>0</v>
      </c>
      <c r="CD57" s="50"/>
      <c r="CE57" s="448">
        <v>1</v>
      </c>
      <c r="CF57" s="41">
        <f t="shared" si="18"/>
        <v>0</v>
      </c>
      <c r="CG57" s="41">
        <f t="shared" si="19"/>
        <v>0</v>
      </c>
      <c r="CH57" s="558">
        <v>0</v>
      </c>
      <c r="CI57" s="442">
        <v>100</v>
      </c>
      <c r="CJ57" s="290">
        <f>$D$57*CI57</f>
        <v>4725</v>
      </c>
      <c r="CK57" s="458">
        <v>100</v>
      </c>
      <c r="CL57" s="50"/>
      <c r="CM57" s="448">
        <v>1</v>
      </c>
      <c r="CN57" s="41">
        <f t="shared" si="20"/>
        <v>100</v>
      </c>
      <c r="CO57" s="41">
        <f t="shared" si="21"/>
        <v>100</v>
      </c>
      <c r="CP57" s="601">
        <v>100</v>
      </c>
      <c r="CQ57" s="442">
        <v>100</v>
      </c>
      <c r="CR57" s="290">
        <f>$D$57*CQ57</f>
        <v>4725</v>
      </c>
      <c r="CS57" s="526">
        <v>0</v>
      </c>
      <c r="CT57" s="70"/>
      <c r="CU57" s="448">
        <v>1</v>
      </c>
      <c r="CV57" s="41">
        <f t="shared" si="22"/>
        <v>100</v>
      </c>
      <c r="CW57" s="41">
        <f t="shared" si="23"/>
        <v>100</v>
      </c>
      <c r="CX57" s="616">
        <v>0</v>
      </c>
      <c r="CY57" s="69">
        <v>0</v>
      </c>
      <c r="CZ57" s="290">
        <f>$D$57*CY57</f>
        <v>0</v>
      </c>
      <c r="DA57" s="526">
        <v>0</v>
      </c>
      <c r="DB57" s="301"/>
      <c r="DC57" s="448">
        <v>1</v>
      </c>
      <c r="DD57" s="41">
        <f t="shared" si="24"/>
        <v>0</v>
      </c>
      <c r="DE57" s="41">
        <f t="shared" si="25"/>
        <v>0</v>
      </c>
      <c r="DF57" s="616">
        <v>0</v>
      </c>
      <c r="DG57" s="444">
        <v>0</v>
      </c>
      <c r="DH57" s="290">
        <f>$D$57*DG57</f>
        <v>0</v>
      </c>
      <c r="DI57" s="526">
        <v>0</v>
      </c>
      <c r="DJ57" s="301"/>
      <c r="DK57" s="448">
        <v>1</v>
      </c>
      <c r="DL57" s="41">
        <f t="shared" si="26"/>
        <v>0</v>
      </c>
      <c r="DM57" s="41">
        <f t="shared" si="27"/>
        <v>0</v>
      </c>
      <c r="DN57" s="616">
        <v>0</v>
      </c>
      <c r="DO57" s="41">
        <v>0</v>
      </c>
      <c r="DP57" s="290">
        <f>$D$57*DO57</f>
        <v>0</v>
      </c>
      <c r="DQ57" s="467">
        <v>0</v>
      </c>
      <c r="DR57" s="301"/>
      <c r="DS57" s="448">
        <v>1</v>
      </c>
      <c r="DT57" s="41">
        <f t="shared" si="28"/>
        <v>0</v>
      </c>
      <c r="DU57" s="41">
        <f t="shared" si="29"/>
        <v>0</v>
      </c>
      <c r="DV57" s="564">
        <v>0</v>
      </c>
      <c r="DW57" s="616">
        <v>0</v>
      </c>
      <c r="DX57" s="290">
        <f>$D$57*DW57</f>
        <v>0</v>
      </c>
      <c r="DY57" s="526">
        <v>0</v>
      </c>
      <c r="DZ57" s="301"/>
      <c r="EA57" s="448">
        <v>1</v>
      </c>
      <c r="EB57" s="41">
        <f t="shared" si="30"/>
        <v>0</v>
      </c>
      <c r="EC57" s="41">
        <f t="shared" si="31"/>
        <v>0</v>
      </c>
      <c r="ED57" s="616">
        <v>0</v>
      </c>
      <c r="EE57" s="444">
        <v>0</v>
      </c>
      <c r="EF57" s="290">
        <f>$D$57*EE57</f>
        <v>0</v>
      </c>
      <c r="EG57" s="526">
        <v>0</v>
      </c>
      <c r="EH57" s="301"/>
      <c r="EI57" s="448">
        <v>1</v>
      </c>
      <c r="EJ57" s="41">
        <f t="shared" si="32"/>
        <v>0</v>
      </c>
      <c r="EK57" s="41">
        <f t="shared" si="33"/>
        <v>0</v>
      </c>
      <c r="EL57" s="616">
        <v>0</v>
      </c>
      <c r="EM57" s="444">
        <v>0</v>
      </c>
      <c r="EN57" s="290">
        <f>$D$57*EM57</f>
        <v>0</v>
      </c>
      <c r="EO57" s="526">
        <v>0</v>
      </c>
      <c r="EP57" s="301"/>
      <c r="EQ57" s="448">
        <v>1</v>
      </c>
      <c r="ER57" s="41">
        <f t="shared" si="34"/>
        <v>0</v>
      </c>
      <c r="ES57" s="41">
        <f t="shared" si="35"/>
        <v>0</v>
      </c>
      <c r="ET57" s="616">
        <v>0</v>
      </c>
      <c r="EU57" s="444">
        <v>0</v>
      </c>
      <c r="EV57" s="290">
        <f>$D$57*EU57</f>
        <v>0</v>
      </c>
      <c r="EW57" s="526">
        <v>0</v>
      </c>
      <c r="EX57" s="301"/>
      <c r="EY57" s="448">
        <v>1</v>
      </c>
      <c r="EZ57" s="41">
        <f t="shared" si="36"/>
        <v>0</v>
      </c>
      <c r="FA57" s="41">
        <f t="shared" si="37"/>
        <v>0</v>
      </c>
      <c r="FB57" s="616">
        <v>0</v>
      </c>
      <c r="FC57" s="41">
        <f t="shared" ref="FC57" si="50">ROUNDUP(FB57,0)</f>
        <v>0</v>
      </c>
      <c r="FD57" s="290">
        <f>$D$57*FC57</f>
        <v>0</v>
      </c>
      <c r="FE57" s="523">
        <v>0</v>
      </c>
      <c r="FF57" s="248"/>
      <c r="FG57" s="448">
        <v>1</v>
      </c>
      <c r="FH57" s="41">
        <f t="shared" si="38"/>
        <v>0</v>
      </c>
      <c r="FI57" s="41">
        <f t="shared" si="39"/>
        <v>0</v>
      </c>
      <c r="FJ57" s="564">
        <v>0</v>
      </c>
      <c r="FK57" s="41">
        <f t="shared" si="39"/>
        <v>0</v>
      </c>
      <c r="FL57" s="290">
        <f>$D$57*FK57</f>
        <v>0</v>
      </c>
      <c r="FM57" s="540">
        <v>0</v>
      </c>
      <c r="FN57" s="293"/>
      <c r="FO57" s="448">
        <v>1</v>
      </c>
      <c r="FP57" s="41">
        <f t="shared" si="40"/>
        <v>0</v>
      </c>
      <c r="FQ57" s="41">
        <f t="shared" si="41"/>
        <v>0</v>
      </c>
      <c r="FR57" s="564">
        <v>0</v>
      </c>
      <c r="FW57" s="355">
        <f t="shared" si="42"/>
        <v>2075</v>
      </c>
      <c r="FX57" s="355">
        <f t="shared" si="42"/>
        <v>98043.75</v>
      </c>
      <c r="FY57" s="355">
        <f t="shared" si="43"/>
        <v>0</v>
      </c>
      <c r="FZ57" s="356">
        <f t="shared" si="43"/>
        <v>0</v>
      </c>
    </row>
    <row r="58" spans="1:182" x14ac:dyDescent="0.25">
      <c r="A58" s="62"/>
      <c r="B58" s="63" t="s">
        <v>98</v>
      </c>
      <c r="C58" s="72" t="s">
        <v>18</v>
      </c>
      <c r="D58" s="76">
        <v>47.25</v>
      </c>
      <c r="E58" s="299">
        <f>SUM(E53:E57)</f>
        <v>2075</v>
      </c>
      <c r="F58" s="288"/>
      <c r="G58" s="39">
        <f>SUM(G53:G57)</f>
        <v>350</v>
      </c>
      <c r="H58" s="289"/>
      <c r="I58" s="456">
        <v>350</v>
      </c>
      <c r="J58" s="77">
        <v>3124</v>
      </c>
      <c r="K58" s="448">
        <v>1</v>
      </c>
      <c r="L58" s="41">
        <f t="shared" si="0"/>
        <v>350</v>
      </c>
      <c r="M58" s="41">
        <f t="shared" si="1"/>
        <v>350</v>
      </c>
      <c r="N58" s="557">
        <v>350</v>
      </c>
      <c r="O58" s="299">
        <f>SUM(O53:O57)</f>
        <v>0</v>
      </c>
      <c r="P58" s="289"/>
      <c r="Q58" s="497">
        <v>0</v>
      </c>
      <c r="R58" s="77">
        <v>0</v>
      </c>
      <c r="S58" s="448">
        <v>1</v>
      </c>
      <c r="T58" s="41">
        <f t="shared" si="2"/>
        <v>0</v>
      </c>
      <c r="U58" s="41">
        <f t="shared" si="3"/>
        <v>0</v>
      </c>
      <c r="V58" s="557">
        <v>0</v>
      </c>
      <c r="W58" s="39">
        <f>SUM(W53:W57)</f>
        <v>300</v>
      </c>
      <c r="X58" s="289"/>
      <c r="Y58" s="456">
        <v>300</v>
      </c>
      <c r="Z58" s="77">
        <v>1308</v>
      </c>
      <c r="AA58" s="448">
        <v>1</v>
      </c>
      <c r="AB58" s="41">
        <f t="shared" si="4"/>
        <v>300</v>
      </c>
      <c r="AC58" s="41">
        <f t="shared" si="5"/>
        <v>300</v>
      </c>
      <c r="AD58" s="557">
        <v>300</v>
      </c>
      <c r="AE58" s="299">
        <f>SUM(AE53:AE57)</f>
        <v>0</v>
      </c>
      <c r="AF58" s="289"/>
      <c r="AG58" s="497">
        <v>0</v>
      </c>
      <c r="AH58" s="77">
        <v>0</v>
      </c>
      <c r="AI58" s="448">
        <v>1</v>
      </c>
      <c r="AJ58" s="41">
        <f t="shared" si="6"/>
        <v>0</v>
      </c>
      <c r="AK58" s="41">
        <f t="shared" si="7"/>
        <v>0</v>
      </c>
      <c r="AL58" s="557">
        <v>0</v>
      </c>
      <c r="AM58" s="39">
        <f>SUM(AM53:AM57)</f>
        <v>800</v>
      </c>
      <c r="AN58" s="289"/>
      <c r="AO58" s="456">
        <v>800</v>
      </c>
      <c r="AP58" s="77">
        <v>5349</v>
      </c>
      <c r="AQ58" s="448">
        <v>1</v>
      </c>
      <c r="AR58" s="41">
        <f t="shared" si="8"/>
        <v>800</v>
      </c>
      <c r="AS58" s="41">
        <f t="shared" si="9"/>
        <v>800</v>
      </c>
      <c r="AT58" s="557">
        <v>800</v>
      </c>
      <c r="AU58" s="299">
        <f>SUM(AU53:AU57)</f>
        <v>0</v>
      </c>
      <c r="AV58" s="289"/>
      <c r="AW58" s="497">
        <v>0</v>
      </c>
      <c r="AX58" s="77">
        <v>0</v>
      </c>
      <c r="AY58" s="448">
        <v>1</v>
      </c>
      <c r="AZ58" s="41">
        <f t="shared" si="10"/>
        <v>0</v>
      </c>
      <c r="BA58" s="41">
        <f t="shared" si="11"/>
        <v>0</v>
      </c>
      <c r="BB58" s="557">
        <v>0</v>
      </c>
      <c r="BC58" s="39">
        <f>SUM(BC53:BC57)</f>
        <v>200</v>
      </c>
      <c r="BD58" s="289"/>
      <c r="BE58" s="456">
        <v>200</v>
      </c>
      <c r="BF58" s="77">
        <v>582</v>
      </c>
      <c r="BG58" s="448">
        <v>1</v>
      </c>
      <c r="BH58" s="41">
        <f t="shared" si="12"/>
        <v>200</v>
      </c>
      <c r="BI58" s="41">
        <f t="shared" si="13"/>
        <v>200</v>
      </c>
      <c r="BJ58" s="557">
        <v>200</v>
      </c>
      <c r="BK58" s="299">
        <f>SUM(BK53:BK57)</f>
        <v>0</v>
      </c>
      <c r="BL58" s="289"/>
      <c r="BM58" s="497">
        <v>0</v>
      </c>
      <c r="BN58" s="77">
        <v>0</v>
      </c>
      <c r="BO58" s="448">
        <v>1</v>
      </c>
      <c r="BP58" s="41">
        <f t="shared" si="14"/>
        <v>0</v>
      </c>
      <c r="BQ58" s="41">
        <f t="shared" si="15"/>
        <v>0</v>
      </c>
      <c r="BR58" s="557">
        <v>0</v>
      </c>
      <c r="BS58" s="39">
        <f>SUM(BS53:BS57)</f>
        <v>225</v>
      </c>
      <c r="BT58" s="289"/>
      <c r="BU58" s="456">
        <v>225</v>
      </c>
      <c r="BV58" s="77">
        <v>364</v>
      </c>
      <c r="BW58" s="448">
        <v>1</v>
      </c>
      <c r="BX58" s="41">
        <f t="shared" si="16"/>
        <v>225</v>
      </c>
      <c r="BY58" s="41">
        <f t="shared" si="17"/>
        <v>225</v>
      </c>
      <c r="BZ58" s="557">
        <v>225</v>
      </c>
      <c r="CA58" s="299">
        <f>SUM(CA53:CA57)</f>
        <v>0</v>
      </c>
      <c r="CB58" s="289"/>
      <c r="CC58" s="497">
        <v>0</v>
      </c>
      <c r="CD58" s="77">
        <v>0</v>
      </c>
      <c r="CE58" s="448">
        <v>1</v>
      </c>
      <c r="CF58" s="41">
        <f t="shared" si="18"/>
        <v>0</v>
      </c>
      <c r="CG58" s="41">
        <f t="shared" si="19"/>
        <v>0</v>
      </c>
      <c r="CH58" s="557">
        <v>0</v>
      </c>
      <c r="CI58" s="39">
        <f>SUM(CI53:CI57)</f>
        <v>100</v>
      </c>
      <c r="CJ58" s="289"/>
      <c r="CK58" s="456">
        <v>100</v>
      </c>
      <c r="CL58" s="77">
        <v>0</v>
      </c>
      <c r="CM58" s="448">
        <v>1</v>
      </c>
      <c r="CN58" s="41">
        <f t="shared" si="20"/>
        <v>100</v>
      </c>
      <c r="CO58" s="41">
        <f t="shared" si="21"/>
        <v>100</v>
      </c>
      <c r="CP58" s="599">
        <v>100</v>
      </c>
      <c r="CQ58" s="39">
        <f>SUM(CQ53:CQ57)</f>
        <v>100</v>
      </c>
      <c r="CR58" s="289"/>
      <c r="CS58" s="497">
        <v>0</v>
      </c>
      <c r="CT58" s="56"/>
      <c r="CU58" s="448">
        <v>1</v>
      </c>
      <c r="CV58" s="41">
        <f t="shared" si="22"/>
        <v>100</v>
      </c>
      <c r="CW58" s="41">
        <f t="shared" si="23"/>
        <v>100</v>
      </c>
      <c r="CX58" s="564">
        <v>0</v>
      </c>
      <c r="CY58" s="39">
        <f>SUM(CY53:CY57)</f>
        <v>0</v>
      </c>
      <c r="CZ58" s="289"/>
      <c r="DA58" s="497">
        <v>0</v>
      </c>
      <c r="DB58" s="274"/>
      <c r="DC58" s="448">
        <v>1</v>
      </c>
      <c r="DD58" s="41">
        <f t="shared" si="24"/>
        <v>0</v>
      </c>
      <c r="DE58" s="41">
        <f t="shared" si="25"/>
        <v>0</v>
      </c>
      <c r="DF58" s="604">
        <v>0</v>
      </c>
      <c r="DG58" s="299">
        <f>SUM(DG53:DG57)</f>
        <v>0</v>
      </c>
      <c r="DH58" s="289"/>
      <c r="DI58" s="497">
        <v>0</v>
      </c>
      <c r="DJ58" s="274"/>
      <c r="DK58" s="448">
        <v>1</v>
      </c>
      <c r="DL58" s="41">
        <f t="shared" si="26"/>
        <v>0</v>
      </c>
      <c r="DM58" s="41">
        <f t="shared" si="27"/>
        <v>0</v>
      </c>
      <c r="DN58" s="604">
        <v>0</v>
      </c>
      <c r="DO58" s="299">
        <f>SUM(DO53:DO57)</f>
        <v>0</v>
      </c>
      <c r="DP58" s="289"/>
      <c r="DQ58" s="497">
        <v>0</v>
      </c>
      <c r="DR58" s="274"/>
      <c r="DS58" s="448">
        <v>1</v>
      </c>
      <c r="DT58" s="41">
        <f t="shared" si="28"/>
        <v>0</v>
      </c>
      <c r="DU58" s="41">
        <f t="shared" si="29"/>
        <v>0</v>
      </c>
      <c r="DV58" s="564">
        <v>0</v>
      </c>
      <c r="DW58" s="299">
        <f>SUM(DW53:DW57)</f>
        <v>0</v>
      </c>
      <c r="DX58" s="289"/>
      <c r="DY58" s="497">
        <v>0</v>
      </c>
      <c r="DZ58" s="274"/>
      <c r="EA58" s="448">
        <v>1</v>
      </c>
      <c r="EB58" s="41">
        <f t="shared" si="30"/>
        <v>0</v>
      </c>
      <c r="EC58" s="41">
        <f t="shared" si="31"/>
        <v>0</v>
      </c>
      <c r="ED58" s="604">
        <v>0</v>
      </c>
      <c r="EE58" s="299">
        <f>SUM(EE53:EE57)</f>
        <v>0</v>
      </c>
      <c r="EF58" s="289"/>
      <c r="EG58" s="497">
        <v>0</v>
      </c>
      <c r="EH58" s="274"/>
      <c r="EI58" s="448">
        <v>1</v>
      </c>
      <c r="EJ58" s="41">
        <f t="shared" si="32"/>
        <v>0</v>
      </c>
      <c r="EK58" s="41">
        <f t="shared" si="33"/>
        <v>0</v>
      </c>
      <c r="EL58" s="604">
        <v>0</v>
      </c>
      <c r="EM58" s="299">
        <f>SUM(EM53:EM57)</f>
        <v>0</v>
      </c>
      <c r="EN58" s="289"/>
      <c r="EO58" s="497">
        <v>0</v>
      </c>
      <c r="EP58" s="274"/>
      <c r="EQ58" s="448">
        <v>1</v>
      </c>
      <c r="ER58" s="41">
        <f t="shared" si="34"/>
        <v>0</v>
      </c>
      <c r="ES58" s="41">
        <f t="shared" si="35"/>
        <v>0</v>
      </c>
      <c r="ET58" s="604">
        <v>0</v>
      </c>
      <c r="EU58" s="299">
        <f>SUM(EU53:EU57)</f>
        <v>0</v>
      </c>
      <c r="EV58" s="289"/>
      <c r="EW58" s="497">
        <v>0</v>
      </c>
      <c r="EX58" s="274"/>
      <c r="EY58" s="448">
        <v>1</v>
      </c>
      <c r="EZ58" s="41">
        <f t="shared" si="36"/>
        <v>0</v>
      </c>
      <c r="FA58" s="41">
        <f t="shared" si="37"/>
        <v>0</v>
      </c>
      <c r="FB58" s="604">
        <v>0</v>
      </c>
      <c r="FC58" s="299">
        <f>SUM(FC53:FC57)</f>
        <v>0</v>
      </c>
      <c r="FD58" s="289"/>
      <c r="FE58" s="497">
        <v>0</v>
      </c>
      <c r="FF58" s="19"/>
      <c r="FG58" s="448">
        <v>1</v>
      </c>
      <c r="FH58" s="41">
        <f t="shared" si="38"/>
        <v>0</v>
      </c>
      <c r="FI58" s="41">
        <f t="shared" ref="FI58:FK121" si="51">ROUNDUP(FH58,0)</f>
        <v>0</v>
      </c>
      <c r="FJ58" s="564">
        <v>0</v>
      </c>
      <c r="FK58" s="299">
        <f>SUM(FK53:FK57)</f>
        <v>0</v>
      </c>
      <c r="FL58" s="289"/>
      <c r="FM58" s="497">
        <v>0</v>
      </c>
      <c r="FN58" s="275"/>
      <c r="FO58" s="448">
        <v>1</v>
      </c>
      <c r="FP58" s="41">
        <f t="shared" si="40"/>
        <v>0</v>
      </c>
      <c r="FQ58" s="41">
        <f t="shared" si="41"/>
        <v>0</v>
      </c>
      <c r="FR58" s="564">
        <v>0</v>
      </c>
      <c r="FW58" s="355">
        <f t="shared" si="42"/>
        <v>2075</v>
      </c>
      <c r="FX58" s="355">
        <f t="shared" si="42"/>
        <v>0</v>
      </c>
      <c r="FY58" s="355">
        <f t="shared" si="43"/>
        <v>0</v>
      </c>
      <c r="FZ58" s="356">
        <f t="shared" si="43"/>
        <v>0</v>
      </c>
    </row>
    <row r="59" spans="1:182" x14ac:dyDescent="0.25">
      <c r="A59" s="62"/>
      <c r="B59" s="63" t="s">
        <v>99</v>
      </c>
      <c r="C59" s="64" t="s">
        <v>18</v>
      </c>
      <c r="D59" s="65">
        <v>47.25</v>
      </c>
      <c r="E59" s="299">
        <f>E37+E44+E50+E58</f>
        <v>16093</v>
      </c>
      <c r="F59" s="288"/>
      <c r="G59" s="39">
        <f>G37+G44+G50+G58</f>
        <v>3185</v>
      </c>
      <c r="H59" s="289"/>
      <c r="I59" s="456">
        <v>4375</v>
      </c>
      <c r="K59" s="424"/>
      <c r="L59" s="41">
        <f t="shared" si="0"/>
        <v>0</v>
      </c>
      <c r="M59" s="41">
        <f t="shared" si="1"/>
        <v>0</v>
      </c>
      <c r="N59" s="557">
        <v>0</v>
      </c>
      <c r="O59" s="299">
        <f>O37+O44+O50+O58</f>
        <v>0</v>
      </c>
      <c r="P59" s="289"/>
      <c r="Q59" s="497">
        <v>0</v>
      </c>
      <c r="S59" s="424"/>
      <c r="T59" s="41">
        <f t="shared" si="2"/>
        <v>0</v>
      </c>
      <c r="U59" s="41">
        <f t="shared" si="3"/>
        <v>0</v>
      </c>
      <c r="V59" s="557">
        <v>0</v>
      </c>
      <c r="W59" s="39">
        <f>W37+W44+W50+W58</f>
        <v>2700</v>
      </c>
      <c r="X59" s="289"/>
      <c r="Y59" s="456">
        <v>3150</v>
      </c>
      <c r="AA59" s="424"/>
      <c r="AB59" s="41">
        <f t="shared" si="4"/>
        <v>0</v>
      </c>
      <c r="AC59" s="41">
        <f t="shared" si="5"/>
        <v>0</v>
      </c>
      <c r="AD59" s="557">
        <v>0</v>
      </c>
      <c r="AE59" s="299">
        <f>AE37+AE44+AE50+AE58</f>
        <v>0</v>
      </c>
      <c r="AF59" s="289"/>
      <c r="AG59" s="497">
        <v>0</v>
      </c>
      <c r="AI59" s="424"/>
      <c r="AJ59" s="41">
        <f t="shared" si="6"/>
        <v>0</v>
      </c>
      <c r="AK59" s="41">
        <f t="shared" si="7"/>
        <v>0</v>
      </c>
      <c r="AL59" s="557">
        <v>0</v>
      </c>
      <c r="AM59" s="39">
        <f>AM37+AM44+AM50+AM58</f>
        <v>4550</v>
      </c>
      <c r="AN59" s="289"/>
      <c r="AO59" s="456">
        <v>5000</v>
      </c>
      <c r="AQ59" s="424"/>
      <c r="AR59" s="41">
        <f t="shared" si="8"/>
        <v>0</v>
      </c>
      <c r="AS59" s="41">
        <f t="shared" si="9"/>
        <v>0</v>
      </c>
      <c r="AT59" s="557">
        <v>0</v>
      </c>
      <c r="AU59" s="299">
        <f>AU37+AU44+AU50+AU58</f>
        <v>0</v>
      </c>
      <c r="AV59" s="289"/>
      <c r="AW59" s="497">
        <v>0</v>
      </c>
      <c r="AY59" s="424"/>
      <c r="AZ59" s="41">
        <f t="shared" si="10"/>
        <v>0</v>
      </c>
      <c r="BA59" s="41">
        <f t="shared" si="11"/>
        <v>0</v>
      </c>
      <c r="BB59" s="557">
        <v>0</v>
      </c>
      <c r="BC59" s="39">
        <f>BC37+BC44+BC50+BC58</f>
        <v>1460</v>
      </c>
      <c r="BD59" s="289"/>
      <c r="BE59" s="456">
        <v>2050</v>
      </c>
      <c r="BG59" s="424"/>
      <c r="BH59" s="41">
        <f t="shared" si="12"/>
        <v>0</v>
      </c>
      <c r="BI59" s="41">
        <f t="shared" si="13"/>
        <v>0</v>
      </c>
      <c r="BJ59" s="557">
        <v>0</v>
      </c>
      <c r="BK59" s="299">
        <f>BK37+BK44+BK50+BK58</f>
        <v>0</v>
      </c>
      <c r="BL59" s="289"/>
      <c r="BM59" s="497">
        <v>0</v>
      </c>
      <c r="BO59" s="424"/>
      <c r="BP59" s="41">
        <f t="shared" si="14"/>
        <v>0</v>
      </c>
      <c r="BQ59" s="41">
        <f t="shared" si="15"/>
        <v>0</v>
      </c>
      <c r="BR59" s="557">
        <v>0</v>
      </c>
      <c r="BS59" s="39">
        <f>BS37+BS44+BS50+BS58</f>
        <v>1598</v>
      </c>
      <c r="BT59" s="289"/>
      <c r="BU59" s="456">
        <v>2200</v>
      </c>
      <c r="BW59" s="424"/>
      <c r="BX59" s="41">
        <f t="shared" si="16"/>
        <v>0</v>
      </c>
      <c r="BY59" s="41">
        <f t="shared" si="17"/>
        <v>0</v>
      </c>
      <c r="BZ59" s="557">
        <v>0</v>
      </c>
      <c r="CA59" s="299">
        <f>CA37+CA44+CA50+CA58</f>
        <v>0</v>
      </c>
      <c r="CB59" s="289"/>
      <c r="CC59" s="497">
        <v>0</v>
      </c>
      <c r="CE59" s="424"/>
      <c r="CF59" s="41">
        <f t="shared" si="18"/>
        <v>0</v>
      </c>
      <c r="CG59" s="41">
        <f t="shared" si="19"/>
        <v>0</v>
      </c>
      <c r="CH59" s="557">
        <v>0</v>
      </c>
      <c r="CI59" s="39">
        <f>CI37+CI44+CI50+CI58</f>
        <v>1300</v>
      </c>
      <c r="CJ59" s="289"/>
      <c r="CK59" s="456">
        <v>1800</v>
      </c>
      <c r="CM59" s="424"/>
      <c r="CN59" s="41">
        <f t="shared" si="20"/>
        <v>0</v>
      </c>
      <c r="CO59" s="41">
        <f t="shared" si="21"/>
        <v>0</v>
      </c>
      <c r="CP59" s="599">
        <v>0</v>
      </c>
      <c r="CQ59" s="39">
        <f>CQ37+CQ44+CQ50+CQ58</f>
        <v>1300</v>
      </c>
      <c r="CR59" s="289"/>
      <c r="CS59" s="497">
        <v>0</v>
      </c>
      <c r="CT59" s="56"/>
      <c r="CU59" s="424"/>
      <c r="CV59" s="41">
        <f t="shared" si="22"/>
        <v>0</v>
      </c>
      <c r="CW59" s="41">
        <f t="shared" si="23"/>
        <v>0</v>
      </c>
      <c r="CX59" s="564">
        <v>0</v>
      </c>
      <c r="CY59" s="39">
        <f>CY37+CY44+CY50+CY58</f>
        <v>0</v>
      </c>
      <c r="CZ59" s="289"/>
      <c r="DA59" s="497">
        <v>0</v>
      </c>
      <c r="DB59" s="274"/>
      <c r="DC59" s="424"/>
      <c r="DD59" s="41">
        <f t="shared" si="24"/>
        <v>0</v>
      </c>
      <c r="DE59" s="41">
        <f t="shared" si="25"/>
        <v>0</v>
      </c>
      <c r="DF59" s="604">
        <v>0</v>
      </c>
      <c r="DG59" s="299">
        <f>DG37+DG44+DG50+DG58</f>
        <v>0</v>
      </c>
      <c r="DH59" s="289"/>
      <c r="DI59" s="497">
        <v>0</v>
      </c>
      <c r="DJ59" s="274"/>
      <c r="DK59" s="424"/>
      <c r="DL59" s="41">
        <f t="shared" si="26"/>
        <v>0</v>
      </c>
      <c r="DM59" s="41">
        <f t="shared" si="27"/>
        <v>0</v>
      </c>
      <c r="DN59" s="604">
        <v>0</v>
      </c>
      <c r="DO59" s="299">
        <f>DO37+DO44+DO50+DO58</f>
        <v>0</v>
      </c>
      <c r="DP59" s="289"/>
      <c r="DQ59" s="497">
        <v>0</v>
      </c>
      <c r="DR59" s="274"/>
      <c r="DS59" s="424"/>
      <c r="DT59" s="41">
        <f t="shared" si="28"/>
        <v>0</v>
      </c>
      <c r="DU59" s="41">
        <f t="shared" si="29"/>
        <v>0</v>
      </c>
      <c r="DV59" s="564">
        <v>0</v>
      </c>
      <c r="DW59" s="299">
        <f>DW37+DW44+DW50+DW58</f>
        <v>0</v>
      </c>
      <c r="DX59" s="289"/>
      <c r="DY59" s="497">
        <v>0</v>
      </c>
      <c r="DZ59" s="274"/>
      <c r="EA59" s="424"/>
      <c r="EB59" s="41">
        <f t="shared" si="30"/>
        <v>0</v>
      </c>
      <c r="EC59" s="41">
        <f t="shared" si="31"/>
        <v>0</v>
      </c>
      <c r="ED59" s="604">
        <v>0</v>
      </c>
      <c r="EE59" s="299">
        <f>EE37+EE44+EE50+EE58</f>
        <v>0</v>
      </c>
      <c r="EF59" s="289"/>
      <c r="EG59" s="497">
        <v>0</v>
      </c>
      <c r="EH59" s="274"/>
      <c r="EI59" s="424"/>
      <c r="EJ59" s="41">
        <f t="shared" si="32"/>
        <v>0</v>
      </c>
      <c r="EK59" s="41">
        <f t="shared" si="33"/>
        <v>0</v>
      </c>
      <c r="EL59" s="604">
        <v>0</v>
      </c>
      <c r="EM59" s="299">
        <f>EM37+EM44+EM50+EM58</f>
        <v>0</v>
      </c>
      <c r="EN59" s="289"/>
      <c r="EO59" s="497">
        <v>0</v>
      </c>
      <c r="EP59" s="274"/>
      <c r="EQ59" s="424"/>
      <c r="ER59" s="41">
        <f t="shared" si="34"/>
        <v>0</v>
      </c>
      <c r="ES59" s="41">
        <f t="shared" si="35"/>
        <v>0</v>
      </c>
      <c r="ET59" s="604">
        <v>0</v>
      </c>
      <c r="EU59" s="299">
        <f>EU37+EU44+EU50+EU58</f>
        <v>0</v>
      </c>
      <c r="EV59" s="289"/>
      <c r="EW59" s="497">
        <v>0</v>
      </c>
      <c r="EX59" s="274"/>
      <c r="EY59" s="424"/>
      <c r="EZ59" s="41">
        <f t="shared" si="36"/>
        <v>0</v>
      </c>
      <c r="FA59" s="41">
        <f t="shared" si="37"/>
        <v>0</v>
      </c>
      <c r="FB59" s="604">
        <v>0</v>
      </c>
      <c r="FC59" s="299">
        <f>FC37+FC44+FC50+FC58</f>
        <v>0</v>
      </c>
      <c r="FD59" s="289"/>
      <c r="FE59" s="497">
        <v>0</v>
      </c>
      <c r="FF59" s="19"/>
      <c r="FG59" s="424"/>
      <c r="FH59" s="41">
        <f t="shared" si="38"/>
        <v>0</v>
      </c>
      <c r="FI59" s="41">
        <f t="shared" si="51"/>
        <v>0</v>
      </c>
      <c r="FJ59" s="564">
        <v>0</v>
      </c>
      <c r="FK59" s="299">
        <f>FK37+FK44+FK50+FK58</f>
        <v>0</v>
      </c>
      <c r="FL59" s="289"/>
      <c r="FM59" s="497">
        <v>0</v>
      </c>
      <c r="FN59" s="275"/>
      <c r="FO59" s="424"/>
      <c r="FP59" s="41">
        <f t="shared" si="40"/>
        <v>0</v>
      </c>
      <c r="FQ59" s="41">
        <f t="shared" si="41"/>
        <v>0</v>
      </c>
      <c r="FR59" s="564">
        <v>0</v>
      </c>
      <c r="FW59" s="355">
        <f t="shared" si="42"/>
        <v>16093</v>
      </c>
      <c r="FX59" s="355">
        <f t="shared" si="42"/>
        <v>0</v>
      </c>
      <c r="FY59" s="355">
        <f t="shared" si="43"/>
        <v>0</v>
      </c>
      <c r="FZ59" s="356">
        <f t="shared" si="43"/>
        <v>0</v>
      </c>
    </row>
    <row r="60" spans="1:182" x14ac:dyDescent="0.25">
      <c r="A60" s="62"/>
      <c r="B60" s="63"/>
      <c r="C60" s="64"/>
      <c r="D60" s="65"/>
      <c r="E60" s="299"/>
      <c r="F60" s="288"/>
      <c r="G60" s="60"/>
      <c r="H60" s="289"/>
      <c r="I60" s="457"/>
      <c r="K60" s="424"/>
      <c r="L60" s="41">
        <f t="shared" si="0"/>
        <v>0</v>
      </c>
      <c r="M60" s="41">
        <f t="shared" si="1"/>
        <v>0</v>
      </c>
      <c r="N60" s="557">
        <v>0</v>
      </c>
      <c r="O60" s="60"/>
      <c r="P60" s="289"/>
      <c r="Q60" s="457"/>
      <c r="S60" s="424"/>
      <c r="T60" s="41">
        <f t="shared" si="2"/>
        <v>0</v>
      </c>
      <c r="U60" s="41">
        <f t="shared" si="3"/>
        <v>0</v>
      </c>
      <c r="V60" s="557">
        <v>0</v>
      </c>
      <c r="W60" s="60"/>
      <c r="X60" s="289"/>
      <c r="Y60" s="457"/>
      <c r="AA60" s="424"/>
      <c r="AB60" s="41">
        <f t="shared" si="4"/>
        <v>0</v>
      </c>
      <c r="AC60" s="41">
        <f t="shared" si="5"/>
        <v>0</v>
      </c>
      <c r="AD60" s="557">
        <v>0</v>
      </c>
      <c r="AE60" s="60"/>
      <c r="AF60" s="289"/>
      <c r="AG60" s="457"/>
      <c r="AI60" s="424"/>
      <c r="AJ60" s="41">
        <f t="shared" si="6"/>
        <v>0</v>
      </c>
      <c r="AK60" s="41">
        <f t="shared" si="7"/>
        <v>0</v>
      </c>
      <c r="AL60" s="557">
        <v>0</v>
      </c>
      <c r="AM60" s="60"/>
      <c r="AN60" s="289"/>
      <c r="AO60" s="457"/>
      <c r="AQ60" s="424"/>
      <c r="AR60" s="41">
        <f t="shared" si="8"/>
        <v>0</v>
      </c>
      <c r="AS60" s="41">
        <f t="shared" si="9"/>
        <v>0</v>
      </c>
      <c r="AT60" s="557">
        <v>0</v>
      </c>
      <c r="AU60" s="60"/>
      <c r="AV60" s="289"/>
      <c r="AW60" s="457"/>
      <c r="AY60" s="424"/>
      <c r="AZ60" s="41">
        <f t="shared" si="10"/>
        <v>0</v>
      </c>
      <c r="BA60" s="41">
        <f t="shared" si="11"/>
        <v>0</v>
      </c>
      <c r="BB60" s="557">
        <v>0</v>
      </c>
      <c r="BC60" s="60"/>
      <c r="BD60" s="289"/>
      <c r="BE60" s="457"/>
      <c r="BG60" s="424"/>
      <c r="BH60" s="41">
        <f t="shared" si="12"/>
        <v>0</v>
      </c>
      <c r="BI60" s="41">
        <f t="shared" si="13"/>
        <v>0</v>
      </c>
      <c r="BJ60" s="557">
        <v>0</v>
      </c>
      <c r="BK60" s="60"/>
      <c r="BL60" s="289"/>
      <c r="BM60" s="457"/>
      <c r="BO60" s="424"/>
      <c r="BP60" s="41">
        <f t="shared" si="14"/>
        <v>0</v>
      </c>
      <c r="BQ60" s="41">
        <f t="shared" si="15"/>
        <v>0</v>
      </c>
      <c r="BR60" s="557">
        <v>0</v>
      </c>
      <c r="BS60" s="60"/>
      <c r="BT60" s="289"/>
      <c r="BU60" s="457"/>
      <c r="BW60" s="424"/>
      <c r="BX60" s="41">
        <f t="shared" si="16"/>
        <v>0</v>
      </c>
      <c r="BY60" s="41">
        <f t="shared" si="17"/>
        <v>0</v>
      </c>
      <c r="BZ60" s="557">
        <v>0</v>
      </c>
      <c r="CA60" s="60"/>
      <c r="CB60" s="289"/>
      <c r="CC60" s="457"/>
      <c r="CE60" s="424"/>
      <c r="CF60" s="41">
        <f t="shared" si="18"/>
        <v>0</v>
      </c>
      <c r="CG60" s="41">
        <f t="shared" si="19"/>
        <v>0</v>
      </c>
      <c r="CH60" s="557">
        <v>0</v>
      </c>
      <c r="CI60" s="60"/>
      <c r="CJ60" s="289"/>
      <c r="CK60" s="457"/>
      <c r="CM60" s="424"/>
      <c r="CN60" s="41">
        <f t="shared" si="20"/>
        <v>0</v>
      </c>
      <c r="CO60" s="41">
        <f t="shared" si="21"/>
        <v>0</v>
      </c>
      <c r="CP60" s="599">
        <v>0</v>
      </c>
      <c r="CQ60" s="60"/>
      <c r="CR60" s="289"/>
      <c r="CS60" s="457"/>
      <c r="CT60" s="56"/>
      <c r="CU60" s="424"/>
      <c r="CV60" s="41">
        <f t="shared" si="22"/>
        <v>0</v>
      </c>
      <c r="CW60" s="41">
        <f t="shared" si="23"/>
        <v>0</v>
      </c>
      <c r="CX60" s="564">
        <v>0</v>
      </c>
      <c r="CY60" s="60"/>
      <c r="CZ60" s="289"/>
      <c r="DA60" s="502"/>
      <c r="DB60" s="274"/>
      <c r="DC60" s="424"/>
      <c r="DD60" s="41">
        <f t="shared" si="24"/>
        <v>0</v>
      </c>
      <c r="DE60" s="41">
        <f t="shared" si="25"/>
        <v>0</v>
      </c>
      <c r="DF60" s="604">
        <v>0</v>
      </c>
      <c r="DG60" s="180"/>
      <c r="DH60" s="289"/>
      <c r="DI60" s="502"/>
      <c r="DJ60" s="274"/>
      <c r="DK60" s="424"/>
      <c r="DL60" s="41">
        <f t="shared" si="26"/>
        <v>0</v>
      </c>
      <c r="DM60" s="41">
        <f t="shared" si="27"/>
        <v>0</v>
      </c>
      <c r="DN60" s="604">
        <v>0</v>
      </c>
      <c r="DO60" s="180"/>
      <c r="DP60" s="289"/>
      <c r="DQ60" s="502"/>
      <c r="DR60" s="274"/>
      <c r="DS60" s="424"/>
      <c r="DT60" s="41">
        <f t="shared" si="28"/>
        <v>0</v>
      </c>
      <c r="DU60" s="41">
        <f t="shared" si="29"/>
        <v>0</v>
      </c>
      <c r="DV60" s="564">
        <v>0</v>
      </c>
      <c r="DW60" s="180"/>
      <c r="DX60" s="289"/>
      <c r="DY60" s="502"/>
      <c r="DZ60" s="274"/>
      <c r="EA60" s="424"/>
      <c r="EB60" s="41">
        <f t="shared" si="30"/>
        <v>0</v>
      </c>
      <c r="EC60" s="41">
        <f t="shared" si="31"/>
        <v>0</v>
      </c>
      <c r="ED60" s="604">
        <v>0</v>
      </c>
      <c r="EE60" s="180"/>
      <c r="EF60" s="289"/>
      <c r="EG60" s="502"/>
      <c r="EH60" s="274"/>
      <c r="EI60" s="424"/>
      <c r="EJ60" s="41">
        <f t="shared" si="32"/>
        <v>0</v>
      </c>
      <c r="EK60" s="41">
        <f t="shared" si="33"/>
        <v>0</v>
      </c>
      <c r="EL60" s="604">
        <v>0</v>
      </c>
      <c r="EM60" s="180"/>
      <c r="EN60" s="289"/>
      <c r="EO60" s="502"/>
      <c r="EP60" s="274"/>
      <c r="EQ60" s="424"/>
      <c r="ER60" s="41">
        <f t="shared" si="34"/>
        <v>0</v>
      </c>
      <c r="ES60" s="41">
        <f t="shared" si="35"/>
        <v>0</v>
      </c>
      <c r="ET60" s="604">
        <v>0</v>
      </c>
      <c r="EU60" s="180"/>
      <c r="EV60" s="289"/>
      <c r="EW60" s="502"/>
      <c r="EX60" s="274"/>
      <c r="EY60" s="424"/>
      <c r="EZ60" s="41">
        <f t="shared" si="36"/>
        <v>0</v>
      </c>
      <c r="FA60" s="41">
        <f t="shared" si="37"/>
        <v>0</v>
      </c>
      <c r="FB60" s="604">
        <v>0</v>
      </c>
      <c r="FC60" s="86"/>
      <c r="FD60" s="289"/>
      <c r="FE60" s="499"/>
      <c r="FF60" s="19"/>
      <c r="FG60" s="424"/>
      <c r="FH60" s="41">
        <f t="shared" si="38"/>
        <v>0</v>
      </c>
      <c r="FI60" s="41">
        <f t="shared" si="51"/>
        <v>0</v>
      </c>
      <c r="FJ60" s="564">
        <v>0</v>
      </c>
      <c r="FK60" s="292"/>
      <c r="FL60" s="289"/>
      <c r="FM60" s="548"/>
      <c r="FN60" s="275"/>
      <c r="FO60" s="424"/>
      <c r="FP60" s="41">
        <f t="shared" si="40"/>
        <v>0</v>
      </c>
      <c r="FQ60" s="41">
        <f t="shared" si="41"/>
        <v>0</v>
      </c>
      <c r="FR60" s="564">
        <v>0</v>
      </c>
      <c r="FW60" s="355">
        <f t="shared" si="42"/>
        <v>0</v>
      </c>
      <c r="FX60" s="355">
        <f t="shared" si="42"/>
        <v>0</v>
      </c>
      <c r="FY60" s="355">
        <f t="shared" si="43"/>
        <v>0</v>
      </c>
      <c r="FZ60" s="356">
        <f t="shared" si="43"/>
        <v>0</v>
      </c>
    </row>
    <row r="61" spans="1:182" x14ac:dyDescent="0.25">
      <c r="A61" s="62"/>
      <c r="B61" s="63" t="s">
        <v>100</v>
      </c>
      <c r="C61" s="64"/>
      <c r="D61" s="65"/>
      <c r="E61" s="299"/>
      <c r="F61" s="288"/>
      <c r="G61" s="60"/>
      <c r="H61" s="289"/>
      <c r="I61" s="457"/>
      <c r="K61" s="424"/>
      <c r="L61" s="41">
        <f t="shared" si="0"/>
        <v>0</v>
      </c>
      <c r="M61" s="41">
        <f t="shared" si="1"/>
        <v>0</v>
      </c>
      <c r="N61" s="557">
        <v>0</v>
      </c>
      <c r="O61" s="60"/>
      <c r="P61" s="289"/>
      <c r="Q61" s="457"/>
      <c r="S61" s="424"/>
      <c r="T61" s="41">
        <f t="shared" si="2"/>
        <v>0</v>
      </c>
      <c r="U61" s="41">
        <f t="shared" si="3"/>
        <v>0</v>
      </c>
      <c r="V61" s="557">
        <v>0</v>
      </c>
      <c r="W61" s="60"/>
      <c r="X61" s="289"/>
      <c r="Y61" s="457"/>
      <c r="AA61" s="424"/>
      <c r="AB61" s="41">
        <f t="shared" si="4"/>
        <v>0</v>
      </c>
      <c r="AC61" s="41">
        <f t="shared" si="5"/>
        <v>0</v>
      </c>
      <c r="AD61" s="557">
        <v>0</v>
      </c>
      <c r="AE61" s="60"/>
      <c r="AF61" s="289"/>
      <c r="AG61" s="457"/>
      <c r="AI61" s="424"/>
      <c r="AJ61" s="41">
        <f t="shared" si="6"/>
        <v>0</v>
      </c>
      <c r="AK61" s="41">
        <f t="shared" si="7"/>
        <v>0</v>
      </c>
      <c r="AL61" s="557">
        <v>0</v>
      </c>
      <c r="AM61" s="60"/>
      <c r="AN61" s="289"/>
      <c r="AO61" s="457"/>
      <c r="AQ61" s="424"/>
      <c r="AR61" s="41">
        <f t="shared" si="8"/>
        <v>0</v>
      </c>
      <c r="AS61" s="41">
        <f t="shared" si="9"/>
        <v>0</v>
      </c>
      <c r="AT61" s="557">
        <v>0</v>
      </c>
      <c r="AU61" s="60"/>
      <c r="AV61" s="289"/>
      <c r="AW61" s="457"/>
      <c r="AY61" s="424"/>
      <c r="AZ61" s="41">
        <f t="shared" si="10"/>
        <v>0</v>
      </c>
      <c r="BA61" s="41">
        <f t="shared" si="11"/>
        <v>0</v>
      </c>
      <c r="BB61" s="557">
        <v>0</v>
      </c>
      <c r="BC61" s="60"/>
      <c r="BD61" s="289"/>
      <c r="BE61" s="457"/>
      <c r="BG61" s="424"/>
      <c r="BH61" s="41">
        <f t="shared" si="12"/>
        <v>0</v>
      </c>
      <c r="BI61" s="41">
        <f t="shared" si="13"/>
        <v>0</v>
      </c>
      <c r="BJ61" s="557">
        <v>0</v>
      </c>
      <c r="BK61" s="60"/>
      <c r="BL61" s="289"/>
      <c r="BM61" s="457"/>
      <c r="BO61" s="424"/>
      <c r="BP61" s="41">
        <f t="shared" si="14"/>
        <v>0</v>
      </c>
      <c r="BQ61" s="41">
        <f t="shared" si="15"/>
        <v>0</v>
      </c>
      <c r="BR61" s="557">
        <v>0</v>
      </c>
      <c r="BS61" s="60"/>
      <c r="BT61" s="289"/>
      <c r="BU61" s="457"/>
      <c r="BW61" s="424"/>
      <c r="BX61" s="41">
        <f t="shared" si="16"/>
        <v>0</v>
      </c>
      <c r="BY61" s="41">
        <f t="shared" si="17"/>
        <v>0</v>
      </c>
      <c r="BZ61" s="557">
        <v>0</v>
      </c>
      <c r="CA61" s="60"/>
      <c r="CB61" s="289"/>
      <c r="CC61" s="457"/>
      <c r="CE61" s="424"/>
      <c r="CF61" s="41">
        <f t="shared" si="18"/>
        <v>0</v>
      </c>
      <c r="CG61" s="41">
        <f t="shared" si="19"/>
        <v>0</v>
      </c>
      <c r="CH61" s="557">
        <v>0</v>
      </c>
      <c r="CI61" s="60"/>
      <c r="CJ61" s="289"/>
      <c r="CK61" s="457"/>
      <c r="CM61" s="424"/>
      <c r="CN61" s="41">
        <f t="shared" si="20"/>
        <v>0</v>
      </c>
      <c r="CO61" s="41">
        <f t="shared" si="21"/>
        <v>0</v>
      </c>
      <c r="CP61" s="599">
        <v>0</v>
      </c>
      <c r="CQ61" s="60"/>
      <c r="CR61" s="289"/>
      <c r="CS61" s="457"/>
      <c r="CT61" s="56"/>
      <c r="CU61" s="424"/>
      <c r="CV61" s="41">
        <f t="shared" si="22"/>
        <v>0</v>
      </c>
      <c r="CW61" s="41">
        <f t="shared" si="23"/>
        <v>0</v>
      </c>
      <c r="CX61" s="564">
        <v>0</v>
      </c>
      <c r="CY61" s="60"/>
      <c r="CZ61" s="289"/>
      <c r="DA61" s="502"/>
      <c r="DB61" s="274"/>
      <c r="DC61" s="424"/>
      <c r="DD61" s="41">
        <f t="shared" si="24"/>
        <v>0</v>
      </c>
      <c r="DE61" s="41">
        <f t="shared" si="25"/>
        <v>0</v>
      </c>
      <c r="DF61" s="604">
        <v>0</v>
      </c>
      <c r="DG61" s="180"/>
      <c r="DH61" s="289"/>
      <c r="DI61" s="502"/>
      <c r="DJ61" s="274"/>
      <c r="DK61" s="424"/>
      <c r="DL61" s="41">
        <f t="shared" si="26"/>
        <v>0</v>
      </c>
      <c r="DM61" s="41">
        <f t="shared" si="27"/>
        <v>0</v>
      </c>
      <c r="DN61" s="604">
        <v>0</v>
      </c>
      <c r="DO61" s="180"/>
      <c r="DP61" s="289"/>
      <c r="DQ61" s="502"/>
      <c r="DR61" s="274"/>
      <c r="DS61" s="424"/>
      <c r="DT61" s="41">
        <f t="shared" si="28"/>
        <v>0</v>
      </c>
      <c r="DU61" s="41">
        <f t="shared" si="29"/>
        <v>0</v>
      </c>
      <c r="DV61" s="564">
        <v>0</v>
      </c>
      <c r="DW61" s="180"/>
      <c r="DX61" s="289"/>
      <c r="DY61" s="502"/>
      <c r="DZ61" s="274"/>
      <c r="EA61" s="424"/>
      <c r="EB61" s="41">
        <f t="shared" si="30"/>
        <v>0</v>
      </c>
      <c r="EC61" s="41">
        <f t="shared" si="31"/>
        <v>0</v>
      </c>
      <c r="ED61" s="604">
        <v>0</v>
      </c>
      <c r="EE61" s="180"/>
      <c r="EF61" s="289"/>
      <c r="EG61" s="502"/>
      <c r="EH61" s="274"/>
      <c r="EI61" s="424"/>
      <c r="EJ61" s="41">
        <f t="shared" si="32"/>
        <v>0</v>
      </c>
      <c r="EK61" s="41">
        <f t="shared" si="33"/>
        <v>0</v>
      </c>
      <c r="EL61" s="604">
        <v>0</v>
      </c>
      <c r="EM61" s="180"/>
      <c r="EN61" s="289"/>
      <c r="EO61" s="502"/>
      <c r="EP61" s="274"/>
      <c r="EQ61" s="424"/>
      <c r="ER61" s="41">
        <f t="shared" si="34"/>
        <v>0</v>
      </c>
      <c r="ES61" s="41">
        <f t="shared" si="35"/>
        <v>0</v>
      </c>
      <c r="ET61" s="604">
        <v>0</v>
      </c>
      <c r="EU61" s="180"/>
      <c r="EV61" s="289"/>
      <c r="EW61" s="502"/>
      <c r="EX61" s="274"/>
      <c r="EY61" s="424"/>
      <c r="EZ61" s="41">
        <f t="shared" si="36"/>
        <v>0</v>
      </c>
      <c r="FA61" s="41">
        <f t="shared" si="37"/>
        <v>0</v>
      </c>
      <c r="FB61" s="604">
        <v>0</v>
      </c>
      <c r="FC61" s="86"/>
      <c r="FD61" s="289"/>
      <c r="FE61" s="499"/>
      <c r="FF61" s="19"/>
      <c r="FG61" s="424"/>
      <c r="FH61" s="41">
        <f t="shared" si="38"/>
        <v>0</v>
      </c>
      <c r="FI61" s="41">
        <f t="shared" si="51"/>
        <v>0</v>
      </c>
      <c r="FJ61" s="564">
        <v>0</v>
      </c>
      <c r="FK61" s="292"/>
      <c r="FL61" s="289"/>
      <c r="FM61" s="548"/>
      <c r="FN61" s="275"/>
      <c r="FO61" s="424"/>
      <c r="FP61" s="41">
        <f t="shared" si="40"/>
        <v>0</v>
      </c>
      <c r="FQ61" s="41">
        <f t="shared" si="41"/>
        <v>0</v>
      </c>
      <c r="FR61" s="564">
        <v>0</v>
      </c>
      <c r="FW61" s="355">
        <f t="shared" si="42"/>
        <v>0</v>
      </c>
      <c r="FX61" s="355">
        <f t="shared" si="42"/>
        <v>0</v>
      </c>
      <c r="FY61" s="355">
        <f t="shared" si="43"/>
        <v>0</v>
      </c>
      <c r="FZ61" s="356">
        <f t="shared" si="43"/>
        <v>0</v>
      </c>
    </row>
    <row r="62" spans="1:182" x14ac:dyDescent="0.25">
      <c r="A62" s="35" t="s">
        <v>101</v>
      </c>
      <c r="B62" s="36" t="s">
        <v>82</v>
      </c>
      <c r="C62" s="72" t="s">
        <v>18</v>
      </c>
      <c r="D62" s="76">
        <v>25.75</v>
      </c>
      <c r="E62" s="299">
        <f t="shared" ref="E62:E64" si="52">G62+O62+W62+AE62+AM62+AU62+BC62+BK62+BS62+CA62+CI62+CQ62+CY62+DG62+DO62+DW62</f>
        <v>0</v>
      </c>
      <c r="F62" s="288">
        <f>$D$62*E62</f>
        <v>0</v>
      </c>
      <c r="G62" s="60"/>
      <c r="H62" s="289">
        <f>$D$62*G62</f>
        <v>0</v>
      </c>
      <c r="I62" s="457"/>
      <c r="K62" s="424"/>
      <c r="L62" s="41">
        <f t="shared" si="0"/>
        <v>0</v>
      </c>
      <c r="M62" s="41">
        <f t="shared" si="1"/>
        <v>0</v>
      </c>
      <c r="N62" s="557">
        <v>0</v>
      </c>
      <c r="O62" s="60"/>
      <c r="P62" s="289">
        <f>$D$62*O62</f>
        <v>0</v>
      </c>
      <c r="Q62" s="457"/>
      <c r="S62" s="424"/>
      <c r="T62" s="41">
        <f t="shared" si="2"/>
        <v>0</v>
      </c>
      <c r="U62" s="41">
        <f t="shared" si="3"/>
        <v>0</v>
      </c>
      <c r="V62" s="557">
        <v>0</v>
      </c>
      <c r="W62" s="60"/>
      <c r="X62" s="289">
        <f>$D$62*W62</f>
        <v>0</v>
      </c>
      <c r="Y62" s="457"/>
      <c r="AA62" s="424"/>
      <c r="AB62" s="41">
        <f t="shared" si="4"/>
        <v>0</v>
      </c>
      <c r="AC62" s="41">
        <f t="shared" si="5"/>
        <v>0</v>
      </c>
      <c r="AD62" s="557">
        <v>0</v>
      </c>
      <c r="AE62" s="60"/>
      <c r="AF62" s="289">
        <f>$D$62*AE62</f>
        <v>0</v>
      </c>
      <c r="AG62" s="457"/>
      <c r="AI62" s="424"/>
      <c r="AJ62" s="41">
        <f t="shared" si="6"/>
        <v>0</v>
      </c>
      <c r="AK62" s="41">
        <f t="shared" si="7"/>
        <v>0</v>
      </c>
      <c r="AL62" s="557">
        <v>0</v>
      </c>
      <c r="AM62" s="60"/>
      <c r="AN62" s="289">
        <f>$D$62*AM62</f>
        <v>0</v>
      </c>
      <c r="AO62" s="457"/>
      <c r="AQ62" s="424"/>
      <c r="AR62" s="41">
        <f t="shared" si="8"/>
        <v>0</v>
      </c>
      <c r="AS62" s="41">
        <f t="shared" si="9"/>
        <v>0</v>
      </c>
      <c r="AT62" s="557">
        <v>0</v>
      </c>
      <c r="AU62" s="60"/>
      <c r="AV62" s="289">
        <f>$D$62*AU62</f>
        <v>0</v>
      </c>
      <c r="AW62" s="457"/>
      <c r="AY62" s="424"/>
      <c r="AZ62" s="41">
        <f t="shared" si="10"/>
        <v>0</v>
      </c>
      <c r="BA62" s="41">
        <f t="shared" si="11"/>
        <v>0</v>
      </c>
      <c r="BB62" s="557">
        <v>0</v>
      </c>
      <c r="BC62" s="60"/>
      <c r="BD62" s="289">
        <f>$D$62*BC62</f>
        <v>0</v>
      </c>
      <c r="BE62" s="457"/>
      <c r="BG62" s="424"/>
      <c r="BH62" s="41">
        <f t="shared" si="12"/>
        <v>0</v>
      </c>
      <c r="BI62" s="41">
        <f t="shared" si="13"/>
        <v>0</v>
      </c>
      <c r="BJ62" s="557">
        <v>0</v>
      </c>
      <c r="BK62" s="60"/>
      <c r="BL62" s="289">
        <f>$D$62*BK62</f>
        <v>0</v>
      </c>
      <c r="BM62" s="457"/>
      <c r="BO62" s="424"/>
      <c r="BP62" s="41">
        <f t="shared" si="14"/>
        <v>0</v>
      </c>
      <c r="BQ62" s="41">
        <f t="shared" si="15"/>
        <v>0</v>
      </c>
      <c r="BR62" s="557">
        <v>0</v>
      </c>
      <c r="BS62" s="60"/>
      <c r="BT62" s="289">
        <f>$D$62*BS62</f>
        <v>0</v>
      </c>
      <c r="BU62" s="457"/>
      <c r="BW62" s="424"/>
      <c r="BX62" s="41">
        <f t="shared" si="16"/>
        <v>0</v>
      </c>
      <c r="BY62" s="41">
        <f t="shared" si="17"/>
        <v>0</v>
      </c>
      <c r="BZ62" s="557">
        <v>0</v>
      </c>
      <c r="CA62" s="60"/>
      <c r="CB62" s="289">
        <f>$D$62*CA62</f>
        <v>0</v>
      </c>
      <c r="CC62" s="457"/>
      <c r="CE62" s="424"/>
      <c r="CF62" s="41">
        <f t="shared" si="18"/>
        <v>0</v>
      </c>
      <c r="CG62" s="41">
        <f t="shared" si="19"/>
        <v>0</v>
      </c>
      <c r="CH62" s="557">
        <v>0</v>
      </c>
      <c r="CI62" s="60"/>
      <c r="CJ62" s="289">
        <f>$D$62*CI62</f>
        <v>0</v>
      </c>
      <c r="CK62" s="457"/>
      <c r="CM62" s="424"/>
      <c r="CN62" s="41">
        <f t="shared" si="20"/>
        <v>0</v>
      </c>
      <c r="CO62" s="41">
        <f t="shared" si="21"/>
        <v>0</v>
      </c>
      <c r="CP62" s="599">
        <v>0</v>
      </c>
      <c r="CQ62" s="60"/>
      <c r="CR62" s="289">
        <f>$D$62*CQ62</f>
        <v>0</v>
      </c>
      <c r="CS62" s="467"/>
      <c r="CT62" s="56"/>
      <c r="CU62" s="424"/>
      <c r="CV62" s="41">
        <f t="shared" si="22"/>
        <v>0</v>
      </c>
      <c r="CW62" s="41">
        <f t="shared" si="23"/>
        <v>0</v>
      </c>
      <c r="CX62" s="564">
        <v>0</v>
      </c>
      <c r="CY62" s="60"/>
      <c r="CZ62" s="289">
        <f>$D$62*CY62</f>
        <v>0</v>
      </c>
      <c r="DA62" s="502"/>
      <c r="DB62" s="274"/>
      <c r="DC62" s="424"/>
      <c r="DD62" s="41">
        <f t="shared" si="24"/>
        <v>0</v>
      </c>
      <c r="DE62" s="41">
        <f t="shared" si="25"/>
        <v>0</v>
      </c>
      <c r="DF62" s="604">
        <v>0</v>
      </c>
      <c r="DG62" s="180"/>
      <c r="DH62" s="289">
        <f>$D$62*DG62</f>
        <v>0</v>
      </c>
      <c r="DI62" s="502"/>
      <c r="DJ62" s="274"/>
      <c r="DK62" s="424"/>
      <c r="DL62" s="41">
        <f t="shared" si="26"/>
        <v>0</v>
      </c>
      <c r="DM62" s="41">
        <f t="shared" si="27"/>
        <v>0</v>
      </c>
      <c r="DN62" s="604">
        <v>0</v>
      </c>
      <c r="DO62" s="180"/>
      <c r="DP62" s="289">
        <f>$D$62*DO62</f>
        <v>0</v>
      </c>
      <c r="DQ62" s="502"/>
      <c r="DR62" s="274"/>
      <c r="DS62" s="424"/>
      <c r="DT62" s="41">
        <f t="shared" si="28"/>
        <v>0</v>
      </c>
      <c r="DU62" s="41">
        <f t="shared" si="29"/>
        <v>0</v>
      </c>
      <c r="DV62" s="564">
        <v>0</v>
      </c>
      <c r="DW62" s="180"/>
      <c r="DX62" s="289">
        <f>$D$62*DW62</f>
        <v>0</v>
      </c>
      <c r="DY62" s="502"/>
      <c r="DZ62" s="274"/>
      <c r="EA62" s="424"/>
      <c r="EB62" s="41">
        <f t="shared" si="30"/>
        <v>0</v>
      </c>
      <c r="EC62" s="41">
        <f t="shared" si="31"/>
        <v>0</v>
      </c>
      <c r="ED62" s="604">
        <v>0</v>
      </c>
      <c r="EE62" s="180"/>
      <c r="EF62" s="289">
        <f>$D$62*EE62</f>
        <v>0</v>
      </c>
      <c r="EG62" s="502"/>
      <c r="EH62" s="274"/>
      <c r="EI62" s="424"/>
      <c r="EJ62" s="41">
        <f t="shared" si="32"/>
        <v>0</v>
      </c>
      <c r="EK62" s="41">
        <f t="shared" si="33"/>
        <v>0</v>
      </c>
      <c r="EL62" s="604">
        <v>0</v>
      </c>
      <c r="EM62" s="180"/>
      <c r="EN62" s="289">
        <f>$D$62*EM62</f>
        <v>0</v>
      </c>
      <c r="EO62" s="502"/>
      <c r="EP62" s="274"/>
      <c r="EQ62" s="424"/>
      <c r="ER62" s="41">
        <f t="shared" si="34"/>
        <v>0</v>
      </c>
      <c r="ES62" s="41">
        <f t="shared" si="35"/>
        <v>0</v>
      </c>
      <c r="ET62" s="604">
        <v>0</v>
      </c>
      <c r="EU62" s="180"/>
      <c r="EV62" s="289">
        <f>$D$62*EU62</f>
        <v>0</v>
      </c>
      <c r="EW62" s="502"/>
      <c r="EX62" s="274"/>
      <c r="EY62" s="424"/>
      <c r="EZ62" s="41">
        <f t="shared" si="36"/>
        <v>0</v>
      </c>
      <c r="FA62" s="41">
        <f t="shared" si="37"/>
        <v>0</v>
      </c>
      <c r="FB62" s="604">
        <v>0</v>
      </c>
      <c r="FC62" s="86"/>
      <c r="FD62" s="289">
        <f>$D$62*FC62</f>
        <v>0</v>
      </c>
      <c r="FE62" s="499"/>
      <c r="FF62" s="19"/>
      <c r="FG62" s="424"/>
      <c r="FH62" s="41">
        <f t="shared" si="38"/>
        <v>0</v>
      </c>
      <c r="FI62" s="41">
        <f t="shared" si="51"/>
        <v>0</v>
      </c>
      <c r="FJ62" s="564">
        <v>0</v>
      </c>
      <c r="FK62" s="400"/>
      <c r="FL62" s="289">
        <f>$D$62*FK62</f>
        <v>0</v>
      </c>
      <c r="FM62" s="539"/>
      <c r="FN62" s="275"/>
      <c r="FO62" s="424"/>
      <c r="FP62" s="41">
        <f t="shared" si="40"/>
        <v>0</v>
      </c>
      <c r="FQ62" s="41">
        <f t="shared" si="41"/>
        <v>0</v>
      </c>
      <c r="FR62" s="564">
        <v>0</v>
      </c>
      <c r="FW62" s="355">
        <f t="shared" si="42"/>
        <v>0</v>
      </c>
      <c r="FX62" s="355">
        <f t="shared" si="42"/>
        <v>0</v>
      </c>
      <c r="FY62" s="355">
        <f t="shared" si="43"/>
        <v>0</v>
      </c>
      <c r="FZ62" s="356">
        <f t="shared" si="43"/>
        <v>0</v>
      </c>
    </row>
    <row r="63" spans="1:182" x14ac:dyDescent="0.25">
      <c r="A63" s="35" t="s">
        <v>102</v>
      </c>
      <c r="B63" s="36" t="s">
        <v>84</v>
      </c>
      <c r="C63" s="72" t="s">
        <v>18</v>
      </c>
      <c r="D63" s="76">
        <v>25.75</v>
      </c>
      <c r="E63" s="299">
        <f t="shared" si="52"/>
        <v>0</v>
      </c>
      <c r="F63" s="288">
        <f>$D$63*E63</f>
        <v>0</v>
      </c>
      <c r="G63" s="60"/>
      <c r="H63" s="289">
        <f>$D$63*G63</f>
        <v>0</v>
      </c>
      <c r="I63" s="457"/>
      <c r="K63" s="424"/>
      <c r="L63" s="41">
        <f t="shared" si="0"/>
        <v>0</v>
      </c>
      <c r="M63" s="41">
        <f t="shared" si="1"/>
        <v>0</v>
      </c>
      <c r="N63" s="557">
        <v>0</v>
      </c>
      <c r="O63" s="60"/>
      <c r="P63" s="289">
        <f>$D$63*O63</f>
        <v>0</v>
      </c>
      <c r="Q63" s="457"/>
      <c r="S63" s="424"/>
      <c r="T63" s="41">
        <f t="shared" si="2"/>
        <v>0</v>
      </c>
      <c r="U63" s="41">
        <f t="shared" si="3"/>
        <v>0</v>
      </c>
      <c r="V63" s="557">
        <v>0</v>
      </c>
      <c r="W63" s="60"/>
      <c r="X63" s="289">
        <f>$D$63*W63</f>
        <v>0</v>
      </c>
      <c r="Y63" s="457"/>
      <c r="AA63" s="424"/>
      <c r="AB63" s="41">
        <f t="shared" si="4"/>
        <v>0</v>
      </c>
      <c r="AC63" s="41">
        <f t="shared" si="5"/>
        <v>0</v>
      </c>
      <c r="AD63" s="557">
        <v>0</v>
      </c>
      <c r="AE63" s="60"/>
      <c r="AF63" s="289">
        <f>$D$63*AE63</f>
        <v>0</v>
      </c>
      <c r="AG63" s="457"/>
      <c r="AI63" s="424"/>
      <c r="AJ63" s="41">
        <f t="shared" si="6"/>
        <v>0</v>
      </c>
      <c r="AK63" s="41">
        <f t="shared" si="7"/>
        <v>0</v>
      </c>
      <c r="AL63" s="557">
        <v>0</v>
      </c>
      <c r="AM63" s="60"/>
      <c r="AN63" s="289">
        <f>$D$63*AM63</f>
        <v>0</v>
      </c>
      <c r="AO63" s="457"/>
      <c r="AQ63" s="424"/>
      <c r="AR63" s="41">
        <f t="shared" si="8"/>
        <v>0</v>
      </c>
      <c r="AS63" s="41">
        <f t="shared" si="9"/>
        <v>0</v>
      </c>
      <c r="AT63" s="557">
        <v>0</v>
      </c>
      <c r="AU63" s="60"/>
      <c r="AV63" s="289">
        <f>$D$63*AU63</f>
        <v>0</v>
      </c>
      <c r="AW63" s="457"/>
      <c r="AY63" s="424"/>
      <c r="AZ63" s="41">
        <f t="shared" si="10"/>
        <v>0</v>
      </c>
      <c r="BA63" s="41">
        <f t="shared" si="11"/>
        <v>0</v>
      </c>
      <c r="BB63" s="557">
        <v>0</v>
      </c>
      <c r="BC63" s="60"/>
      <c r="BD63" s="289">
        <f>$D$63*BC63</f>
        <v>0</v>
      </c>
      <c r="BE63" s="457"/>
      <c r="BG63" s="424"/>
      <c r="BH63" s="41">
        <f t="shared" si="12"/>
        <v>0</v>
      </c>
      <c r="BI63" s="41">
        <f t="shared" si="13"/>
        <v>0</v>
      </c>
      <c r="BJ63" s="557">
        <v>0</v>
      </c>
      <c r="BK63" s="60"/>
      <c r="BL63" s="289">
        <f>$D$63*BK63</f>
        <v>0</v>
      </c>
      <c r="BM63" s="457"/>
      <c r="BO63" s="424"/>
      <c r="BP63" s="41">
        <f t="shared" si="14"/>
        <v>0</v>
      </c>
      <c r="BQ63" s="41">
        <f t="shared" si="15"/>
        <v>0</v>
      </c>
      <c r="BR63" s="557">
        <v>0</v>
      </c>
      <c r="BS63" s="60"/>
      <c r="BT63" s="289">
        <f>$D$63*BS63</f>
        <v>0</v>
      </c>
      <c r="BU63" s="457"/>
      <c r="BW63" s="424"/>
      <c r="BX63" s="41">
        <f t="shared" si="16"/>
        <v>0</v>
      </c>
      <c r="BY63" s="41">
        <f t="shared" si="17"/>
        <v>0</v>
      </c>
      <c r="BZ63" s="557">
        <v>0</v>
      </c>
      <c r="CA63" s="60"/>
      <c r="CB63" s="289">
        <f>$D$63*CA63</f>
        <v>0</v>
      </c>
      <c r="CC63" s="457"/>
      <c r="CE63" s="424"/>
      <c r="CF63" s="41">
        <f t="shared" si="18"/>
        <v>0</v>
      </c>
      <c r="CG63" s="41">
        <f t="shared" si="19"/>
        <v>0</v>
      </c>
      <c r="CH63" s="557">
        <v>0</v>
      </c>
      <c r="CI63" s="60"/>
      <c r="CJ63" s="289">
        <f>$D$63*CI63</f>
        <v>0</v>
      </c>
      <c r="CK63" s="457"/>
      <c r="CM63" s="424"/>
      <c r="CN63" s="41">
        <f t="shared" si="20"/>
        <v>0</v>
      </c>
      <c r="CO63" s="41">
        <f t="shared" si="21"/>
        <v>0</v>
      </c>
      <c r="CP63" s="599">
        <v>0</v>
      </c>
      <c r="CQ63" s="60"/>
      <c r="CR63" s="289">
        <f>$D$63*CQ63</f>
        <v>0</v>
      </c>
      <c r="CS63" s="467"/>
      <c r="CT63" s="56"/>
      <c r="CU63" s="424"/>
      <c r="CV63" s="41">
        <f t="shared" si="22"/>
        <v>0</v>
      </c>
      <c r="CW63" s="41">
        <f t="shared" si="23"/>
        <v>0</v>
      </c>
      <c r="CX63" s="564">
        <v>0</v>
      </c>
      <c r="CY63" s="60"/>
      <c r="CZ63" s="289">
        <f>$D$63*CY63</f>
        <v>0</v>
      </c>
      <c r="DA63" s="502"/>
      <c r="DB63" s="274"/>
      <c r="DC63" s="424"/>
      <c r="DD63" s="41">
        <f t="shared" si="24"/>
        <v>0</v>
      </c>
      <c r="DE63" s="41">
        <f t="shared" si="25"/>
        <v>0</v>
      </c>
      <c r="DF63" s="604">
        <v>0</v>
      </c>
      <c r="DG63" s="180"/>
      <c r="DH63" s="289">
        <f>$D$63*DG63</f>
        <v>0</v>
      </c>
      <c r="DI63" s="502"/>
      <c r="DJ63" s="274"/>
      <c r="DK63" s="424"/>
      <c r="DL63" s="41">
        <f t="shared" si="26"/>
        <v>0</v>
      </c>
      <c r="DM63" s="41">
        <f t="shared" si="27"/>
        <v>0</v>
      </c>
      <c r="DN63" s="604">
        <v>0</v>
      </c>
      <c r="DO63" s="180"/>
      <c r="DP63" s="289">
        <f>$D$63*DO63</f>
        <v>0</v>
      </c>
      <c r="DQ63" s="502"/>
      <c r="DR63" s="274"/>
      <c r="DS63" s="424"/>
      <c r="DT63" s="41">
        <f t="shared" si="28"/>
        <v>0</v>
      </c>
      <c r="DU63" s="41">
        <f t="shared" si="29"/>
        <v>0</v>
      </c>
      <c r="DV63" s="564">
        <v>0</v>
      </c>
      <c r="DW63" s="180"/>
      <c r="DX63" s="289">
        <f>$D$63*DW63</f>
        <v>0</v>
      </c>
      <c r="DY63" s="502"/>
      <c r="DZ63" s="274"/>
      <c r="EA63" s="424"/>
      <c r="EB63" s="41">
        <f t="shared" si="30"/>
        <v>0</v>
      </c>
      <c r="EC63" s="41">
        <f t="shared" si="31"/>
        <v>0</v>
      </c>
      <c r="ED63" s="604">
        <v>0</v>
      </c>
      <c r="EE63" s="180"/>
      <c r="EF63" s="289">
        <f>$D$63*EE63</f>
        <v>0</v>
      </c>
      <c r="EG63" s="502"/>
      <c r="EH63" s="274"/>
      <c r="EI63" s="424"/>
      <c r="EJ63" s="41">
        <f t="shared" si="32"/>
        <v>0</v>
      </c>
      <c r="EK63" s="41">
        <f t="shared" si="33"/>
        <v>0</v>
      </c>
      <c r="EL63" s="604">
        <v>0</v>
      </c>
      <c r="EM63" s="180"/>
      <c r="EN63" s="289">
        <f>$D$63*EM63</f>
        <v>0</v>
      </c>
      <c r="EO63" s="502"/>
      <c r="EP63" s="274"/>
      <c r="EQ63" s="424"/>
      <c r="ER63" s="41">
        <f t="shared" si="34"/>
        <v>0</v>
      </c>
      <c r="ES63" s="41">
        <f t="shared" si="35"/>
        <v>0</v>
      </c>
      <c r="ET63" s="604">
        <v>0</v>
      </c>
      <c r="EU63" s="180"/>
      <c r="EV63" s="289">
        <f>$D$63*EU63</f>
        <v>0</v>
      </c>
      <c r="EW63" s="502"/>
      <c r="EX63" s="274"/>
      <c r="EY63" s="424"/>
      <c r="EZ63" s="41">
        <f t="shared" si="36"/>
        <v>0</v>
      </c>
      <c r="FA63" s="41">
        <f t="shared" si="37"/>
        <v>0</v>
      </c>
      <c r="FB63" s="604">
        <v>0</v>
      </c>
      <c r="FC63" s="86"/>
      <c r="FD63" s="289">
        <f>$D$63*FC63</f>
        <v>0</v>
      </c>
      <c r="FE63" s="499"/>
      <c r="FF63" s="19"/>
      <c r="FG63" s="424"/>
      <c r="FH63" s="41">
        <f t="shared" si="38"/>
        <v>0</v>
      </c>
      <c r="FI63" s="41">
        <f t="shared" si="51"/>
        <v>0</v>
      </c>
      <c r="FJ63" s="564">
        <v>0</v>
      </c>
      <c r="FK63" s="400"/>
      <c r="FL63" s="289">
        <f>$D$63*FK63</f>
        <v>0</v>
      </c>
      <c r="FM63" s="539"/>
      <c r="FN63" s="275"/>
      <c r="FO63" s="424"/>
      <c r="FP63" s="41">
        <f t="shared" si="40"/>
        <v>0</v>
      </c>
      <c r="FQ63" s="41">
        <f t="shared" si="41"/>
        <v>0</v>
      </c>
      <c r="FR63" s="564">
        <v>0</v>
      </c>
      <c r="FW63" s="355">
        <f t="shared" si="42"/>
        <v>0</v>
      </c>
      <c r="FX63" s="355">
        <f t="shared" si="42"/>
        <v>0</v>
      </c>
      <c r="FY63" s="355">
        <f t="shared" si="43"/>
        <v>0</v>
      </c>
      <c r="FZ63" s="356">
        <f t="shared" si="43"/>
        <v>0</v>
      </c>
    </row>
    <row r="64" spans="1:182" x14ac:dyDescent="0.25">
      <c r="A64" s="46" t="s">
        <v>103</v>
      </c>
      <c r="B64" s="47" t="s">
        <v>70</v>
      </c>
      <c r="C64" s="73" t="s">
        <v>18</v>
      </c>
      <c r="D64" s="68">
        <v>25.75</v>
      </c>
      <c r="E64" s="299">
        <f t="shared" si="52"/>
        <v>58550</v>
      </c>
      <c r="F64" s="288">
        <f>$D$64*E64</f>
        <v>1507662.5</v>
      </c>
      <c r="G64" s="69">
        <v>9000</v>
      </c>
      <c r="H64" s="290">
        <f>$D$64*G64</f>
        <v>231750</v>
      </c>
      <c r="I64" s="458">
        <v>9000</v>
      </c>
      <c r="J64" s="50"/>
      <c r="K64" s="448">
        <v>1</v>
      </c>
      <c r="L64" s="41">
        <f t="shared" si="0"/>
        <v>9000</v>
      </c>
      <c r="M64" s="41">
        <f t="shared" si="1"/>
        <v>9000</v>
      </c>
      <c r="N64" s="558">
        <v>9000</v>
      </c>
      <c r="O64" s="69">
        <v>0</v>
      </c>
      <c r="P64" s="290">
        <f>$D$64*O64</f>
        <v>0</v>
      </c>
      <c r="Q64" s="458">
        <v>0</v>
      </c>
      <c r="R64" s="50"/>
      <c r="S64" s="448">
        <v>1</v>
      </c>
      <c r="T64" s="41">
        <f t="shared" si="2"/>
        <v>0</v>
      </c>
      <c r="U64" s="41">
        <f t="shared" si="3"/>
        <v>0</v>
      </c>
      <c r="V64" s="558">
        <v>0</v>
      </c>
      <c r="W64" s="558">
        <v>17500</v>
      </c>
      <c r="X64" s="290">
        <f>$D$64*W64</f>
        <v>450625</v>
      </c>
      <c r="Y64" s="458">
        <v>17500</v>
      </c>
      <c r="Z64" s="50"/>
      <c r="AA64" s="448">
        <v>1</v>
      </c>
      <c r="AB64" s="41">
        <f t="shared" si="4"/>
        <v>17500</v>
      </c>
      <c r="AC64" s="41">
        <f t="shared" si="5"/>
        <v>17500</v>
      </c>
      <c r="AD64" s="558">
        <v>17500</v>
      </c>
      <c r="AE64" s="69">
        <v>0</v>
      </c>
      <c r="AF64" s="290">
        <f>$D$64*AE64</f>
        <v>0</v>
      </c>
      <c r="AG64" s="458">
        <v>0</v>
      </c>
      <c r="AH64" s="50"/>
      <c r="AI64" s="448">
        <v>1</v>
      </c>
      <c r="AJ64" s="41">
        <f t="shared" si="6"/>
        <v>0</v>
      </c>
      <c r="AK64" s="41">
        <f t="shared" si="7"/>
        <v>0</v>
      </c>
      <c r="AL64" s="558">
        <v>0</v>
      </c>
      <c r="AM64" s="558">
        <v>18000</v>
      </c>
      <c r="AN64" s="290">
        <f>$D$64*AM64</f>
        <v>463500</v>
      </c>
      <c r="AO64" s="458">
        <v>18000</v>
      </c>
      <c r="AP64" s="50"/>
      <c r="AQ64" s="448">
        <v>1</v>
      </c>
      <c r="AR64" s="41">
        <f t="shared" si="8"/>
        <v>18000</v>
      </c>
      <c r="AS64" s="41">
        <f t="shared" si="9"/>
        <v>18000</v>
      </c>
      <c r="AT64" s="558">
        <v>18000</v>
      </c>
      <c r="AU64" s="69">
        <v>0</v>
      </c>
      <c r="AV64" s="290">
        <f>$D$64*AU64</f>
        <v>0</v>
      </c>
      <c r="AW64" s="458">
        <v>0</v>
      </c>
      <c r="AX64" s="50"/>
      <c r="AY64" s="448">
        <v>1</v>
      </c>
      <c r="AZ64" s="41">
        <f t="shared" si="10"/>
        <v>0</v>
      </c>
      <c r="BA64" s="41">
        <f t="shared" si="11"/>
        <v>0</v>
      </c>
      <c r="BB64" s="558">
        <v>0</v>
      </c>
      <c r="BC64" s="69">
        <v>4850</v>
      </c>
      <c r="BD64" s="290">
        <f>$D$64*BC64</f>
        <v>124887.5</v>
      </c>
      <c r="BE64" s="458">
        <v>4850</v>
      </c>
      <c r="BF64" s="50"/>
      <c r="BG64" s="448">
        <v>1</v>
      </c>
      <c r="BH64" s="41">
        <f t="shared" si="12"/>
        <v>4850</v>
      </c>
      <c r="BI64" s="41">
        <f t="shared" si="13"/>
        <v>4850</v>
      </c>
      <c r="BJ64" s="558">
        <v>4850</v>
      </c>
      <c r="BK64" s="69">
        <v>0</v>
      </c>
      <c r="BL64" s="290">
        <f>$D$64*BK64</f>
        <v>0</v>
      </c>
      <c r="BM64" s="458">
        <v>0</v>
      </c>
      <c r="BN64" s="50"/>
      <c r="BO64" s="448">
        <v>1</v>
      </c>
      <c r="BP64" s="41">
        <f t="shared" si="14"/>
        <v>0</v>
      </c>
      <c r="BQ64" s="41">
        <f t="shared" si="15"/>
        <v>0</v>
      </c>
      <c r="BR64" s="558">
        <v>0</v>
      </c>
      <c r="BS64" s="69">
        <v>4200</v>
      </c>
      <c r="BT64" s="290">
        <f>$D$64*BS64</f>
        <v>108150</v>
      </c>
      <c r="BU64" s="458">
        <v>4200</v>
      </c>
      <c r="BV64" s="50"/>
      <c r="BW64" s="448">
        <v>1</v>
      </c>
      <c r="BX64" s="41">
        <f t="shared" si="16"/>
        <v>4200</v>
      </c>
      <c r="BY64" s="41">
        <f t="shared" si="17"/>
        <v>4200</v>
      </c>
      <c r="BZ64" s="558">
        <v>4200</v>
      </c>
      <c r="CA64" s="69">
        <v>0</v>
      </c>
      <c r="CB64" s="290">
        <f>$D$64*CA64</f>
        <v>0</v>
      </c>
      <c r="CC64" s="458">
        <v>0</v>
      </c>
      <c r="CD64" s="50"/>
      <c r="CE64" s="448">
        <v>1</v>
      </c>
      <c r="CF64" s="41">
        <f t="shared" si="18"/>
        <v>0</v>
      </c>
      <c r="CG64" s="41">
        <f t="shared" si="19"/>
        <v>0</v>
      </c>
      <c r="CH64" s="558">
        <v>0</v>
      </c>
      <c r="CI64" s="441">
        <v>2500</v>
      </c>
      <c r="CJ64" s="290">
        <f>$D$64*CI64</f>
        <v>64375</v>
      </c>
      <c r="CK64" s="524">
        <v>2500</v>
      </c>
      <c r="CL64" s="50"/>
      <c r="CM64" s="448">
        <v>1</v>
      </c>
      <c r="CN64" s="41">
        <f t="shared" si="20"/>
        <v>2500</v>
      </c>
      <c r="CO64" s="41">
        <f t="shared" si="21"/>
        <v>2500</v>
      </c>
      <c r="CP64" s="600">
        <v>2500</v>
      </c>
      <c r="CQ64" s="441">
        <v>2500</v>
      </c>
      <c r="CR64" s="290">
        <f>$D$64*CQ64</f>
        <v>64375</v>
      </c>
      <c r="CS64" s="481">
        <v>0</v>
      </c>
      <c r="CT64" s="70"/>
      <c r="CU64" s="448">
        <v>1</v>
      </c>
      <c r="CV64" s="41">
        <f t="shared" si="22"/>
        <v>2500</v>
      </c>
      <c r="CW64" s="41">
        <f t="shared" si="23"/>
        <v>2500</v>
      </c>
      <c r="CX64" s="569">
        <v>0</v>
      </c>
      <c r="CY64" s="69">
        <v>0</v>
      </c>
      <c r="CZ64" s="290">
        <f>$D$64*CY64</f>
        <v>0</v>
      </c>
      <c r="DA64" s="533">
        <v>0</v>
      </c>
      <c r="DB64" s="344"/>
      <c r="DC64" s="448">
        <v>1</v>
      </c>
      <c r="DD64" s="41">
        <f t="shared" si="24"/>
        <v>0</v>
      </c>
      <c r="DE64" s="41">
        <f t="shared" si="25"/>
        <v>0</v>
      </c>
      <c r="DF64" s="625">
        <v>0</v>
      </c>
      <c r="DG64" s="290">
        <v>0</v>
      </c>
      <c r="DH64" s="290">
        <f>$D$64*DG64</f>
        <v>0</v>
      </c>
      <c r="DI64" s="533">
        <v>0</v>
      </c>
      <c r="DJ64" s="344"/>
      <c r="DK64" s="448">
        <v>1</v>
      </c>
      <c r="DL64" s="41">
        <f t="shared" si="26"/>
        <v>0</v>
      </c>
      <c r="DM64" s="41">
        <f t="shared" si="27"/>
        <v>0</v>
      </c>
      <c r="DN64" s="625">
        <v>0</v>
      </c>
      <c r="DO64" s="41">
        <v>0</v>
      </c>
      <c r="DP64" s="290">
        <f>$D$64*DO64</f>
        <v>0</v>
      </c>
      <c r="DQ64" s="467">
        <v>0</v>
      </c>
      <c r="DR64" s="344"/>
      <c r="DS64" s="448">
        <v>1</v>
      </c>
      <c r="DT64" s="41">
        <f t="shared" si="28"/>
        <v>0</v>
      </c>
      <c r="DU64" s="41">
        <f t="shared" si="29"/>
        <v>0</v>
      </c>
      <c r="DV64" s="564">
        <v>0</v>
      </c>
      <c r="DW64" s="290">
        <v>0</v>
      </c>
      <c r="DX64" s="290">
        <f>$D$64*DW64</f>
        <v>0</v>
      </c>
      <c r="DY64" s="533">
        <v>0</v>
      </c>
      <c r="DZ64" s="344"/>
      <c r="EA64" s="448">
        <v>1</v>
      </c>
      <c r="EB64" s="41">
        <f t="shared" si="30"/>
        <v>0</v>
      </c>
      <c r="EC64" s="41">
        <f t="shared" si="31"/>
        <v>0</v>
      </c>
      <c r="ED64" s="625">
        <v>0</v>
      </c>
      <c r="EE64" s="290">
        <v>0</v>
      </c>
      <c r="EF64" s="290">
        <f>$D$64*EE64</f>
        <v>0</v>
      </c>
      <c r="EG64" s="533">
        <v>0</v>
      </c>
      <c r="EH64" s="344"/>
      <c r="EI64" s="448">
        <v>1</v>
      </c>
      <c r="EJ64" s="41">
        <f t="shared" si="32"/>
        <v>0</v>
      </c>
      <c r="EK64" s="41">
        <f t="shared" si="33"/>
        <v>0</v>
      </c>
      <c r="EL64" s="625">
        <v>0</v>
      </c>
      <c r="EM64" s="290">
        <v>0</v>
      </c>
      <c r="EN64" s="290">
        <f>$D$64*EM64</f>
        <v>0</v>
      </c>
      <c r="EO64" s="533">
        <v>0</v>
      </c>
      <c r="EP64" s="344"/>
      <c r="EQ64" s="448">
        <v>1</v>
      </c>
      <c r="ER64" s="41">
        <f t="shared" si="34"/>
        <v>0</v>
      </c>
      <c r="ES64" s="41">
        <f t="shared" si="35"/>
        <v>0</v>
      </c>
      <c r="ET64" s="625">
        <v>0</v>
      </c>
      <c r="EU64" s="290">
        <v>0</v>
      </c>
      <c r="EV64" s="290">
        <f>$D$64*EU64</f>
        <v>0</v>
      </c>
      <c r="EW64" s="533">
        <v>0</v>
      </c>
      <c r="EX64" s="344"/>
      <c r="EY64" s="448">
        <v>1</v>
      </c>
      <c r="EZ64" s="41">
        <f t="shared" si="36"/>
        <v>0</v>
      </c>
      <c r="FA64" s="41">
        <f t="shared" si="37"/>
        <v>0</v>
      </c>
      <c r="FB64" s="625">
        <v>0</v>
      </c>
      <c r="FC64" s="41">
        <f t="shared" ref="FC64" si="53">ROUNDUP(FB64,0)</f>
        <v>0</v>
      </c>
      <c r="FD64" s="290">
        <f>$D$64*FC64</f>
        <v>0</v>
      </c>
      <c r="FE64" s="524">
        <v>0</v>
      </c>
      <c r="FF64" s="294"/>
      <c r="FG64" s="448">
        <v>1</v>
      </c>
      <c r="FH64" s="41">
        <f t="shared" si="38"/>
        <v>0</v>
      </c>
      <c r="FI64" s="41">
        <f t="shared" si="51"/>
        <v>0</v>
      </c>
      <c r="FJ64" s="564">
        <v>0</v>
      </c>
      <c r="FK64" s="41">
        <f t="shared" si="51"/>
        <v>0</v>
      </c>
      <c r="FL64" s="290">
        <f>$D$64*FK64</f>
        <v>0</v>
      </c>
      <c r="FM64" s="540">
        <v>0</v>
      </c>
      <c r="FN64" s="293"/>
      <c r="FO64" s="448">
        <v>1</v>
      </c>
      <c r="FP64" s="41">
        <f t="shared" si="40"/>
        <v>0</v>
      </c>
      <c r="FQ64" s="41">
        <f t="shared" si="41"/>
        <v>0</v>
      </c>
      <c r="FR64" s="564">
        <v>0</v>
      </c>
      <c r="FW64" s="355">
        <f t="shared" si="42"/>
        <v>58550</v>
      </c>
      <c r="FX64" s="355">
        <f t="shared" si="42"/>
        <v>1507662.5</v>
      </c>
      <c r="FY64" s="355">
        <f t="shared" si="43"/>
        <v>0</v>
      </c>
      <c r="FZ64" s="356">
        <f t="shared" si="43"/>
        <v>0</v>
      </c>
    </row>
    <row r="65" spans="1:182" x14ac:dyDescent="0.25">
      <c r="A65" s="51"/>
      <c r="B65" s="63" t="s">
        <v>100</v>
      </c>
      <c r="C65" s="64" t="s">
        <v>18</v>
      </c>
      <c r="D65" s="76">
        <v>25.75</v>
      </c>
      <c r="E65" s="299">
        <f>SUM(E62:E64)</f>
        <v>58550</v>
      </c>
      <c r="F65" s="288"/>
      <c r="G65" s="39">
        <f>G64</f>
        <v>9000</v>
      </c>
      <c r="H65" s="289"/>
      <c r="I65" s="456">
        <v>9000</v>
      </c>
      <c r="J65" s="79">
        <v>9931</v>
      </c>
      <c r="K65" s="448">
        <v>1</v>
      </c>
      <c r="L65" s="41">
        <f t="shared" si="0"/>
        <v>9000</v>
      </c>
      <c r="M65" s="41">
        <f t="shared" si="1"/>
        <v>9000</v>
      </c>
      <c r="N65" s="557">
        <v>9000</v>
      </c>
      <c r="O65" s="299">
        <f>SUM(O62:O64)</f>
        <v>0</v>
      </c>
      <c r="P65" s="289"/>
      <c r="Q65" s="497">
        <v>0</v>
      </c>
      <c r="R65" s="79">
        <v>0</v>
      </c>
      <c r="S65" s="448">
        <v>1</v>
      </c>
      <c r="T65" s="41">
        <f t="shared" si="2"/>
        <v>0</v>
      </c>
      <c r="U65" s="41">
        <f t="shared" si="3"/>
        <v>0</v>
      </c>
      <c r="V65" s="557">
        <v>0</v>
      </c>
      <c r="W65" s="39">
        <f>SUM(W62:W64)</f>
        <v>17500</v>
      </c>
      <c r="X65" s="289"/>
      <c r="Y65" s="456">
        <v>17500</v>
      </c>
      <c r="Z65" s="79">
        <v>36805</v>
      </c>
      <c r="AA65" s="448">
        <v>1</v>
      </c>
      <c r="AB65" s="41">
        <f t="shared" si="4"/>
        <v>17500</v>
      </c>
      <c r="AC65" s="41">
        <f t="shared" si="5"/>
        <v>17500</v>
      </c>
      <c r="AD65" s="557">
        <v>17500</v>
      </c>
      <c r="AE65" s="299">
        <f>SUM(AE62:AE64)</f>
        <v>0</v>
      </c>
      <c r="AF65" s="289"/>
      <c r="AG65" s="497">
        <v>0</v>
      </c>
      <c r="AH65" s="79">
        <v>0</v>
      </c>
      <c r="AI65" s="448">
        <v>1</v>
      </c>
      <c r="AJ65" s="41">
        <f t="shared" si="6"/>
        <v>0</v>
      </c>
      <c r="AK65" s="41">
        <f t="shared" si="7"/>
        <v>0</v>
      </c>
      <c r="AL65" s="557">
        <v>0</v>
      </c>
      <c r="AM65" s="39">
        <f>SUM(AM62:AM64)</f>
        <v>18000</v>
      </c>
      <c r="AN65" s="289"/>
      <c r="AO65" s="456">
        <v>18000</v>
      </c>
      <c r="AP65" s="79">
        <v>14737</v>
      </c>
      <c r="AQ65" s="448">
        <v>1</v>
      </c>
      <c r="AR65" s="41">
        <f t="shared" si="8"/>
        <v>18000</v>
      </c>
      <c r="AS65" s="41">
        <f t="shared" si="9"/>
        <v>18000</v>
      </c>
      <c r="AT65" s="557">
        <v>18000</v>
      </c>
      <c r="AU65" s="299">
        <f>SUM(AU62:AU64)</f>
        <v>0</v>
      </c>
      <c r="AV65" s="289"/>
      <c r="AW65" s="497">
        <v>0</v>
      </c>
      <c r="AX65" s="79">
        <v>0</v>
      </c>
      <c r="AY65" s="448">
        <v>1</v>
      </c>
      <c r="AZ65" s="41">
        <f t="shared" si="10"/>
        <v>0</v>
      </c>
      <c r="BA65" s="41">
        <f t="shared" si="11"/>
        <v>0</v>
      </c>
      <c r="BB65" s="557">
        <v>0</v>
      </c>
      <c r="BC65" s="39">
        <f>SUM(BC62:BC64)</f>
        <v>4850</v>
      </c>
      <c r="BD65" s="289"/>
      <c r="BE65" s="456">
        <v>4850</v>
      </c>
      <c r="BF65" s="79">
        <v>4038</v>
      </c>
      <c r="BG65" s="448">
        <v>1</v>
      </c>
      <c r="BH65" s="41">
        <f t="shared" si="12"/>
        <v>4850</v>
      </c>
      <c r="BI65" s="41">
        <f t="shared" si="13"/>
        <v>4850</v>
      </c>
      <c r="BJ65" s="557">
        <v>4850</v>
      </c>
      <c r="BK65" s="299">
        <f>SUM(BK62:BK64)</f>
        <v>0</v>
      </c>
      <c r="BL65" s="289"/>
      <c r="BM65" s="497">
        <v>0</v>
      </c>
      <c r="BN65" s="79">
        <v>0</v>
      </c>
      <c r="BO65" s="448">
        <v>1</v>
      </c>
      <c r="BP65" s="41">
        <f t="shared" si="14"/>
        <v>0</v>
      </c>
      <c r="BQ65" s="41">
        <f t="shared" si="15"/>
        <v>0</v>
      </c>
      <c r="BR65" s="557">
        <v>0</v>
      </c>
      <c r="BS65" s="39">
        <f>SUM(BS62:BS64)</f>
        <v>4200</v>
      </c>
      <c r="BT65" s="289"/>
      <c r="BU65" s="456">
        <v>4200</v>
      </c>
      <c r="BV65" s="79">
        <v>4079</v>
      </c>
      <c r="BW65" s="448">
        <v>1</v>
      </c>
      <c r="BX65" s="41">
        <f t="shared" si="16"/>
        <v>4200</v>
      </c>
      <c r="BY65" s="41">
        <f t="shared" si="17"/>
        <v>4200</v>
      </c>
      <c r="BZ65" s="557">
        <v>4200</v>
      </c>
      <c r="CA65" s="299">
        <f>SUM(CA62:CA64)</f>
        <v>0</v>
      </c>
      <c r="CB65" s="289"/>
      <c r="CC65" s="497">
        <v>0</v>
      </c>
      <c r="CD65" s="79">
        <v>0</v>
      </c>
      <c r="CE65" s="448">
        <v>1</v>
      </c>
      <c r="CF65" s="41">
        <f t="shared" si="18"/>
        <v>0</v>
      </c>
      <c r="CG65" s="41">
        <f t="shared" si="19"/>
        <v>0</v>
      </c>
      <c r="CH65" s="557">
        <v>0</v>
      </c>
      <c r="CI65" s="39">
        <f>SUM(CI62:CI64)</f>
        <v>2500</v>
      </c>
      <c r="CJ65" s="289"/>
      <c r="CK65" s="456">
        <v>2500</v>
      </c>
      <c r="CL65" s="79">
        <v>0</v>
      </c>
      <c r="CM65" s="448">
        <v>1</v>
      </c>
      <c r="CN65" s="41">
        <f t="shared" si="20"/>
        <v>2500</v>
      </c>
      <c r="CO65" s="41">
        <f t="shared" si="21"/>
        <v>2500</v>
      </c>
      <c r="CP65" s="579">
        <v>2500</v>
      </c>
      <c r="CQ65" s="39">
        <f>SUM(CQ62:CQ64)</f>
        <v>2500</v>
      </c>
      <c r="CR65" s="289"/>
      <c r="CS65" s="497">
        <v>0</v>
      </c>
      <c r="CT65" s="56"/>
      <c r="CU65" s="448">
        <v>1</v>
      </c>
      <c r="CV65" s="41">
        <f t="shared" si="22"/>
        <v>2500</v>
      </c>
      <c r="CW65" s="41">
        <f t="shared" si="23"/>
        <v>2500</v>
      </c>
      <c r="CX65" s="564">
        <v>0</v>
      </c>
      <c r="CY65" s="39">
        <f>SUM(CY62:CY64)</f>
        <v>0</v>
      </c>
      <c r="CZ65" s="289"/>
      <c r="DA65" s="497">
        <v>0</v>
      </c>
      <c r="DB65" s="223"/>
      <c r="DC65" s="448">
        <v>1</v>
      </c>
      <c r="DD65" s="41">
        <f t="shared" si="24"/>
        <v>0</v>
      </c>
      <c r="DE65" s="41">
        <f t="shared" si="25"/>
        <v>0</v>
      </c>
      <c r="DF65" s="576">
        <v>0</v>
      </c>
      <c r="DG65" s="299">
        <f>SUM(DG62:DG64)</f>
        <v>0</v>
      </c>
      <c r="DH65" s="289"/>
      <c r="DI65" s="497">
        <v>0</v>
      </c>
      <c r="DJ65" s="223"/>
      <c r="DK65" s="448">
        <v>1</v>
      </c>
      <c r="DL65" s="41">
        <f t="shared" si="26"/>
        <v>0</v>
      </c>
      <c r="DM65" s="41">
        <f t="shared" si="27"/>
        <v>0</v>
      </c>
      <c r="DN65" s="576">
        <v>0</v>
      </c>
      <c r="DO65" s="299">
        <f>SUM(DO62:DO64)</f>
        <v>0</v>
      </c>
      <c r="DP65" s="289"/>
      <c r="DQ65" s="497">
        <v>0</v>
      </c>
      <c r="DR65" s="223"/>
      <c r="DS65" s="448">
        <v>1</v>
      </c>
      <c r="DT65" s="41">
        <f t="shared" si="28"/>
        <v>0</v>
      </c>
      <c r="DU65" s="41">
        <f t="shared" si="29"/>
        <v>0</v>
      </c>
      <c r="DV65" s="564">
        <v>0</v>
      </c>
      <c r="DW65" s="299">
        <f>SUM(DW62:DW64)</f>
        <v>0</v>
      </c>
      <c r="DX65" s="289"/>
      <c r="DY65" s="497">
        <v>0</v>
      </c>
      <c r="DZ65" s="223"/>
      <c r="EA65" s="448">
        <v>1</v>
      </c>
      <c r="EB65" s="41">
        <f t="shared" si="30"/>
        <v>0</v>
      </c>
      <c r="EC65" s="41">
        <f t="shared" si="31"/>
        <v>0</v>
      </c>
      <c r="ED65" s="576">
        <v>0</v>
      </c>
      <c r="EE65" s="299">
        <f>SUM(EE62:EE64)</f>
        <v>0</v>
      </c>
      <c r="EF65" s="289"/>
      <c r="EG65" s="497">
        <v>0</v>
      </c>
      <c r="EH65" s="223"/>
      <c r="EI65" s="448">
        <v>1</v>
      </c>
      <c r="EJ65" s="41">
        <f t="shared" si="32"/>
        <v>0</v>
      </c>
      <c r="EK65" s="41">
        <f t="shared" si="33"/>
        <v>0</v>
      </c>
      <c r="EL65" s="576">
        <v>0</v>
      </c>
      <c r="EM65" s="299">
        <f>SUM(EM62:EM64)</f>
        <v>0</v>
      </c>
      <c r="EN65" s="289"/>
      <c r="EO65" s="497">
        <v>0</v>
      </c>
      <c r="EP65" s="223"/>
      <c r="EQ65" s="448">
        <v>1</v>
      </c>
      <c r="ER65" s="41">
        <f t="shared" si="34"/>
        <v>0</v>
      </c>
      <c r="ES65" s="41">
        <f t="shared" si="35"/>
        <v>0</v>
      </c>
      <c r="ET65" s="576">
        <v>0</v>
      </c>
      <c r="EU65" s="299">
        <f>SUM(EU62:EU64)</f>
        <v>0</v>
      </c>
      <c r="EV65" s="289"/>
      <c r="EW65" s="497">
        <v>0</v>
      </c>
      <c r="EX65" s="223"/>
      <c r="EY65" s="448">
        <v>1</v>
      </c>
      <c r="EZ65" s="41">
        <f t="shared" si="36"/>
        <v>0</v>
      </c>
      <c r="FA65" s="41">
        <f t="shared" si="37"/>
        <v>0</v>
      </c>
      <c r="FB65" s="576">
        <v>0</v>
      </c>
      <c r="FC65" s="299">
        <f>SUM(FC62:FC64)</f>
        <v>0</v>
      </c>
      <c r="FD65" s="289"/>
      <c r="FE65" s="497">
        <v>0</v>
      </c>
      <c r="FF65" s="227"/>
      <c r="FG65" s="448">
        <v>1</v>
      </c>
      <c r="FH65" s="41">
        <f t="shared" si="38"/>
        <v>0</v>
      </c>
      <c r="FI65" s="41">
        <f t="shared" si="51"/>
        <v>0</v>
      </c>
      <c r="FJ65" s="564">
        <v>0</v>
      </c>
      <c r="FK65" s="299">
        <f>SUM(FK62:FK64)</f>
        <v>0</v>
      </c>
      <c r="FL65" s="289"/>
      <c r="FM65" s="497">
        <v>0</v>
      </c>
      <c r="FN65" s="275"/>
      <c r="FO65" s="448">
        <v>1</v>
      </c>
      <c r="FP65" s="41">
        <f t="shared" si="40"/>
        <v>0</v>
      </c>
      <c r="FQ65" s="41">
        <f t="shared" si="41"/>
        <v>0</v>
      </c>
      <c r="FR65" s="564">
        <v>0</v>
      </c>
      <c r="FW65" s="355">
        <f t="shared" si="42"/>
        <v>58550</v>
      </c>
      <c r="FX65" s="355">
        <f t="shared" si="42"/>
        <v>0</v>
      </c>
      <c r="FY65" s="355">
        <f t="shared" si="43"/>
        <v>0</v>
      </c>
      <c r="FZ65" s="356">
        <f t="shared" si="43"/>
        <v>0</v>
      </c>
    </row>
    <row r="66" spans="1:182" x14ac:dyDescent="0.25">
      <c r="A66" s="51"/>
      <c r="B66" s="63"/>
      <c r="C66" s="64"/>
      <c r="D66" s="65"/>
      <c r="E66" s="299"/>
      <c r="F66" s="288"/>
      <c r="G66" s="39"/>
      <c r="H66" s="289"/>
      <c r="I66" s="456"/>
      <c r="K66" s="424"/>
      <c r="L66" s="41">
        <f t="shared" si="0"/>
        <v>0</v>
      </c>
      <c r="M66" s="41">
        <f t="shared" si="1"/>
        <v>0</v>
      </c>
      <c r="N66" s="557">
        <v>0</v>
      </c>
      <c r="O66" s="299"/>
      <c r="P66" s="289"/>
      <c r="Q66" s="497"/>
      <c r="S66" s="424"/>
      <c r="T66" s="41">
        <f t="shared" si="2"/>
        <v>0</v>
      </c>
      <c r="U66" s="41">
        <f t="shared" si="3"/>
        <v>0</v>
      </c>
      <c r="V66" s="557">
        <v>0</v>
      </c>
      <c r="W66" s="39"/>
      <c r="X66" s="289"/>
      <c r="Y66" s="456"/>
      <c r="AA66" s="424"/>
      <c r="AB66" s="41">
        <f t="shared" si="4"/>
        <v>0</v>
      </c>
      <c r="AC66" s="41">
        <f t="shared" si="5"/>
        <v>0</v>
      </c>
      <c r="AD66" s="557">
        <v>0</v>
      </c>
      <c r="AE66" s="299"/>
      <c r="AF66" s="289"/>
      <c r="AG66" s="497"/>
      <c r="AI66" s="424"/>
      <c r="AJ66" s="41">
        <f t="shared" si="6"/>
        <v>0</v>
      </c>
      <c r="AK66" s="41">
        <f t="shared" si="7"/>
        <v>0</v>
      </c>
      <c r="AL66" s="557">
        <v>0</v>
      </c>
      <c r="AM66" s="39"/>
      <c r="AN66" s="289"/>
      <c r="AO66" s="456"/>
      <c r="AQ66" s="424"/>
      <c r="AR66" s="41">
        <f t="shared" si="8"/>
        <v>0</v>
      </c>
      <c r="AS66" s="41">
        <f t="shared" si="9"/>
        <v>0</v>
      </c>
      <c r="AT66" s="557">
        <v>0</v>
      </c>
      <c r="AU66" s="299"/>
      <c r="AV66" s="289"/>
      <c r="AW66" s="497"/>
      <c r="AY66" s="424"/>
      <c r="AZ66" s="41">
        <f t="shared" si="10"/>
        <v>0</v>
      </c>
      <c r="BA66" s="41">
        <f t="shared" si="11"/>
        <v>0</v>
      </c>
      <c r="BB66" s="557">
        <v>0</v>
      </c>
      <c r="BC66" s="39"/>
      <c r="BD66" s="289"/>
      <c r="BE66" s="456"/>
      <c r="BG66" s="424"/>
      <c r="BH66" s="41">
        <f t="shared" si="12"/>
        <v>0</v>
      </c>
      <c r="BI66" s="41">
        <f t="shared" si="13"/>
        <v>0</v>
      </c>
      <c r="BJ66" s="557">
        <v>0</v>
      </c>
      <c r="BK66" s="299"/>
      <c r="BL66" s="289"/>
      <c r="BM66" s="497"/>
      <c r="BO66" s="424"/>
      <c r="BP66" s="41">
        <f t="shared" si="14"/>
        <v>0</v>
      </c>
      <c r="BQ66" s="41">
        <f t="shared" si="15"/>
        <v>0</v>
      </c>
      <c r="BR66" s="557">
        <v>0</v>
      </c>
      <c r="BS66" s="39"/>
      <c r="BT66" s="289"/>
      <c r="BU66" s="456"/>
      <c r="BW66" s="424"/>
      <c r="BX66" s="41">
        <f t="shared" si="16"/>
        <v>0</v>
      </c>
      <c r="BY66" s="41">
        <f t="shared" si="17"/>
        <v>0</v>
      </c>
      <c r="BZ66" s="557">
        <v>0</v>
      </c>
      <c r="CA66" s="299"/>
      <c r="CB66" s="289"/>
      <c r="CC66" s="497"/>
      <c r="CE66" s="424"/>
      <c r="CF66" s="41">
        <f t="shared" si="18"/>
        <v>0</v>
      </c>
      <c r="CG66" s="41">
        <f t="shared" si="19"/>
        <v>0</v>
      </c>
      <c r="CH66" s="557">
        <v>0</v>
      </c>
      <c r="CI66" s="39"/>
      <c r="CJ66" s="289"/>
      <c r="CK66" s="456"/>
      <c r="CM66" s="424"/>
      <c r="CN66" s="41">
        <f t="shared" si="20"/>
        <v>0</v>
      </c>
      <c r="CO66" s="41">
        <f t="shared" si="21"/>
        <v>0</v>
      </c>
      <c r="CP66" s="579">
        <v>0</v>
      </c>
      <c r="CQ66" s="39"/>
      <c r="CR66" s="289"/>
      <c r="CS66" s="497"/>
      <c r="CT66" s="56"/>
      <c r="CU66" s="424"/>
      <c r="CV66" s="41">
        <f t="shared" si="22"/>
        <v>0</v>
      </c>
      <c r="CW66" s="41">
        <f t="shared" si="23"/>
        <v>0</v>
      </c>
      <c r="CX66" s="564">
        <v>0</v>
      </c>
      <c r="CY66" s="39"/>
      <c r="CZ66" s="289"/>
      <c r="DA66" s="497"/>
      <c r="DB66" s="223"/>
      <c r="DC66" s="424"/>
      <c r="DD66" s="41">
        <f t="shared" si="24"/>
        <v>0</v>
      </c>
      <c r="DE66" s="41">
        <f t="shared" si="25"/>
        <v>0</v>
      </c>
      <c r="DF66" s="576">
        <v>0</v>
      </c>
      <c r="DG66" s="299"/>
      <c r="DH66" s="289"/>
      <c r="DI66" s="497"/>
      <c r="DJ66" s="223"/>
      <c r="DK66" s="424"/>
      <c r="DL66" s="41">
        <f t="shared" si="26"/>
        <v>0</v>
      </c>
      <c r="DM66" s="41">
        <f t="shared" si="27"/>
        <v>0</v>
      </c>
      <c r="DN66" s="576">
        <v>0</v>
      </c>
      <c r="DO66" s="299"/>
      <c r="DP66" s="289"/>
      <c r="DQ66" s="497"/>
      <c r="DR66" s="223"/>
      <c r="DS66" s="424"/>
      <c r="DT66" s="41">
        <f t="shared" si="28"/>
        <v>0</v>
      </c>
      <c r="DU66" s="41">
        <f t="shared" si="29"/>
        <v>0</v>
      </c>
      <c r="DV66" s="564">
        <v>0</v>
      </c>
      <c r="DW66" s="299"/>
      <c r="DX66" s="289"/>
      <c r="DY66" s="497"/>
      <c r="DZ66" s="223"/>
      <c r="EA66" s="424"/>
      <c r="EB66" s="41">
        <f t="shared" si="30"/>
        <v>0</v>
      </c>
      <c r="EC66" s="41">
        <f t="shared" si="31"/>
        <v>0</v>
      </c>
      <c r="ED66" s="576">
        <v>0</v>
      </c>
      <c r="EE66" s="299"/>
      <c r="EF66" s="289"/>
      <c r="EG66" s="497"/>
      <c r="EH66" s="223"/>
      <c r="EI66" s="424"/>
      <c r="EJ66" s="41">
        <f t="shared" si="32"/>
        <v>0</v>
      </c>
      <c r="EK66" s="41">
        <f t="shared" si="33"/>
        <v>0</v>
      </c>
      <c r="EL66" s="576">
        <v>0</v>
      </c>
      <c r="EM66" s="299"/>
      <c r="EN66" s="289"/>
      <c r="EO66" s="497"/>
      <c r="EP66" s="223"/>
      <c r="EQ66" s="424"/>
      <c r="ER66" s="41">
        <f t="shared" si="34"/>
        <v>0</v>
      </c>
      <c r="ES66" s="41">
        <f t="shared" si="35"/>
        <v>0</v>
      </c>
      <c r="ET66" s="576">
        <v>0</v>
      </c>
      <c r="EU66" s="299"/>
      <c r="EV66" s="289"/>
      <c r="EW66" s="497"/>
      <c r="EX66" s="223"/>
      <c r="EY66" s="424"/>
      <c r="EZ66" s="41">
        <f t="shared" si="36"/>
        <v>0</v>
      </c>
      <c r="FA66" s="41">
        <f t="shared" si="37"/>
        <v>0</v>
      </c>
      <c r="FB66" s="576">
        <v>0</v>
      </c>
      <c r="FC66" s="299"/>
      <c r="FD66" s="289"/>
      <c r="FE66" s="497"/>
      <c r="FF66" s="227"/>
      <c r="FG66" s="424"/>
      <c r="FH66" s="41">
        <f t="shared" si="38"/>
        <v>0</v>
      </c>
      <c r="FI66" s="41">
        <f t="shared" si="51"/>
        <v>0</v>
      </c>
      <c r="FJ66" s="564">
        <v>0</v>
      </c>
      <c r="FK66" s="299"/>
      <c r="FL66" s="289"/>
      <c r="FM66" s="497"/>
      <c r="FN66" s="275"/>
      <c r="FO66" s="424"/>
      <c r="FP66" s="41">
        <f t="shared" si="40"/>
        <v>0</v>
      </c>
      <c r="FQ66" s="41">
        <f t="shared" si="41"/>
        <v>0</v>
      </c>
      <c r="FR66" s="564">
        <v>0</v>
      </c>
      <c r="FW66" s="355">
        <f t="shared" si="42"/>
        <v>0</v>
      </c>
      <c r="FX66" s="355">
        <f t="shared" si="42"/>
        <v>0</v>
      </c>
      <c r="FY66" s="355">
        <f t="shared" si="43"/>
        <v>0</v>
      </c>
      <c r="FZ66" s="356">
        <f t="shared" si="43"/>
        <v>0</v>
      </c>
    </row>
    <row r="67" spans="1:182" x14ac:dyDescent="0.25">
      <c r="A67" s="51"/>
      <c r="B67" s="63" t="s">
        <v>104</v>
      </c>
      <c r="C67" s="64" t="s">
        <v>18</v>
      </c>
      <c r="D67" s="65"/>
      <c r="E67" s="299"/>
      <c r="F67" s="288"/>
      <c r="G67" s="39"/>
      <c r="H67" s="289"/>
      <c r="I67" s="456"/>
      <c r="K67" s="424"/>
      <c r="L67" s="41">
        <f t="shared" si="0"/>
        <v>0</v>
      </c>
      <c r="M67" s="41">
        <f t="shared" si="1"/>
        <v>0</v>
      </c>
      <c r="N67" s="557">
        <v>0</v>
      </c>
      <c r="O67" s="299"/>
      <c r="P67" s="289"/>
      <c r="Q67" s="497"/>
      <c r="S67" s="424"/>
      <c r="T67" s="41">
        <f t="shared" si="2"/>
        <v>0</v>
      </c>
      <c r="U67" s="41">
        <f t="shared" si="3"/>
        <v>0</v>
      </c>
      <c r="V67" s="557">
        <v>0</v>
      </c>
      <c r="W67" s="39"/>
      <c r="X67" s="289"/>
      <c r="Y67" s="456"/>
      <c r="AA67" s="424"/>
      <c r="AB67" s="41">
        <f t="shared" si="4"/>
        <v>0</v>
      </c>
      <c r="AC67" s="41">
        <f t="shared" si="5"/>
        <v>0</v>
      </c>
      <c r="AD67" s="557">
        <v>0</v>
      </c>
      <c r="AE67" s="299"/>
      <c r="AF67" s="289"/>
      <c r="AG67" s="497"/>
      <c r="AI67" s="424"/>
      <c r="AJ67" s="41">
        <f t="shared" si="6"/>
        <v>0</v>
      </c>
      <c r="AK67" s="41">
        <f t="shared" si="7"/>
        <v>0</v>
      </c>
      <c r="AL67" s="557">
        <v>0</v>
      </c>
      <c r="AM67" s="39"/>
      <c r="AN67" s="289"/>
      <c r="AO67" s="456"/>
      <c r="AQ67" s="424"/>
      <c r="AR67" s="41">
        <f t="shared" si="8"/>
        <v>0</v>
      </c>
      <c r="AS67" s="41">
        <f t="shared" si="9"/>
        <v>0</v>
      </c>
      <c r="AT67" s="557">
        <v>0</v>
      </c>
      <c r="AU67" s="299"/>
      <c r="AV67" s="289"/>
      <c r="AW67" s="497"/>
      <c r="AY67" s="424"/>
      <c r="AZ67" s="41">
        <f t="shared" si="10"/>
        <v>0</v>
      </c>
      <c r="BA67" s="41">
        <f t="shared" si="11"/>
        <v>0</v>
      </c>
      <c r="BB67" s="557">
        <v>0</v>
      </c>
      <c r="BC67" s="39"/>
      <c r="BD67" s="289"/>
      <c r="BE67" s="456"/>
      <c r="BG67" s="424"/>
      <c r="BH67" s="41">
        <f t="shared" si="12"/>
        <v>0</v>
      </c>
      <c r="BI67" s="41">
        <f t="shared" si="13"/>
        <v>0</v>
      </c>
      <c r="BJ67" s="557">
        <v>0</v>
      </c>
      <c r="BK67" s="299"/>
      <c r="BL67" s="289"/>
      <c r="BM67" s="497"/>
      <c r="BO67" s="424"/>
      <c r="BP67" s="41">
        <f t="shared" si="14"/>
        <v>0</v>
      </c>
      <c r="BQ67" s="41">
        <f t="shared" si="15"/>
        <v>0</v>
      </c>
      <c r="BR67" s="557">
        <v>0</v>
      </c>
      <c r="BS67" s="39"/>
      <c r="BT67" s="289"/>
      <c r="BU67" s="456"/>
      <c r="BW67" s="424"/>
      <c r="BX67" s="41">
        <f t="shared" si="16"/>
        <v>0</v>
      </c>
      <c r="BY67" s="41">
        <f t="shared" si="17"/>
        <v>0</v>
      </c>
      <c r="BZ67" s="557">
        <v>0</v>
      </c>
      <c r="CA67" s="299"/>
      <c r="CB67" s="289"/>
      <c r="CC67" s="497"/>
      <c r="CE67" s="424"/>
      <c r="CF67" s="41">
        <f t="shared" si="18"/>
        <v>0</v>
      </c>
      <c r="CG67" s="41">
        <f t="shared" si="19"/>
        <v>0</v>
      </c>
      <c r="CH67" s="557">
        <v>0</v>
      </c>
      <c r="CI67" s="39"/>
      <c r="CJ67" s="289"/>
      <c r="CK67" s="456"/>
      <c r="CM67" s="424"/>
      <c r="CN67" s="41">
        <f t="shared" si="20"/>
        <v>0</v>
      </c>
      <c r="CO67" s="41">
        <f t="shared" si="21"/>
        <v>0</v>
      </c>
      <c r="CP67" s="579">
        <v>0</v>
      </c>
      <c r="CQ67" s="39"/>
      <c r="CR67" s="289"/>
      <c r="CS67" s="497"/>
      <c r="CT67" s="56"/>
      <c r="CU67" s="424"/>
      <c r="CV67" s="41">
        <f t="shared" si="22"/>
        <v>0</v>
      </c>
      <c r="CW67" s="41">
        <f t="shared" si="23"/>
        <v>0</v>
      </c>
      <c r="CX67" s="564">
        <v>0</v>
      </c>
      <c r="CY67" s="39"/>
      <c r="CZ67" s="289"/>
      <c r="DA67" s="497"/>
      <c r="DB67" s="223"/>
      <c r="DC67" s="424"/>
      <c r="DD67" s="41">
        <f t="shared" si="24"/>
        <v>0</v>
      </c>
      <c r="DE67" s="41">
        <f t="shared" si="25"/>
        <v>0</v>
      </c>
      <c r="DF67" s="576">
        <v>0</v>
      </c>
      <c r="DG67" s="299"/>
      <c r="DH67" s="289"/>
      <c r="DI67" s="497"/>
      <c r="DJ67" s="223"/>
      <c r="DK67" s="424"/>
      <c r="DL67" s="41">
        <f t="shared" si="26"/>
        <v>0</v>
      </c>
      <c r="DM67" s="41">
        <f t="shared" si="27"/>
        <v>0</v>
      </c>
      <c r="DN67" s="576">
        <v>0</v>
      </c>
      <c r="DO67" s="299"/>
      <c r="DP67" s="289"/>
      <c r="DQ67" s="497"/>
      <c r="DR67" s="223"/>
      <c r="DS67" s="424"/>
      <c r="DT67" s="41">
        <f t="shared" si="28"/>
        <v>0</v>
      </c>
      <c r="DU67" s="41">
        <f t="shared" si="29"/>
        <v>0</v>
      </c>
      <c r="DV67" s="564">
        <v>0</v>
      </c>
      <c r="DW67" s="299"/>
      <c r="DX67" s="289"/>
      <c r="DY67" s="497"/>
      <c r="DZ67" s="223"/>
      <c r="EA67" s="424"/>
      <c r="EB67" s="41">
        <f t="shared" si="30"/>
        <v>0</v>
      </c>
      <c r="EC67" s="41">
        <f t="shared" si="31"/>
        <v>0</v>
      </c>
      <c r="ED67" s="576">
        <v>0</v>
      </c>
      <c r="EE67" s="299"/>
      <c r="EF67" s="289"/>
      <c r="EG67" s="497"/>
      <c r="EH67" s="223"/>
      <c r="EI67" s="424"/>
      <c r="EJ67" s="41">
        <f t="shared" si="32"/>
        <v>0</v>
      </c>
      <c r="EK67" s="41">
        <f t="shared" si="33"/>
        <v>0</v>
      </c>
      <c r="EL67" s="576">
        <v>0</v>
      </c>
      <c r="EM67" s="299"/>
      <c r="EN67" s="289"/>
      <c r="EO67" s="497"/>
      <c r="EP67" s="223"/>
      <c r="EQ67" s="424"/>
      <c r="ER67" s="41">
        <f t="shared" si="34"/>
        <v>0</v>
      </c>
      <c r="ES67" s="41">
        <f t="shared" si="35"/>
        <v>0</v>
      </c>
      <c r="ET67" s="576">
        <v>0</v>
      </c>
      <c r="EU67" s="299"/>
      <c r="EV67" s="289"/>
      <c r="EW67" s="497"/>
      <c r="EX67" s="223"/>
      <c r="EY67" s="424"/>
      <c r="EZ67" s="41">
        <f t="shared" si="36"/>
        <v>0</v>
      </c>
      <c r="FA67" s="41">
        <f t="shared" si="37"/>
        <v>0</v>
      </c>
      <c r="FB67" s="576">
        <v>0</v>
      </c>
      <c r="FC67" s="299"/>
      <c r="FD67" s="289"/>
      <c r="FE67" s="497"/>
      <c r="FF67" s="227"/>
      <c r="FG67" s="424"/>
      <c r="FH67" s="41">
        <f t="shared" si="38"/>
        <v>0</v>
      </c>
      <c r="FI67" s="41">
        <f t="shared" si="51"/>
        <v>0</v>
      </c>
      <c r="FJ67" s="564">
        <v>0</v>
      </c>
      <c r="FK67" s="299"/>
      <c r="FL67" s="289"/>
      <c r="FM67" s="497"/>
      <c r="FN67" s="275"/>
      <c r="FO67" s="424"/>
      <c r="FP67" s="41">
        <f t="shared" si="40"/>
        <v>0</v>
      </c>
      <c r="FQ67" s="41">
        <f t="shared" si="41"/>
        <v>0</v>
      </c>
      <c r="FR67" s="564">
        <v>0</v>
      </c>
      <c r="FW67" s="355">
        <f t="shared" si="42"/>
        <v>0</v>
      </c>
      <c r="FX67" s="355">
        <f t="shared" si="42"/>
        <v>0</v>
      </c>
      <c r="FY67" s="355">
        <f t="shared" si="43"/>
        <v>0</v>
      </c>
      <c r="FZ67" s="356">
        <f t="shared" si="43"/>
        <v>0</v>
      </c>
    </row>
    <row r="68" spans="1:182" x14ac:dyDescent="0.25">
      <c r="A68" s="246" t="s">
        <v>105</v>
      </c>
      <c r="B68" s="84" t="s">
        <v>106</v>
      </c>
      <c r="C68" s="64" t="s">
        <v>18</v>
      </c>
      <c r="D68" s="65">
        <v>51.5</v>
      </c>
      <c r="E68" s="299">
        <f t="shared" ref="E68:E70" si="54">G68+O68+W68+AE68+AM68+AU68+BC68+BK68+BS68+CA68+CI68+CQ68+CY68+DG68+DO68+DW68</f>
        <v>0</v>
      </c>
      <c r="F68" s="295">
        <f>$D$68*E68</f>
        <v>0</v>
      </c>
      <c r="G68" s="183"/>
      <c r="H68" s="295">
        <f>$D$68*G68</f>
        <v>0</v>
      </c>
      <c r="I68" s="459"/>
      <c r="K68" s="424"/>
      <c r="L68" s="41">
        <f t="shared" si="0"/>
        <v>0</v>
      </c>
      <c r="M68" s="41">
        <f t="shared" si="1"/>
        <v>0</v>
      </c>
      <c r="N68" s="557">
        <v>0</v>
      </c>
      <c r="O68" s="288"/>
      <c r="P68" s="295">
        <f>$D$68*O68</f>
        <v>0</v>
      </c>
      <c r="Q68" s="513"/>
      <c r="S68" s="424"/>
      <c r="T68" s="41">
        <f t="shared" si="2"/>
        <v>0</v>
      </c>
      <c r="U68" s="41">
        <f t="shared" si="3"/>
        <v>0</v>
      </c>
      <c r="V68" s="557">
        <v>0</v>
      </c>
      <c r="W68" s="183"/>
      <c r="X68" s="295">
        <f>$D$68*W68</f>
        <v>0</v>
      </c>
      <c r="Y68" s="459"/>
      <c r="AA68" s="424"/>
      <c r="AB68" s="41">
        <f t="shared" si="4"/>
        <v>0</v>
      </c>
      <c r="AC68" s="41">
        <f t="shared" si="5"/>
        <v>0</v>
      </c>
      <c r="AD68" s="557">
        <v>0</v>
      </c>
      <c r="AE68" s="288"/>
      <c r="AF68" s="295">
        <f>$D$68*AE68</f>
        <v>0</v>
      </c>
      <c r="AG68" s="513"/>
      <c r="AI68" s="424"/>
      <c r="AJ68" s="41">
        <f t="shared" si="6"/>
        <v>0</v>
      </c>
      <c r="AK68" s="41">
        <f t="shared" si="7"/>
        <v>0</v>
      </c>
      <c r="AL68" s="557">
        <v>0</v>
      </c>
      <c r="AM68" s="183"/>
      <c r="AN68" s="295">
        <f>$D$68*AM68</f>
        <v>0</v>
      </c>
      <c r="AO68" s="459"/>
      <c r="AQ68" s="424"/>
      <c r="AR68" s="41">
        <f t="shared" si="8"/>
        <v>0</v>
      </c>
      <c r="AS68" s="41">
        <f t="shared" si="9"/>
        <v>0</v>
      </c>
      <c r="AT68" s="557">
        <v>0</v>
      </c>
      <c r="AU68" s="288"/>
      <c r="AV68" s="295">
        <f>$D$68*AU68</f>
        <v>0</v>
      </c>
      <c r="AW68" s="513"/>
      <c r="AY68" s="424"/>
      <c r="AZ68" s="41">
        <f t="shared" si="10"/>
        <v>0</v>
      </c>
      <c r="BA68" s="41">
        <f t="shared" si="11"/>
        <v>0</v>
      </c>
      <c r="BB68" s="557">
        <v>0</v>
      </c>
      <c r="BC68" s="183"/>
      <c r="BD68" s="295">
        <f>$D$68*BC68</f>
        <v>0</v>
      </c>
      <c r="BE68" s="459"/>
      <c r="BG68" s="424"/>
      <c r="BH68" s="41">
        <f t="shared" si="12"/>
        <v>0</v>
      </c>
      <c r="BI68" s="41">
        <f t="shared" si="13"/>
        <v>0</v>
      </c>
      <c r="BJ68" s="557">
        <v>0</v>
      </c>
      <c r="BK68" s="288"/>
      <c r="BL68" s="295">
        <f>$D$68*BK68</f>
        <v>0</v>
      </c>
      <c r="BM68" s="513"/>
      <c r="BO68" s="424"/>
      <c r="BP68" s="41">
        <f t="shared" si="14"/>
        <v>0</v>
      </c>
      <c r="BQ68" s="41">
        <f t="shared" si="15"/>
        <v>0</v>
      </c>
      <c r="BR68" s="557">
        <v>0</v>
      </c>
      <c r="BS68" s="183"/>
      <c r="BT68" s="295">
        <f>$D$68*BS68</f>
        <v>0</v>
      </c>
      <c r="BU68" s="459"/>
      <c r="BW68" s="424"/>
      <c r="BX68" s="41">
        <f t="shared" si="16"/>
        <v>0</v>
      </c>
      <c r="BY68" s="41">
        <f t="shared" si="17"/>
        <v>0</v>
      </c>
      <c r="BZ68" s="557">
        <v>0</v>
      </c>
      <c r="CA68" s="288"/>
      <c r="CB68" s="295">
        <f>$D$68*CA68</f>
        <v>0</v>
      </c>
      <c r="CC68" s="513"/>
      <c r="CE68" s="424"/>
      <c r="CF68" s="41">
        <f t="shared" si="18"/>
        <v>0</v>
      </c>
      <c r="CG68" s="41">
        <f t="shared" si="19"/>
        <v>0</v>
      </c>
      <c r="CH68" s="557">
        <v>0</v>
      </c>
      <c r="CI68" s="41"/>
      <c r="CJ68" s="295">
        <f>$D$68*CI68</f>
        <v>0</v>
      </c>
      <c r="CK68" s="467"/>
      <c r="CM68" s="424"/>
      <c r="CN68" s="41">
        <f t="shared" si="20"/>
        <v>0</v>
      </c>
      <c r="CO68" s="41">
        <f t="shared" si="21"/>
        <v>0</v>
      </c>
      <c r="CP68" s="579">
        <v>0</v>
      </c>
      <c r="CQ68" s="41"/>
      <c r="CR68" s="295">
        <f>$D$68*CQ68</f>
        <v>0</v>
      </c>
      <c r="CS68" s="513"/>
      <c r="CT68" s="56"/>
      <c r="CU68" s="424"/>
      <c r="CV68" s="41">
        <f t="shared" si="22"/>
        <v>0</v>
      </c>
      <c r="CW68" s="41">
        <f t="shared" si="23"/>
        <v>0</v>
      </c>
      <c r="CX68" s="564">
        <v>0</v>
      </c>
      <c r="CY68" s="40"/>
      <c r="CZ68" s="295">
        <f>$D$68*CY68</f>
        <v>0</v>
      </c>
      <c r="DA68" s="513"/>
      <c r="DB68" s="223"/>
      <c r="DC68" s="424"/>
      <c r="DD68" s="41">
        <f t="shared" si="24"/>
        <v>0</v>
      </c>
      <c r="DE68" s="41">
        <f t="shared" si="25"/>
        <v>0</v>
      </c>
      <c r="DF68" s="576">
        <v>0</v>
      </c>
      <c r="DG68" s="288"/>
      <c r="DH68" s="295">
        <f>$D$68*DG68</f>
        <v>0</v>
      </c>
      <c r="DI68" s="513"/>
      <c r="DJ68" s="223"/>
      <c r="DK68" s="424"/>
      <c r="DL68" s="41">
        <f t="shared" si="26"/>
        <v>0</v>
      </c>
      <c r="DM68" s="41">
        <f t="shared" si="27"/>
        <v>0</v>
      </c>
      <c r="DN68" s="576">
        <v>0</v>
      </c>
      <c r="DO68" s="288"/>
      <c r="DP68" s="295">
        <f>$D$68*DO68</f>
        <v>0</v>
      </c>
      <c r="DQ68" s="513"/>
      <c r="DR68" s="223"/>
      <c r="DS68" s="424"/>
      <c r="DT68" s="41">
        <f t="shared" si="28"/>
        <v>0</v>
      </c>
      <c r="DU68" s="41">
        <f t="shared" si="29"/>
        <v>0</v>
      </c>
      <c r="DV68" s="564">
        <v>0</v>
      </c>
      <c r="DW68" s="288"/>
      <c r="DX68" s="295">
        <f>$D$68*DW68</f>
        <v>0</v>
      </c>
      <c r="DY68" s="513"/>
      <c r="DZ68" s="223"/>
      <c r="EA68" s="424"/>
      <c r="EB68" s="41">
        <f t="shared" si="30"/>
        <v>0</v>
      </c>
      <c r="EC68" s="41">
        <f t="shared" si="31"/>
        <v>0</v>
      </c>
      <c r="ED68" s="576">
        <v>0</v>
      </c>
      <c r="EE68" s="288"/>
      <c r="EF68" s="295">
        <f>$D$68*EE68</f>
        <v>0</v>
      </c>
      <c r="EG68" s="513"/>
      <c r="EH68" s="223"/>
      <c r="EI68" s="424"/>
      <c r="EJ68" s="41">
        <f t="shared" si="32"/>
        <v>0</v>
      </c>
      <c r="EK68" s="41">
        <f t="shared" si="33"/>
        <v>0</v>
      </c>
      <c r="EL68" s="576">
        <v>0</v>
      </c>
      <c r="EM68" s="288"/>
      <c r="EN68" s="295">
        <f>$D$68*EM68</f>
        <v>0</v>
      </c>
      <c r="EO68" s="513"/>
      <c r="EP68" s="223"/>
      <c r="EQ68" s="424"/>
      <c r="ER68" s="41">
        <f t="shared" si="34"/>
        <v>0</v>
      </c>
      <c r="ES68" s="41">
        <f t="shared" si="35"/>
        <v>0</v>
      </c>
      <c r="ET68" s="576">
        <v>0</v>
      </c>
      <c r="EU68" s="288"/>
      <c r="EV68" s="295">
        <f>$D$68*EU68</f>
        <v>0</v>
      </c>
      <c r="EW68" s="513"/>
      <c r="EX68" s="223"/>
      <c r="EY68" s="424"/>
      <c r="EZ68" s="41">
        <f t="shared" si="36"/>
        <v>0</v>
      </c>
      <c r="FA68" s="41">
        <f t="shared" si="37"/>
        <v>0</v>
      </c>
      <c r="FB68" s="576">
        <v>0</v>
      </c>
      <c r="FC68" s="288"/>
      <c r="FD68" s="295">
        <f>$D$68*FC68</f>
        <v>0</v>
      </c>
      <c r="FE68" s="513"/>
      <c r="FF68" s="227"/>
      <c r="FG68" s="424"/>
      <c r="FH68" s="41">
        <f t="shared" si="38"/>
        <v>0</v>
      </c>
      <c r="FI68" s="41">
        <f t="shared" si="51"/>
        <v>0</v>
      </c>
      <c r="FJ68" s="564">
        <v>0</v>
      </c>
      <c r="FK68" s="288"/>
      <c r="FL68" s="295">
        <f>$D$68*FK68</f>
        <v>0</v>
      </c>
      <c r="FM68" s="513"/>
      <c r="FN68" s="275"/>
      <c r="FO68" s="424"/>
      <c r="FP68" s="41">
        <f t="shared" si="40"/>
        <v>0</v>
      </c>
      <c r="FQ68" s="41">
        <f t="shared" si="41"/>
        <v>0</v>
      </c>
      <c r="FR68" s="564">
        <v>0</v>
      </c>
      <c r="FW68" s="355">
        <f t="shared" si="42"/>
        <v>0</v>
      </c>
      <c r="FX68" s="355">
        <f t="shared" si="42"/>
        <v>0</v>
      </c>
      <c r="FY68" s="355">
        <f t="shared" si="43"/>
        <v>0</v>
      </c>
      <c r="FZ68" s="356">
        <f t="shared" si="43"/>
        <v>0</v>
      </c>
    </row>
    <row r="69" spans="1:182" x14ac:dyDescent="0.25">
      <c r="A69" s="246" t="s">
        <v>107</v>
      </c>
      <c r="B69" s="84" t="s">
        <v>108</v>
      </c>
      <c r="C69" s="64" t="s">
        <v>18</v>
      </c>
      <c r="D69" s="65">
        <v>51.5</v>
      </c>
      <c r="E69" s="299">
        <f t="shared" si="54"/>
        <v>0</v>
      </c>
      <c r="F69" s="295">
        <f>$D$69*E69</f>
        <v>0</v>
      </c>
      <c r="G69" s="183"/>
      <c r="H69" s="295">
        <f>$D$69*G69</f>
        <v>0</v>
      </c>
      <c r="I69" s="459"/>
      <c r="K69" s="424"/>
      <c r="L69" s="41">
        <f t="shared" si="0"/>
        <v>0</v>
      </c>
      <c r="M69" s="41">
        <f t="shared" si="1"/>
        <v>0</v>
      </c>
      <c r="N69" s="557">
        <v>0</v>
      </c>
      <c r="O69" s="288"/>
      <c r="P69" s="295">
        <f>$D$69*O69</f>
        <v>0</v>
      </c>
      <c r="Q69" s="513"/>
      <c r="S69" s="424"/>
      <c r="T69" s="41">
        <f t="shared" si="2"/>
        <v>0</v>
      </c>
      <c r="U69" s="41">
        <f t="shared" si="3"/>
        <v>0</v>
      </c>
      <c r="V69" s="557">
        <v>0</v>
      </c>
      <c r="W69" s="183"/>
      <c r="X69" s="295">
        <f>$D$69*W69</f>
        <v>0</v>
      </c>
      <c r="Y69" s="459"/>
      <c r="AA69" s="424"/>
      <c r="AB69" s="41">
        <f t="shared" si="4"/>
        <v>0</v>
      </c>
      <c r="AC69" s="41">
        <f t="shared" si="5"/>
        <v>0</v>
      </c>
      <c r="AD69" s="557">
        <v>0</v>
      </c>
      <c r="AE69" s="288"/>
      <c r="AF69" s="295">
        <f>$D$69*AE69</f>
        <v>0</v>
      </c>
      <c r="AG69" s="513"/>
      <c r="AI69" s="424"/>
      <c r="AJ69" s="41">
        <f t="shared" si="6"/>
        <v>0</v>
      </c>
      <c r="AK69" s="41">
        <f t="shared" si="7"/>
        <v>0</v>
      </c>
      <c r="AL69" s="557">
        <v>0</v>
      </c>
      <c r="AM69" s="183"/>
      <c r="AN69" s="295">
        <f>$D$69*AM69</f>
        <v>0</v>
      </c>
      <c r="AO69" s="459"/>
      <c r="AQ69" s="424"/>
      <c r="AR69" s="41">
        <f t="shared" si="8"/>
        <v>0</v>
      </c>
      <c r="AS69" s="41">
        <f t="shared" si="9"/>
        <v>0</v>
      </c>
      <c r="AT69" s="557">
        <v>0</v>
      </c>
      <c r="AU69" s="288"/>
      <c r="AV69" s="295">
        <f>$D$69*AU69</f>
        <v>0</v>
      </c>
      <c r="AW69" s="513"/>
      <c r="AY69" s="424"/>
      <c r="AZ69" s="41">
        <f t="shared" si="10"/>
        <v>0</v>
      </c>
      <c r="BA69" s="41">
        <f t="shared" si="11"/>
        <v>0</v>
      </c>
      <c r="BB69" s="557">
        <v>0</v>
      </c>
      <c r="BC69" s="183"/>
      <c r="BD69" s="295">
        <f>$D$69*BC69</f>
        <v>0</v>
      </c>
      <c r="BE69" s="459"/>
      <c r="BG69" s="424"/>
      <c r="BH69" s="41">
        <f t="shared" si="12"/>
        <v>0</v>
      </c>
      <c r="BI69" s="41">
        <f t="shared" si="13"/>
        <v>0</v>
      </c>
      <c r="BJ69" s="557">
        <v>0</v>
      </c>
      <c r="BK69" s="288"/>
      <c r="BL69" s="295">
        <f>$D$69*BK69</f>
        <v>0</v>
      </c>
      <c r="BM69" s="513"/>
      <c r="BO69" s="424"/>
      <c r="BP69" s="41">
        <f t="shared" si="14"/>
        <v>0</v>
      </c>
      <c r="BQ69" s="41">
        <f t="shared" si="15"/>
        <v>0</v>
      </c>
      <c r="BR69" s="557">
        <v>0</v>
      </c>
      <c r="BS69" s="183"/>
      <c r="BT69" s="295">
        <f>$D$69*BS69</f>
        <v>0</v>
      </c>
      <c r="BU69" s="459"/>
      <c r="BW69" s="424"/>
      <c r="BX69" s="41">
        <f t="shared" si="16"/>
        <v>0</v>
      </c>
      <c r="BY69" s="41">
        <f t="shared" si="17"/>
        <v>0</v>
      </c>
      <c r="BZ69" s="557">
        <v>0</v>
      </c>
      <c r="CA69" s="288"/>
      <c r="CB69" s="295">
        <f>$D$69*CA69</f>
        <v>0</v>
      </c>
      <c r="CC69" s="513"/>
      <c r="CE69" s="424"/>
      <c r="CF69" s="41">
        <f t="shared" si="18"/>
        <v>0</v>
      </c>
      <c r="CG69" s="41">
        <f t="shared" si="19"/>
        <v>0</v>
      </c>
      <c r="CH69" s="557">
        <v>0</v>
      </c>
      <c r="CI69" s="41"/>
      <c r="CJ69" s="295">
        <f>$D$69*CI69</f>
        <v>0</v>
      </c>
      <c r="CK69" s="467"/>
      <c r="CM69" s="424"/>
      <c r="CN69" s="41">
        <f t="shared" si="20"/>
        <v>0</v>
      </c>
      <c r="CO69" s="41">
        <f t="shared" si="21"/>
        <v>0</v>
      </c>
      <c r="CP69" s="579">
        <v>0</v>
      </c>
      <c r="CQ69" s="41"/>
      <c r="CR69" s="295">
        <f>$D$69*CQ69</f>
        <v>0</v>
      </c>
      <c r="CS69" s="513"/>
      <c r="CT69" s="56"/>
      <c r="CU69" s="424"/>
      <c r="CV69" s="41">
        <f t="shared" si="22"/>
        <v>0</v>
      </c>
      <c r="CW69" s="41">
        <f t="shared" si="23"/>
        <v>0</v>
      </c>
      <c r="CX69" s="564">
        <v>0</v>
      </c>
      <c r="CY69" s="40"/>
      <c r="CZ69" s="295">
        <f>$D$69*CY69</f>
        <v>0</v>
      </c>
      <c r="DA69" s="513"/>
      <c r="DB69" s="223"/>
      <c r="DC69" s="424"/>
      <c r="DD69" s="41">
        <f t="shared" si="24"/>
        <v>0</v>
      </c>
      <c r="DE69" s="41">
        <f t="shared" si="25"/>
        <v>0</v>
      </c>
      <c r="DF69" s="576">
        <v>0</v>
      </c>
      <c r="DG69" s="288"/>
      <c r="DH69" s="295">
        <f>$D$69*DG69</f>
        <v>0</v>
      </c>
      <c r="DI69" s="513"/>
      <c r="DJ69" s="223"/>
      <c r="DK69" s="424"/>
      <c r="DL69" s="41">
        <f t="shared" si="26"/>
        <v>0</v>
      </c>
      <c r="DM69" s="41">
        <f t="shared" si="27"/>
        <v>0</v>
      </c>
      <c r="DN69" s="576">
        <v>0</v>
      </c>
      <c r="DO69" s="288"/>
      <c r="DP69" s="295">
        <f>$D$69*DO69</f>
        <v>0</v>
      </c>
      <c r="DQ69" s="513"/>
      <c r="DR69" s="223"/>
      <c r="DS69" s="424"/>
      <c r="DT69" s="41">
        <f t="shared" si="28"/>
        <v>0</v>
      </c>
      <c r="DU69" s="41">
        <f t="shared" si="29"/>
        <v>0</v>
      </c>
      <c r="DV69" s="564">
        <v>0</v>
      </c>
      <c r="DW69" s="288"/>
      <c r="DX69" s="295">
        <f>$D$69*DW69</f>
        <v>0</v>
      </c>
      <c r="DY69" s="513"/>
      <c r="DZ69" s="223"/>
      <c r="EA69" s="424"/>
      <c r="EB69" s="41">
        <f t="shared" si="30"/>
        <v>0</v>
      </c>
      <c r="EC69" s="41">
        <f t="shared" si="31"/>
        <v>0</v>
      </c>
      <c r="ED69" s="576">
        <v>0</v>
      </c>
      <c r="EE69" s="288"/>
      <c r="EF69" s="295">
        <f>$D$69*EE69</f>
        <v>0</v>
      </c>
      <c r="EG69" s="513"/>
      <c r="EH69" s="223"/>
      <c r="EI69" s="424"/>
      <c r="EJ69" s="41">
        <f t="shared" si="32"/>
        <v>0</v>
      </c>
      <c r="EK69" s="41">
        <f t="shared" si="33"/>
        <v>0</v>
      </c>
      <c r="EL69" s="576">
        <v>0</v>
      </c>
      <c r="EM69" s="288"/>
      <c r="EN69" s="295">
        <f>$D$69*EM69</f>
        <v>0</v>
      </c>
      <c r="EO69" s="513"/>
      <c r="EP69" s="223"/>
      <c r="EQ69" s="424"/>
      <c r="ER69" s="41">
        <f t="shared" si="34"/>
        <v>0</v>
      </c>
      <c r="ES69" s="41">
        <f t="shared" si="35"/>
        <v>0</v>
      </c>
      <c r="ET69" s="576">
        <v>0</v>
      </c>
      <c r="EU69" s="288"/>
      <c r="EV69" s="295">
        <f>$D$69*EU69</f>
        <v>0</v>
      </c>
      <c r="EW69" s="513"/>
      <c r="EX69" s="223"/>
      <c r="EY69" s="424"/>
      <c r="EZ69" s="41">
        <f t="shared" si="36"/>
        <v>0</v>
      </c>
      <c r="FA69" s="41">
        <f t="shared" si="37"/>
        <v>0</v>
      </c>
      <c r="FB69" s="576">
        <v>0</v>
      </c>
      <c r="FC69" s="288"/>
      <c r="FD69" s="295">
        <f>$D$69*FC69</f>
        <v>0</v>
      </c>
      <c r="FE69" s="513"/>
      <c r="FF69" s="227"/>
      <c r="FG69" s="424"/>
      <c r="FH69" s="41">
        <f t="shared" si="38"/>
        <v>0</v>
      </c>
      <c r="FI69" s="41">
        <f t="shared" si="51"/>
        <v>0</v>
      </c>
      <c r="FJ69" s="564">
        <v>0</v>
      </c>
      <c r="FK69" s="288"/>
      <c r="FL69" s="295">
        <f>$D$69*FK69</f>
        <v>0</v>
      </c>
      <c r="FM69" s="513"/>
      <c r="FN69" s="275"/>
      <c r="FO69" s="424"/>
      <c r="FP69" s="41">
        <f t="shared" si="40"/>
        <v>0</v>
      </c>
      <c r="FQ69" s="41">
        <f t="shared" si="41"/>
        <v>0</v>
      </c>
      <c r="FR69" s="564">
        <v>0</v>
      </c>
      <c r="FW69" s="355">
        <f t="shared" si="42"/>
        <v>0</v>
      </c>
      <c r="FX69" s="355">
        <f t="shared" si="42"/>
        <v>0</v>
      </c>
      <c r="FY69" s="355">
        <f t="shared" si="43"/>
        <v>0</v>
      </c>
      <c r="FZ69" s="356">
        <f t="shared" si="43"/>
        <v>0</v>
      </c>
    </row>
    <row r="70" spans="1:182" x14ac:dyDescent="0.25">
      <c r="A70" s="46" t="s">
        <v>109</v>
      </c>
      <c r="B70" s="80" t="s">
        <v>110</v>
      </c>
      <c r="C70" s="68" t="s">
        <v>18</v>
      </c>
      <c r="D70" s="68">
        <v>51.5</v>
      </c>
      <c r="E70" s="299">
        <f t="shared" si="54"/>
        <v>10225</v>
      </c>
      <c r="F70" s="288">
        <f>$D$70*E70</f>
        <v>526587.5</v>
      </c>
      <c r="G70" s="352">
        <v>1625</v>
      </c>
      <c r="H70" s="295">
        <f>$D$70*G70</f>
        <v>83687.5</v>
      </c>
      <c r="I70" s="460">
        <v>1625</v>
      </c>
      <c r="J70" s="50"/>
      <c r="K70" s="448">
        <v>1</v>
      </c>
      <c r="L70" s="41">
        <f t="shared" si="0"/>
        <v>1625</v>
      </c>
      <c r="M70" s="41">
        <f>ROUNDUP(L70,0)</f>
        <v>1625</v>
      </c>
      <c r="N70" s="559">
        <v>1625</v>
      </c>
      <c r="O70" s="69">
        <v>0</v>
      </c>
      <c r="P70" s="290">
        <f>$D$70*O70</f>
        <v>0</v>
      </c>
      <c r="Q70" s="458">
        <v>0</v>
      </c>
      <c r="R70" s="50"/>
      <c r="S70" s="448">
        <v>1</v>
      </c>
      <c r="T70" s="41">
        <f t="shared" si="2"/>
        <v>0</v>
      </c>
      <c r="U70" s="41">
        <f t="shared" si="3"/>
        <v>0</v>
      </c>
      <c r="V70" s="558">
        <v>0</v>
      </c>
      <c r="W70" s="69">
        <v>1600</v>
      </c>
      <c r="X70" s="290">
        <f>$D$70*W70</f>
        <v>82400</v>
      </c>
      <c r="Y70" s="458">
        <v>1600</v>
      </c>
      <c r="Z70" s="50"/>
      <c r="AA70" s="448">
        <v>1</v>
      </c>
      <c r="AB70" s="41">
        <f t="shared" si="4"/>
        <v>1600</v>
      </c>
      <c r="AC70" s="41">
        <f t="shared" si="5"/>
        <v>1600</v>
      </c>
      <c r="AD70" s="558">
        <v>1600</v>
      </c>
      <c r="AE70" s="69">
        <v>0</v>
      </c>
      <c r="AF70" s="290">
        <f>$D$70*AE70</f>
        <v>0</v>
      </c>
      <c r="AG70" s="458">
        <v>0</v>
      </c>
      <c r="AH70" s="50"/>
      <c r="AI70" s="448">
        <v>1</v>
      </c>
      <c r="AJ70" s="41">
        <f t="shared" si="6"/>
        <v>0</v>
      </c>
      <c r="AK70" s="41">
        <f t="shared" si="7"/>
        <v>0</v>
      </c>
      <c r="AL70" s="558">
        <v>0</v>
      </c>
      <c r="AM70" s="558">
        <v>1800</v>
      </c>
      <c r="AN70" s="290">
        <f>$D$70*AM70</f>
        <v>92700</v>
      </c>
      <c r="AO70" s="458">
        <v>1800</v>
      </c>
      <c r="AP70" s="50"/>
      <c r="AQ70" s="448">
        <v>1</v>
      </c>
      <c r="AR70" s="41">
        <f t="shared" si="8"/>
        <v>1800</v>
      </c>
      <c r="AS70" s="41">
        <f t="shared" si="9"/>
        <v>1800</v>
      </c>
      <c r="AT70" s="558">
        <v>1800</v>
      </c>
      <c r="AU70" s="69">
        <v>0</v>
      </c>
      <c r="AV70" s="290">
        <f>$D$70*AU70</f>
        <v>0</v>
      </c>
      <c r="AW70" s="458">
        <v>0</v>
      </c>
      <c r="AX70" s="50"/>
      <c r="AY70" s="448">
        <v>1</v>
      </c>
      <c r="AZ70" s="41">
        <f t="shared" si="10"/>
        <v>0</v>
      </c>
      <c r="BA70" s="41">
        <f t="shared" si="11"/>
        <v>0</v>
      </c>
      <c r="BB70" s="558">
        <v>0</v>
      </c>
      <c r="BC70" s="69">
        <v>1600</v>
      </c>
      <c r="BD70" s="290">
        <f>$D$70*BC70</f>
        <v>82400</v>
      </c>
      <c r="BE70" s="458">
        <v>1600</v>
      </c>
      <c r="BF70" s="50"/>
      <c r="BG70" s="448">
        <v>1</v>
      </c>
      <c r="BH70" s="41">
        <f t="shared" si="12"/>
        <v>1600</v>
      </c>
      <c r="BI70" s="41">
        <f t="shared" si="13"/>
        <v>1600</v>
      </c>
      <c r="BJ70" s="558">
        <v>1600</v>
      </c>
      <c r="BK70" s="69">
        <v>0</v>
      </c>
      <c r="BL70" s="290">
        <f>$D$70*BK70</f>
        <v>0</v>
      </c>
      <c r="BM70" s="458">
        <v>0</v>
      </c>
      <c r="BN70" s="50"/>
      <c r="BO70" s="448">
        <v>1</v>
      </c>
      <c r="BP70" s="41">
        <f t="shared" si="14"/>
        <v>0</v>
      </c>
      <c r="BQ70" s="41">
        <f t="shared" si="15"/>
        <v>0</v>
      </c>
      <c r="BR70" s="558">
        <v>0</v>
      </c>
      <c r="BS70" s="69">
        <v>1600</v>
      </c>
      <c r="BT70" s="290">
        <f>$D$70*BS70</f>
        <v>82400</v>
      </c>
      <c r="BU70" s="458">
        <v>1600</v>
      </c>
      <c r="BV70" s="50"/>
      <c r="BW70" s="448">
        <v>1</v>
      </c>
      <c r="BX70" s="41">
        <f t="shared" si="16"/>
        <v>1600</v>
      </c>
      <c r="BY70" s="41">
        <f t="shared" si="17"/>
        <v>1600</v>
      </c>
      <c r="BZ70" s="558">
        <v>1600</v>
      </c>
      <c r="CA70" s="69">
        <v>0</v>
      </c>
      <c r="CB70" s="290">
        <f>$D$70*CA70</f>
        <v>0</v>
      </c>
      <c r="CC70" s="458">
        <v>0</v>
      </c>
      <c r="CD70" s="50"/>
      <c r="CE70" s="448">
        <v>1</v>
      </c>
      <c r="CF70" s="41">
        <f t="shared" si="18"/>
        <v>0</v>
      </c>
      <c r="CG70" s="41">
        <f t="shared" si="19"/>
        <v>0</v>
      </c>
      <c r="CH70" s="558">
        <v>0</v>
      </c>
      <c r="CI70" s="442">
        <v>1000</v>
      </c>
      <c r="CJ70" s="290">
        <f>$D$70*CI70</f>
        <v>51500</v>
      </c>
      <c r="CK70" s="458">
        <v>1000</v>
      </c>
      <c r="CL70" s="50"/>
      <c r="CM70" s="448">
        <v>1</v>
      </c>
      <c r="CN70" s="41">
        <f t="shared" si="20"/>
        <v>1000</v>
      </c>
      <c r="CO70" s="41">
        <f t="shared" si="21"/>
        <v>1000</v>
      </c>
      <c r="CP70" s="601">
        <v>1000</v>
      </c>
      <c r="CQ70" s="442">
        <v>1000</v>
      </c>
      <c r="CR70" s="290">
        <f>$D$70*CQ70</f>
        <v>51500</v>
      </c>
      <c r="CS70" s="481">
        <v>0</v>
      </c>
      <c r="CT70" s="70"/>
      <c r="CU70" s="448">
        <v>1</v>
      </c>
      <c r="CV70" s="41">
        <f t="shared" si="22"/>
        <v>1000</v>
      </c>
      <c r="CW70" s="41">
        <f t="shared" si="23"/>
        <v>1000</v>
      </c>
      <c r="CX70" s="569">
        <v>0</v>
      </c>
      <c r="CY70" s="69">
        <v>0</v>
      </c>
      <c r="CZ70" s="290">
        <f>$D$70*CY70</f>
        <v>0</v>
      </c>
      <c r="DA70" s="526">
        <v>0</v>
      </c>
      <c r="DB70" s="301"/>
      <c r="DC70" s="448">
        <v>1</v>
      </c>
      <c r="DD70" s="41">
        <f t="shared" si="24"/>
        <v>0</v>
      </c>
      <c r="DE70" s="41">
        <f t="shared" si="25"/>
        <v>0</v>
      </c>
      <c r="DF70" s="616">
        <v>0</v>
      </c>
      <c r="DG70" s="444">
        <v>0</v>
      </c>
      <c r="DH70" s="290">
        <f>$D$70*DG70</f>
        <v>0</v>
      </c>
      <c r="DI70" s="526">
        <v>0</v>
      </c>
      <c r="DJ70" s="301"/>
      <c r="DK70" s="448">
        <v>1</v>
      </c>
      <c r="DL70" s="41">
        <f t="shared" si="26"/>
        <v>0</v>
      </c>
      <c r="DM70" s="41">
        <f t="shared" si="27"/>
        <v>0</v>
      </c>
      <c r="DN70" s="616">
        <v>0</v>
      </c>
      <c r="DO70" s="41">
        <v>0</v>
      </c>
      <c r="DP70" s="290">
        <f>$D$70*DO70</f>
        <v>0</v>
      </c>
      <c r="DQ70" s="467">
        <v>0</v>
      </c>
      <c r="DR70" s="301"/>
      <c r="DS70" s="448">
        <v>1</v>
      </c>
      <c r="DT70" s="41">
        <f t="shared" si="28"/>
        <v>0</v>
      </c>
      <c r="DU70" s="41">
        <f t="shared" si="29"/>
        <v>0</v>
      </c>
      <c r="DV70" s="564">
        <v>0</v>
      </c>
      <c r="DW70" s="444">
        <v>0</v>
      </c>
      <c r="DX70" s="290">
        <f>$D$70*DW70</f>
        <v>0</v>
      </c>
      <c r="DY70" s="526">
        <v>0</v>
      </c>
      <c r="DZ70" s="301"/>
      <c r="EA70" s="448">
        <v>1</v>
      </c>
      <c r="EB70" s="41">
        <f t="shared" si="30"/>
        <v>0</v>
      </c>
      <c r="EC70" s="41">
        <f t="shared" si="31"/>
        <v>0</v>
      </c>
      <c r="ED70" s="616">
        <v>0</v>
      </c>
      <c r="EE70" s="444">
        <v>0</v>
      </c>
      <c r="EF70" s="290">
        <f>$D$70*EE70</f>
        <v>0</v>
      </c>
      <c r="EG70" s="526">
        <v>0</v>
      </c>
      <c r="EH70" s="301"/>
      <c r="EI70" s="448">
        <v>1</v>
      </c>
      <c r="EJ70" s="41">
        <f t="shared" si="32"/>
        <v>0</v>
      </c>
      <c r="EK70" s="41">
        <f t="shared" si="33"/>
        <v>0</v>
      </c>
      <c r="EL70" s="616">
        <v>0</v>
      </c>
      <c r="EM70" s="444">
        <v>0</v>
      </c>
      <c r="EN70" s="290">
        <f>$D$70*EM70</f>
        <v>0</v>
      </c>
      <c r="EO70" s="526">
        <v>0</v>
      </c>
      <c r="EP70" s="301"/>
      <c r="EQ70" s="448">
        <v>1</v>
      </c>
      <c r="ER70" s="41">
        <f t="shared" si="34"/>
        <v>0</v>
      </c>
      <c r="ES70" s="41">
        <f t="shared" si="35"/>
        <v>0</v>
      </c>
      <c r="ET70" s="616">
        <v>0</v>
      </c>
      <c r="EU70" s="444">
        <v>0</v>
      </c>
      <c r="EV70" s="290">
        <f>$D$70*EU70</f>
        <v>0</v>
      </c>
      <c r="EW70" s="526">
        <v>0</v>
      </c>
      <c r="EX70" s="301"/>
      <c r="EY70" s="448">
        <v>1</v>
      </c>
      <c r="EZ70" s="41">
        <f t="shared" si="36"/>
        <v>0</v>
      </c>
      <c r="FA70" s="41">
        <f t="shared" si="37"/>
        <v>0</v>
      </c>
      <c r="FB70" s="616">
        <v>0</v>
      </c>
      <c r="FC70" s="41">
        <f t="shared" ref="FC70" si="55">ROUNDUP(FB70,0)</f>
        <v>0</v>
      </c>
      <c r="FD70" s="290">
        <f>$D$70*FC70</f>
        <v>0</v>
      </c>
      <c r="FE70" s="523">
        <v>0</v>
      </c>
      <c r="FF70" s="248"/>
      <c r="FG70" s="448">
        <v>1</v>
      </c>
      <c r="FH70" s="41">
        <f t="shared" si="38"/>
        <v>0</v>
      </c>
      <c r="FI70" s="41">
        <f t="shared" si="51"/>
        <v>0</v>
      </c>
      <c r="FJ70" s="564">
        <v>0</v>
      </c>
      <c r="FK70" s="41">
        <f t="shared" si="51"/>
        <v>0</v>
      </c>
      <c r="FL70" s="290">
        <f>$D$70*FK70</f>
        <v>0</v>
      </c>
      <c r="FM70" s="540">
        <v>0</v>
      </c>
      <c r="FN70" s="293"/>
      <c r="FO70" s="448">
        <v>1</v>
      </c>
      <c r="FP70" s="41">
        <f t="shared" si="40"/>
        <v>0</v>
      </c>
      <c r="FQ70" s="41">
        <f t="shared" si="41"/>
        <v>0</v>
      </c>
      <c r="FR70" s="564">
        <v>0</v>
      </c>
      <c r="FW70" s="355">
        <f t="shared" si="42"/>
        <v>10225</v>
      </c>
      <c r="FX70" s="355">
        <f t="shared" si="42"/>
        <v>526587.5</v>
      </c>
      <c r="FY70" s="355">
        <f t="shared" si="43"/>
        <v>0</v>
      </c>
      <c r="FZ70" s="356">
        <f t="shared" si="43"/>
        <v>0</v>
      </c>
    </row>
    <row r="71" spans="1:182" x14ac:dyDescent="0.25">
      <c r="A71" s="51"/>
      <c r="B71" s="63" t="s">
        <v>111</v>
      </c>
      <c r="C71" s="64" t="s">
        <v>18</v>
      </c>
      <c r="D71" s="65">
        <v>51.5</v>
      </c>
      <c r="E71" s="299">
        <f>SUM(E68:E70)</f>
        <v>10225</v>
      </c>
      <c r="F71" s="288"/>
      <c r="G71" s="39">
        <f>SUM(G68:G70)</f>
        <v>1625</v>
      </c>
      <c r="H71" s="288"/>
      <c r="I71" s="456">
        <v>1625</v>
      </c>
      <c r="K71" s="448">
        <v>1</v>
      </c>
      <c r="L71" s="41">
        <f t="shared" ref="L71:L134" si="56">G71*K71</f>
        <v>1625</v>
      </c>
      <c r="M71" s="41">
        <f t="shared" ref="M71:M134" si="57">ROUNDUP(L71,0)</f>
        <v>1625</v>
      </c>
      <c r="N71" s="557">
        <v>1625</v>
      </c>
      <c r="O71" s="39">
        <f>SUM(O68:O70)</f>
        <v>0</v>
      </c>
      <c r="P71" s="288"/>
      <c r="Q71" s="456">
        <v>0</v>
      </c>
      <c r="S71" s="448">
        <v>1</v>
      </c>
      <c r="T71" s="41">
        <f t="shared" ref="T71:T134" si="58">O71*S71</f>
        <v>0</v>
      </c>
      <c r="U71" s="41">
        <f t="shared" ref="U71:U134" si="59">ROUNDUP(T71,0)</f>
        <v>0</v>
      </c>
      <c r="V71" s="557">
        <v>0</v>
      </c>
      <c r="W71" s="39">
        <f>SUM(W68:W70)</f>
        <v>1600</v>
      </c>
      <c r="X71" s="288"/>
      <c r="Y71" s="456">
        <v>1600</v>
      </c>
      <c r="AA71" s="448">
        <v>1</v>
      </c>
      <c r="AB71" s="41">
        <f t="shared" ref="AB71:AB134" si="60">W71*AA71</f>
        <v>1600</v>
      </c>
      <c r="AC71" s="41">
        <f t="shared" ref="AC71:AC134" si="61">ROUNDUP(AB71,0)</f>
        <v>1600</v>
      </c>
      <c r="AD71" s="557">
        <v>1600</v>
      </c>
      <c r="AE71" s="39">
        <f>SUM(AE68:AE70)</f>
        <v>0</v>
      </c>
      <c r="AF71" s="288"/>
      <c r="AG71" s="456">
        <v>0</v>
      </c>
      <c r="AI71" s="448">
        <v>1</v>
      </c>
      <c r="AJ71" s="41">
        <f t="shared" ref="AJ71:AJ134" si="62">AE71*AI71</f>
        <v>0</v>
      </c>
      <c r="AK71" s="41">
        <f t="shared" ref="AK71:AK134" si="63">ROUNDUP(AJ71,0)</f>
        <v>0</v>
      </c>
      <c r="AL71" s="557">
        <v>0</v>
      </c>
      <c r="AM71" s="39">
        <f>SUM(AM68:AM70)</f>
        <v>1800</v>
      </c>
      <c r="AN71" s="288"/>
      <c r="AO71" s="456">
        <v>1800</v>
      </c>
      <c r="AQ71" s="448">
        <v>1</v>
      </c>
      <c r="AR71" s="41">
        <f t="shared" ref="AR71:AR134" si="64">AM71*AQ71</f>
        <v>1800</v>
      </c>
      <c r="AS71" s="41">
        <f t="shared" ref="AS71:AS134" si="65">ROUNDUP(AR71,0)</f>
        <v>1800</v>
      </c>
      <c r="AT71" s="557">
        <v>1800</v>
      </c>
      <c r="AU71" s="39">
        <f>SUM(AU68:AU70)</f>
        <v>0</v>
      </c>
      <c r="AV71" s="288"/>
      <c r="AW71" s="456">
        <v>0</v>
      </c>
      <c r="AY71" s="448">
        <v>1</v>
      </c>
      <c r="AZ71" s="41">
        <f t="shared" ref="AZ71:AZ134" si="66">AU71*AY71</f>
        <v>0</v>
      </c>
      <c r="BA71" s="41">
        <f t="shared" ref="BA71:BA134" si="67">ROUNDUP(AZ71,0)</f>
        <v>0</v>
      </c>
      <c r="BB71" s="557">
        <v>0</v>
      </c>
      <c r="BC71" s="39">
        <f>SUM(BC68:BC70)</f>
        <v>1600</v>
      </c>
      <c r="BD71" s="288"/>
      <c r="BE71" s="456">
        <v>1600</v>
      </c>
      <c r="BG71" s="448">
        <v>1</v>
      </c>
      <c r="BH71" s="41">
        <f t="shared" ref="BH71:BH134" si="68">BC71*BG71</f>
        <v>1600</v>
      </c>
      <c r="BI71" s="41">
        <f t="shared" ref="BI71:BI134" si="69">ROUNDUP(BH71,0)</f>
        <v>1600</v>
      </c>
      <c r="BJ71" s="557">
        <v>1600</v>
      </c>
      <c r="BK71" s="39">
        <f>SUM(BK68:BK70)</f>
        <v>0</v>
      </c>
      <c r="BL71" s="288"/>
      <c r="BM71" s="456">
        <v>0</v>
      </c>
      <c r="BO71" s="448">
        <v>1</v>
      </c>
      <c r="BP71" s="41">
        <f t="shared" ref="BP71:BP134" si="70">BK71*BO71</f>
        <v>0</v>
      </c>
      <c r="BQ71" s="41">
        <f t="shared" ref="BQ71:BQ134" si="71">ROUNDUP(BP71,0)</f>
        <v>0</v>
      </c>
      <c r="BR71" s="557">
        <v>0</v>
      </c>
      <c r="BS71" s="39">
        <f>SUM(BS68:BS70)</f>
        <v>1600</v>
      </c>
      <c r="BT71" s="288"/>
      <c r="BU71" s="456">
        <v>1600</v>
      </c>
      <c r="BW71" s="448">
        <v>1</v>
      </c>
      <c r="BX71" s="41">
        <f t="shared" ref="BX71:BX134" si="72">BS71*BW71</f>
        <v>1600</v>
      </c>
      <c r="BY71" s="41">
        <f t="shared" ref="BY71:BY134" si="73">ROUNDUP(BX71,0)</f>
        <v>1600</v>
      </c>
      <c r="BZ71" s="557">
        <v>1600</v>
      </c>
      <c r="CA71" s="39">
        <f>SUM(CA68:CA70)</f>
        <v>0</v>
      </c>
      <c r="CB71" s="288"/>
      <c r="CC71" s="456">
        <v>0</v>
      </c>
      <c r="CE71" s="448">
        <v>1</v>
      </c>
      <c r="CF71" s="41">
        <f t="shared" ref="CF71:CF134" si="74">CA71*CE71</f>
        <v>0</v>
      </c>
      <c r="CG71" s="41">
        <f t="shared" ref="CG71:CG134" si="75">ROUNDUP(CF71,0)</f>
        <v>0</v>
      </c>
      <c r="CH71" s="557">
        <v>0</v>
      </c>
      <c r="CI71" s="39">
        <f>SUM(CI68:CI70)</f>
        <v>1000</v>
      </c>
      <c r="CJ71" s="288"/>
      <c r="CK71" s="456">
        <v>1000</v>
      </c>
      <c r="CM71" s="448">
        <v>1</v>
      </c>
      <c r="CN71" s="41">
        <f t="shared" ref="CN71:CN134" si="76">CI71*CM71</f>
        <v>1000</v>
      </c>
      <c r="CO71" s="41">
        <f t="shared" ref="CO71:CO134" si="77">ROUNDUP(CN71,0)</f>
        <v>1000</v>
      </c>
      <c r="CP71" s="579">
        <v>1000</v>
      </c>
      <c r="CQ71" s="39">
        <f>SUM(CQ68:CQ70)</f>
        <v>1000</v>
      </c>
      <c r="CR71" s="288"/>
      <c r="CS71" s="456">
        <v>0</v>
      </c>
      <c r="CT71" s="56"/>
      <c r="CU71" s="448">
        <v>1</v>
      </c>
      <c r="CV71" s="41">
        <f t="shared" ref="CV71:CV134" si="78">CQ71*CU71</f>
        <v>1000</v>
      </c>
      <c r="CW71" s="41">
        <f t="shared" ref="CW71:CW134" si="79">ROUNDUP(CV71,0)</f>
        <v>1000</v>
      </c>
      <c r="CX71" s="564">
        <v>0</v>
      </c>
      <c r="CY71" s="39">
        <f>SUM(CY68:CY70)</f>
        <v>0</v>
      </c>
      <c r="CZ71" s="288"/>
      <c r="DA71" s="456">
        <v>0</v>
      </c>
      <c r="DB71" s="223"/>
      <c r="DC71" s="448">
        <v>1</v>
      </c>
      <c r="DD71" s="41">
        <f t="shared" ref="DD71:DD134" si="80">CY71*DC71</f>
        <v>0</v>
      </c>
      <c r="DE71" s="41">
        <f t="shared" ref="DE71:DE134" si="81">ROUNDUP(DD71,0)</f>
        <v>0</v>
      </c>
      <c r="DF71" s="576">
        <v>0</v>
      </c>
      <c r="DG71" s="39">
        <f>SUM(DG68:DG70)</f>
        <v>0</v>
      </c>
      <c r="DH71" s="288"/>
      <c r="DI71" s="456">
        <v>0</v>
      </c>
      <c r="DJ71" s="223"/>
      <c r="DK71" s="448">
        <v>1</v>
      </c>
      <c r="DL71" s="41">
        <f t="shared" ref="DL71:DL134" si="82">DG71*DK71</f>
        <v>0</v>
      </c>
      <c r="DM71" s="41">
        <f t="shared" ref="DM71:DM134" si="83">ROUNDUP(DL71,0)</f>
        <v>0</v>
      </c>
      <c r="DN71" s="576">
        <v>0</v>
      </c>
      <c r="DO71" s="39">
        <f>SUM(DO68:DO70)</f>
        <v>0</v>
      </c>
      <c r="DP71" s="288"/>
      <c r="DQ71" s="456">
        <v>0</v>
      </c>
      <c r="DR71" s="223"/>
      <c r="DS71" s="448">
        <v>1</v>
      </c>
      <c r="DT71" s="41">
        <f t="shared" ref="DT71:DT134" si="84">DO71*DS71</f>
        <v>0</v>
      </c>
      <c r="DU71" s="41">
        <f t="shared" ref="DU71:DU134" si="85">ROUNDUP(DT71,0)</f>
        <v>0</v>
      </c>
      <c r="DV71" s="564">
        <v>0</v>
      </c>
      <c r="DW71" s="39">
        <f>SUM(DW68:DW70)</f>
        <v>0</v>
      </c>
      <c r="DX71" s="288"/>
      <c r="DY71" s="456">
        <v>0</v>
      </c>
      <c r="DZ71" s="223"/>
      <c r="EA71" s="448">
        <v>1</v>
      </c>
      <c r="EB71" s="41">
        <f t="shared" ref="EB71:EB134" si="86">DW71*EA71</f>
        <v>0</v>
      </c>
      <c r="EC71" s="41">
        <f t="shared" ref="EC71:EC134" si="87">ROUNDUP(EB71,0)</f>
        <v>0</v>
      </c>
      <c r="ED71" s="576">
        <v>0</v>
      </c>
      <c r="EE71" s="39">
        <f>SUM(EE68:EE70)</f>
        <v>0</v>
      </c>
      <c r="EF71" s="288"/>
      <c r="EG71" s="456">
        <v>0</v>
      </c>
      <c r="EH71" s="223"/>
      <c r="EI71" s="448">
        <v>1</v>
      </c>
      <c r="EJ71" s="41">
        <f t="shared" ref="EJ71:EJ134" si="88">EE71*EI71</f>
        <v>0</v>
      </c>
      <c r="EK71" s="41">
        <f t="shared" ref="EK71:EK134" si="89">ROUNDUP(EJ71,0)</f>
        <v>0</v>
      </c>
      <c r="EL71" s="576">
        <v>0</v>
      </c>
      <c r="EM71" s="39">
        <f>SUM(EM68:EM70)</f>
        <v>0</v>
      </c>
      <c r="EN71" s="288"/>
      <c r="EO71" s="456">
        <v>0</v>
      </c>
      <c r="EP71" s="223"/>
      <c r="EQ71" s="448">
        <v>1</v>
      </c>
      <c r="ER71" s="41">
        <f t="shared" ref="ER71:ER134" si="90">EM71*EQ71</f>
        <v>0</v>
      </c>
      <c r="ES71" s="41">
        <f t="shared" ref="ES71:ES134" si="91">ROUNDUP(ER71,0)</f>
        <v>0</v>
      </c>
      <c r="ET71" s="576">
        <v>0</v>
      </c>
      <c r="EU71" s="39">
        <f>SUM(EU68:EU70)</f>
        <v>0</v>
      </c>
      <c r="EV71" s="288"/>
      <c r="EW71" s="456">
        <v>0</v>
      </c>
      <c r="EX71" s="223"/>
      <c r="EY71" s="448">
        <v>1</v>
      </c>
      <c r="EZ71" s="41">
        <f t="shared" ref="EZ71:EZ134" si="92">EU71*EY71</f>
        <v>0</v>
      </c>
      <c r="FA71" s="41">
        <f t="shared" ref="FA71:FA134" si="93">ROUNDUP(EZ71,0)</f>
        <v>0</v>
      </c>
      <c r="FB71" s="576">
        <v>0</v>
      </c>
      <c r="FC71" s="39">
        <f>SUM(FC68:FC70)</f>
        <v>0</v>
      </c>
      <c r="FD71" s="288"/>
      <c r="FE71" s="456">
        <v>0</v>
      </c>
      <c r="FF71" s="227"/>
      <c r="FG71" s="448">
        <v>1</v>
      </c>
      <c r="FH71" s="41">
        <f t="shared" ref="FH71:FH134" si="94">FC71*FG71</f>
        <v>0</v>
      </c>
      <c r="FI71" s="41">
        <f t="shared" si="51"/>
        <v>0</v>
      </c>
      <c r="FJ71" s="564">
        <v>0</v>
      </c>
      <c r="FK71" s="39">
        <f>SUM(FK68:FK70)</f>
        <v>0</v>
      </c>
      <c r="FL71" s="288"/>
      <c r="FM71" s="456">
        <v>0</v>
      </c>
      <c r="FN71" s="275"/>
      <c r="FO71" s="448">
        <v>1</v>
      </c>
      <c r="FP71" s="41">
        <f t="shared" ref="FP71:FP134" si="95">FK71*FO71</f>
        <v>0</v>
      </c>
      <c r="FQ71" s="41">
        <f t="shared" ref="FQ71:FQ134" si="96">ROUNDUP(FP71,0)</f>
        <v>0</v>
      </c>
      <c r="FR71" s="564">
        <v>0</v>
      </c>
      <c r="FW71" s="355">
        <f t="shared" ref="FW71:FX135" si="97">G71+O71+W71+AE71+AM71+AU71+BC71+BK71+BS71+CA71+CI71+CQ71+CY71+DG71+DO71+DW71+EE71+EM71+EU71+FC71+FK71</f>
        <v>10225</v>
      </c>
      <c r="FX71" s="355">
        <f t="shared" si="97"/>
        <v>0</v>
      </c>
      <c r="FY71" s="355">
        <f t="shared" ref="FY71:FZ135" si="98">FW71-E71</f>
        <v>0</v>
      </c>
      <c r="FZ71" s="356">
        <f t="shared" si="98"/>
        <v>0</v>
      </c>
    </row>
    <row r="72" spans="1:182" x14ac:dyDescent="0.25">
      <c r="A72" s="62"/>
      <c r="B72" s="63"/>
      <c r="C72" s="64"/>
      <c r="D72" s="65"/>
      <c r="E72" s="299"/>
      <c r="F72" s="288"/>
      <c r="G72" s="60"/>
      <c r="H72" s="289"/>
      <c r="I72" s="457"/>
      <c r="K72" s="424"/>
      <c r="L72" s="41">
        <f t="shared" si="56"/>
        <v>0</v>
      </c>
      <c r="M72" s="41">
        <f t="shared" si="57"/>
        <v>0</v>
      </c>
      <c r="N72" s="557">
        <v>0</v>
      </c>
      <c r="O72" s="60"/>
      <c r="P72" s="289"/>
      <c r="Q72" s="457"/>
      <c r="S72" s="424"/>
      <c r="T72" s="41">
        <f t="shared" si="58"/>
        <v>0</v>
      </c>
      <c r="U72" s="41">
        <f t="shared" si="59"/>
        <v>0</v>
      </c>
      <c r="V72" s="557">
        <v>0</v>
      </c>
      <c r="W72" s="60"/>
      <c r="X72" s="289"/>
      <c r="Y72" s="457"/>
      <c r="AA72" s="424"/>
      <c r="AB72" s="41">
        <f t="shared" si="60"/>
        <v>0</v>
      </c>
      <c r="AC72" s="41">
        <f t="shared" si="61"/>
        <v>0</v>
      </c>
      <c r="AD72" s="557">
        <v>0</v>
      </c>
      <c r="AE72" s="60"/>
      <c r="AF72" s="289"/>
      <c r="AG72" s="457"/>
      <c r="AI72" s="424"/>
      <c r="AJ72" s="41">
        <f t="shared" si="62"/>
        <v>0</v>
      </c>
      <c r="AK72" s="41">
        <f t="shared" si="63"/>
        <v>0</v>
      </c>
      <c r="AL72" s="557">
        <v>0</v>
      </c>
      <c r="AM72" s="60"/>
      <c r="AN72" s="289"/>
      <c r="AO72" s="457"/>
      <c r="AQ72" s="424"/>
      <c r="AR72" s="41">
        <f t="shared" si="64"/>
        <v>0</v>
      </c>
      <c r="AS72" s="41">
        <f t="shared" si="65"/>
        <v>0</v>
      </c>
      <c r="AT72" s="557">
        <v>0</v>
      </c>
      <c r="AU72" s="60"/>
      <c r="AV72" s="289"/>
      <c r="AW72" s="457"/>
      <c r="AY72" s="424"/>
      <c r="AZ72" s="41">
        <f t="shared" si="66"/>
        <v>0</v>
      </c>
      <c r="BA72" s="41">
        <f t="shared" si="67"/>
        <v>0</v>
      </c>
      <c r="BB72" s="557">
        <v>0</v>
      </c>
      <c r="BC72" s="60"/>
      <c r="BD72" s="289"/>
      <c r="BE72" s="457"/>
      <c r="BG72" s="424"/>
      <c r="BH72" s="41">
        <f t="shared" si="68"/>
        <v>0</v>
      </c>
      <c r="BI72" s="41">
        <f t="shared" si="69"/>
        <v>0</v>
      </c>
      <c r="BJ72" s="557">
        <v>0</v>
      </c>
      <c r="BK72" s="60"/>
      <c r="BL72" s="289"/>
      <c r="BM72" s="457"/>
      <c r="BO72" s="424"/>
      <c r="BP72" s="41">
        <f t="shared" si="70"/>
        <v>0</v>
      </c>
      <c r="BQ72" s="41">
        <f t="shared" si="71"/>
        <v>0</v>
      </c>
      <c r="BR72" s="557">
        <v>0</v>
      </c>
      <c r="BS72" s="60"/>
      <c r="BT72" s="289"/>
      <c r="BU72" s="457"/>
      <c r="BW72" s="424"/>
      <c r="BX72" s="41">
        <f t="shared" si="72"/>
        <v>0</v>
      </c>
      <c r="BY72" s="41">
        <f t="shared" si="73"/>
        <v>0</v>
      </c>
      <c r="BZ72" s="557">
        <v>0</v>
      </c>
      <c r="CA72" s="60"/>
      <c r="CB72" s="289"/>
      <c r="CC72" s="457"/>
      <c r="CE72" s="424"/>
      <c r="CF72" s="41">
        <f t="shared" si="74"/>
        <v>0</v>
      </c>
      <c r="CG72" s="41">
        <f t="shared" si="75"/>
        <v>0</v>
      </c>
      <c r="CH72" s="557">
        <v>0</v>
      </c>
      <c r="CI72" s="60"/>
      <c r="CJ72" s="289"/>
      <c r="CK72" s="457"/>
      <c r="CM72" s="424"/>
      <c r="CN72" s="41">
        <f t="shared" si="76"/>
        <v>0</v>
      </c>
      <c r="CO72" s="41">
        <f t="shared" si="77"/>
        <v>0</v>
      </c>
      <c r="CP72" s="599">
        <v>0</v>
      </c>
      <c r="CQ72" s="60"/>
      <c r="CR72" s="289"/>
      <c r="CS72" s="457"/>
      <c r="CT72" s="56"/>
      <c r="CU72" s="424"/>
      <c r="CV72" s="41">
        <f t="shared" si="78"/>
        <v>0</v>
      </c>
      <c r="CW72" s="41">
        <f t="shared" si="79"/>
        <v>0</v>
      </c>
      <c r="CX72" s="564">
        <v>0</v>
      </c>
      <c r="CY72" s="60"/>
      <c r="CZ72" s="289"/>
      <c r="DA72" s="457"/>
      <c r="DB72" s="56"/>
      <c r="DC72" s="424"/>
      <c r="DD72" s="41">
        <f t="shared" si="80"/>
        <v>0</v>
      </c>
      <c r="DE72" s="41">
        <f t="shared" si="81"/>
        <v>0</v>
      </c>
      <c r="DF72" s="604">
        <v>0</v>
      </c>
      <c r="DG72" s="60"/>
      <c r="DH72" s="289"/>
      <c r="DI72" s="457"/>
      <c r="DJ72" s="56"/>
      <c r="DK72" s="424"/>
      <c r="DL72" s="41">
        <f t="shared" si="82"/>
        <v>0</v>
      </c>
      <c r="DM72" s="41">
        <f t="shared" si="83"/>
        <v>0</v>
      </c>
      <c r="DN72" s="604">
        <v>0</v>
      </c>
      <c r="DO72" s="60"/>
      <c r="DP72" s="289"/>
      <c r="DQ72" s="457"/>
      <c r="DR72" s="56"/>
      <c r="DS72" s="424"/>
      <c r="DT72" s="41">
        <f t="shared" si="84"/>
        <v>0</v>
      </c>
      <c r="DU72" s="41">
        <f t="shared" si="85"/>
        <v>0</v>
      </c>
      <c r="DV72" s="564">
        <v>0</v>
      </c>
      <c r="DW72" s="60"/>
      <c r="DX72" s="289"/>
      <c r="DY72" s="457"/>
      <c r="DZ72" s="56"/>
      <c r="EA72" s="424"/>
      <c r="EB72" s="41">
        <f t="shared" si="86"/>
        <v>0</v>
      </c>
      <c r="EC72" s="41">
        <f t="shared" si="87"/>
        <v>0</v>
      </c>
      <c r="ED72" s="604">
        <v>0</v>
      </c>
      <c r="EE72" s="60"/>
      <c r="EF72" s="289"/>
      <c r="EG72" s="457"/>
      <c r="EH72" s="56"/>
      <c r="EI72" s="424"/>
      <c r="EJ72" s="41">
        <f t="shared" si="88"/>
        <v>0</v>
      </c>
      <c r="EK72" s="41">
        <f t="shared" si="89"/>
        <v>0</v>
      </c>
      <c r="EL72" s="604">
        <v>0</v>
      </c>
      <c r="EM72" s="60"/>
      <c r="EN72" s="289"/>
      <c r="EO72" s="457"/>
      <c r="EP72" s="56"/>
      <c r="EQ72" s="424"/>
      <c r="ER72" s="41">
        <f t="shared" si="90"/>
        <v>0</v>
      </c>
      <c r="ES72" s="41">
        <f t="shared" si="91"/>
        <v>0</v>
      </c>
      <c r="ET72" s="604">
        <v>0</v>
      </c>
      <c r="EU72" s="60"/>
      <c r="EV72" s="289"/>
      <c r="EW72" s="457"/>
      <c r="EX72" s="56"/>
      <c r="EY72" s="424"/>
      <c r="EZ72" s="41">
        <f t="shared" si="92"/>
        <v>0</v>
      </c>
      <c r="FA72" s="41">
        <f t="shared" si="93"/>
        <v>0</v>
      </c>
      <c r="FB72" s="604">
        <v>0</v>
      </c>
      <c r="FC72" s="60"/>
      <c r="FD72" s="289"/>
      <c r="FE72" s="457"/>
      <c r="FF72" s="56"/>
      <c r="FG72" s="424"/>
      <c r="FH72" s="41">
        <f t="shared" si="94"/>
        <v>0</v>
      </c>
      <c r="FI72" s="41">
        <f t="shared" si="51"/>
        <v>0</v>
      </c>
      <c r="FJ72" s="564">
        <v>0</v>
      </c>
      <c r="FK72" s="60"/>
      <c r="FL72" s="289"/>
      <c r="FM72" s="457"/>
      <c r="FN72" s="56"/>
      <c r="FO72" s="424"/>
      <c r="FP72" s="41">
        <f t="shared" si="95"/>
        <v>0</v>
      </c>
      <c r="FQ72" s="41">
        <f t="shared" si="96"/>
        <v>0</v>
      </c>
      <c r="FR72" s="564">
        <v>0</v>
      </c>
      <c r="FW72" s="355">
        <f t="shared" si="97"/>
        <v>0</v>
      </c>
      <c r="FX72" s="355">
        <f t="shared" si="97"/>
        <v>0</v>
      </c>
      <c r="FY72" s="355">
        <f t="shared" si="98"/>
        <v>0</v>
      </c>
      <c r="FZ72" s="356">
        <f t="shared" si="98"/>
        <v>0</v>
      </c>
    </row>
    <row r="73" spans="1:182" x14ac:dyDescent="0.25">
      <c r="A73" s="51"/>
      <c r="B73" s="63" t="s">
        <v>112</v>
      </c>
      <c r="C73" s="64"/>
      <c r="D73" s="65"/>
      <c r="E73" s="299">
        <f>E30+E59+E65+E71</f>
        <v>120308</v>
      </c>
      <c r="F73" s="288"/>
      <c r="G73" s="39">
        <f>G30+G59+G65+G71</f>
        <v>20485</v>
      </c>
      <c r="H73" s="289"/>
      <c r="I73" s="456">
        <v>22500</v>
      </c>
      <c r="J73" s="81">
        <v>26050</v>
      </c>
      <c r="K73" s="424"/>
      <c r="L73" s="41">
        <f t="shared" si="56"/>
        <v>0</v>
      </c>
      <c r="M73" s="41">
        <f t="shared" si="57"/>
        <v>0</v>
      </c>
      <c r="N73" s="557">
        <v>0</v>
      </c>
      <c r="O73" s="39">
        <f>O30+O59+O65+O71</f>
        <v>0</v>
      </c>
      <c r="P73" s="289"/>
      <c r="Q73" s="456">
        <v>0</v>
      </c>
      <c r="R73" s="81">
        <v>0</v>
      </c>
      <c r="S73" s="424"/>
      <c r="T73" s="41">
        <f t="shared" si="58"/>
        <v>0</v>
      </c>
      <c r="U73" s="41">
        <f t="shared" si="59"/>
        <v>0</v>
      </c>
      <c r="V73" s="557">
        <v>0</v>
      </c>
      <c r="W73" s="39">
        <f>W30+W59+W65+W71</f>
        <v>29050</v>
      </c>
      <c r="X73" s="289"/>
      <c r="Y73" s="456">
        <v>30000</v>
      </c>
      <c r="Z73" s="81">
        <v>66833</v>
      </c>
      <c r="AA73" s="424"/>
      <c r="AB73" s="41">
        <f t="shared" si="60"/>
        <v>0</v>
      </c>
      <c r="AC73" s="41">
        <f t="shared" si="61"/>
        <v>0</v>
      </c>
      <c r="AD73" s="557">
        <v>0</v>
      </c>
      <c r="AE73" s="39">
        <f>AE30+AE59+AE65+AE71</f>
        <v>0</v>
      </c>
      <c r="AF73" s="289"/>
      <c r="AG73" s="456">
        <v>0</v>
      </c>
      <c r="AH73" s="81">
        <v>0</v>
      </c>
      <c r="AI73" s="424"/>
      <c r="AJ73" s="41">
        <f t="shared" si="62"/>
        <v>0</v>
      </c>
      <c r="AK73" s="41">
        <f t="shared" si="63"/>
        <v>0</v>
      </c>
      <c r="AL73" s="557">
        <v>0</v>
      </c>
      <c r="AM73" s="39">
        <f>AM30+AM59+AM65+AM71</f>
        <v>33850</v>
      </c>
      <c r="AN73" s="289"/>
      <c r="AO73" s="456">
        <v>35000</v>
      </c>
      <c r="AP73" s="81">
        <v>26236</v>
      </c>
      <c r="AQ73" s="424"/>
      <c r="AR73" s="41">
        <f t="shared" si="64"/>
        <v>0</v>
      </c>
      <c r="AS73" s="41">
        <f t="shared" si="65"/>
        <v>0</v>
      </c>
      <c r="AT73" s="557">
        <v>0</v>
      </c>
      <c r="AU73" s="39">
        <f>AU30+AU59+AU65+AU71</f>
        <v>0</v>
      </c>
      <c r="AV73" s="289"/>
      <c r="AW73" s="456">
        <v>0</v>
      </c>
      <c r="AX73" s="81">
        <v>0</v>
      </c>
      <c r="AY73" s="424"/>
      <c r="AZ73" s="41">
        <f t="shared" si="66"/>
        <v>0</v>
      </c>
      <c r="BA73" s="41">
        <f t="shared" si="67"/>
        <v>0</v>
      </c>
      <c r="BB73" s="557">
        <v>0</v>
      </c>
      <c r="BC73" s="39">
        <f>BC30+BC59+BC65+BC71</f>
        <v>11470</v>
      </c>
      <c r="BD73" s="289"/>
      <c r="BE73" s="456">
        <v>12500</v>
      </c>
      <c r="BF73" s="81">
        <v>5631</v>
      </c>
      <c r="BG73" s="424"/>
      <c r="BH73" s="41">
        <f t="shared" si="68"/>
        <v>0</v>
      </c>
      <c r="BI73" s="41">
        <f t="shared" si="69"/>
        <v>0</v>
      </c>
      <c r="BJ73" s="557">
        <v>0</v>
      </c>
      <c r="BK73" s="39">
        <f>BK30+BK59+BK65+BK71</f>
        <v>0</v>
      </c>
      <c r="BL73" s="289"/>
      <c r="BM73" s="456">
        <v>0</v>
      </c>
      <c r="BN73" s="81">
        <v>0</v>
      </c>
      <c r="BO73" s="424"/>
      <c r="BP73" s="41">
        <f t="shared" si="70"/>
        <v>0</v>
      </c>
      <c r="BQ73" s="41">
        <f t="shared" si="71"/>
        <v>0</v>
      </c>
      <c r="BR73" s="557">
        <v>0</v>
      </c>
      <c r="BS73" s="39">
        <f>BS30+BS59+BS65+BS71</f>
        <v>11403</v>
      </c>
      <c r="BT73" s="289"/>
      <c r="BU73" s="456">
        <v>12500</v>
      </c>
      <c r="BV73" s="81">
        <v>7494</v>
      </c>
      <c r="BW73" s="424"/>
      <c r="BX73" s="41">
        <f t="shared" si="72"/>
        <v>0</v>
      </c>
      <c r="BY73" s="41">
        <f t="shared" si="73"/>
        <v>0</v>
      </c>
      <c r="BZ73" s="557">
        <v>0</v>
      </c>
      <c r="CA73" s="39">
        <f>CA30+CA59+CA65+CA71</f>
        <v>0</v>
      </c>
      <c r="CB73" s="289"/>
      <c r="CC73" s="456">
        <v>0</v>
      </c>
      <c r="CD73" s="81">
        <v>0</v>
      </c>
      <c r="CE73" s="424"/>
      <c r="CF73" s="41">
        <f t="shared" si="74"/>
        <v>0</v>
      </c>
      <c r="CG73" s="41">
        <f t="shared" si="75"/>
        <v>0</v>
      </c>
      <c r="CH73" s="557">
        <v>0</v>
      </c>
      <c r="CI73" s="39">
        <f>CI30+CI59+CI65+CI71</f>
        <v>7025</v>
      </c>
      <c r="CJ73" s="289"/>
      <c r="CK73" s="456">
        <v>7800</v>
      </c>
      <c r="CL73" s="81">
        <v>0</v>
      </c>
      <c r="CM73" s="424"/>
      <c r="CN73" s="41">
        <f t="shared" si="76"/>
        <v>0</v>
      </c>
      <c r="CO73" s="41">
        <f t="shared" si="77"/>
        <v>0</v>
      </c>
      <c r="CP73" s="579">
        <v>0</v>
      </c>
      <c r="CQ73" s="39">
        <f>CQ30+CQ59+CQ65+CQ71</f>
        <v>7025</v>
      </c>
      <c r="CR73" s="289"/>
      <c r="CS73" s="456">
        <v>0</v>
      </c>
      <c r="CT73" s="227"/>
      <c r="CU73" s="424"/>
      <c r="CV73" s="41">
        <f t="shared" si="78"/>
        <v>0</v>
      </c>
      <c r="CW73" s="41">
        <f t="shared" si="79"/>
        <v>0</v>
      </c>
      <c r="CX73" s="564">
        <v>0</v>
      </c>
      <c r="CY73" s="39">
        <f>CY30+CY59+CY65+CY71</f>
        <v>0</v>
      </c>
      <c r="CZ73" s="289"/>
      <c r="DA73" s="456">
        <v>0</v>
      </c>
      <c r="DB73" s="227"/>
      <c r="DC73" s="424"/>
      <c r="DD73" s="41">
        <f t="shared" si="80"/>
        <v>0</v>
      </c>
      <c r="DE73" s="41">
        <f t="shared" si="81"/>
        <v>0</v>
      </c>
      <c r="DF73" s="576">
        <v>0</v>
      </c>
      <c r="DG73" s="39">
        <f>DG30+DG59+DG65+DG71</f>
        <v>0</v>
      </c>
      <c r="DH73" s="289"/>
      <c r="DI73" s="456">
        <v>0</v>
      </c>
      <c r="DJ73" s="227"/>
      <c r="DK73" s="424"/>
      <c r="DL73" s="41">
        <f t="shared" si="82"/>
        <v>0</v>
      </c>
      <c r="DM73" s="41">
        <f t="shared" si="83"/>
        <v>0</v>
      </c>
      <c r="DN73" s="576">
        <v>0</v>
      </c>
      <c r="DO73" s="39">
        <f>DO30+DO59+DO65+DO71</f>
        <v>0</v>
      </c>
      <c r="DP73" s="289"/>
      <c r="DQ73" s="456">
        <v>0</v>
      </c>
      <c r="DR73" s="227"/>
      <c r="DS73" s="424"/>
      <c r="DT73" s="41">
        <f t="shared" si="84"/>
        <v>0</v>
      </c>
      <c r="DU73" s="41">
        <f t="shared" si="85"/>
        <v>0</v>
      </c>
      <c r="DV73" s="564">
        <v>0</v>
      </c>
      <c r="DW73" s="39">
        <f>DW30+DW59+DW65+DW71</f>
        <v>0</v>
      </c>
      <c r="DX73" s="289"/>
      <c r="DY73" s="456">
        <v>0</v>
      </c>
      <c r="DZ73" s="227"/>
      <c r="EA73" s="424"/>
      <c r="EB73" s="41">
        <f t="shared" si="86"/>
        <v>0</v>
      </c>
      <c r="EC73" s="41">
        <f t="shared" si="87"/>
        <v>0</v>
      </c>
      <c r="ED73" s="576">
        <v>0</v>
      </c>
      <c r="EE73" s="39">
        <f>EE30+EE59+EE65+EE71</f>
        <v>0</v>
      </c>
      <c r="EF73" s="289"/>
      <c r="EG73" s="456">
        <v>0</v>
      </c>
      <c r="EH73" s="227"/>
      <c r="EI73" s="424"/>
      <c r="EJ73" s="41">
        <f t="shared" si="88"/>
        <v>0</v>
      </c>
      <c r="EK73" s="41">
        <f t="shared" si="89"/>
        <v>0</v>
      </c>
      <c r="EL73" s="576">
        <v>0</v>
      </c>
      <c r="EM73" s="39">
        <f>EM30+EM59+EM65+EM71</f>
        <v>0</v>
      </c>
      <c r="EN73" s="289"/>
      <c r="EO73" s="456">
        <v>0</v>
      </c>
      <c r="EP73" s="227"/>
      <c r="EQ73" s="424"/>
      <c r="ER73" s="41">
        <f t="shared" si="90"/>
        <v>0</v>
      </c>
      <c r="ES73" s="41">
        <f t="shared" si="91"/>
        <v>0</v>
      </c>
      <c r="ET73" s="576">
        <v>0</v>
      </c>
      <c r="EU73" s="39">
        <f>EU30+EU59+EU65+EU71</f>
        <v>0</v>
      </c>
      <c r="EV73" s="289"/>
      <c r="EW73" s="456">
        <v>0</v>
      </c>
      <c r="EX73" s="223"/>
      <c r="EY73" s="424"/>
      <c r="EZ73" s="41">
        <f t="shared" si="92"/>
        <v>0</v>
      </c>
      <c r="FA73" s="41">
        <f t="shared" si="93"/>
        <v>0</v>
      </c>
      <c r="FB73" s="576">
        <v>0</v>
      </c>
      <c r="FC73" s="39">
        <f>FC30+FC59+FC65+FC71</f>
        <v>0</v>
      </c>
      <c r="FD73" s="289"/>
      <c r="FE73" s="456">
        <v>0</v>
      </c>
      <c r="FF73" s="223"/>
      <c r="FG73" s="424"/>
      <c r="FH73" s="41">
        <f t="shared" si="94"/>
        <v>0</v>
      </c>
      <c r="FI73" s="41">
        <f t="shared" si="51"/>
        <v>0</v>
      </c>
      <c r="FJ73" s="564">
        <v>0</v>
      </c>
      <c r="FK73" s="39">
        <f>FK30+FK59+FK65+FK71</f>
        <v>0</v>
      </c>
      <c r="FL73" s="289"/>
      <c r="FM73" s="456">
        <v>0</v>
      </c>
      <c r="FN73" s="275"/>
      <c r="FO73" s="424"/>
      <c r="FP73" s="41">
        <f t="shared" si="95"/>
        <v>0</v>
      </c>
      <c r="FQ73" s="41">
        <f t="shared" si="96"/>
        <v>0</v>
      </c>
      <c r="FR73" s="564">
        <v>0</v>
      </c>
      <c r="FW73" s="355">
        <f t="shared" si="97"/>
        <v>120308</v>
      </c>
      <c r="FX73" s="355">
        <f t="shared" si="97"/>
        <v>0</v>
      </c>
      <c r="FY73" s="355">
        <f t="shared" si="98"/>
        <v>0</v>
      </c>
      <c r="FZ73" s="356">
        <f t="shared" si="98"/>
        <v>0</v>
      </c>
    </row>
    <row r="74" spans="1:182" x14ac:dyDescent="0.25">
      <c r="A74" s="62"/>
      <c r="B74" s="84"/>
      <c r="C74" s="64"/>
      <c r="D74" s="65"/>
      <c r="E74" s="299">
        <f>G74+O74+W74+AE74+AM74+AU74+BC74+BK74+BS74+CA74+CI74+CQ74</f>
        <v>128100</v>
      </c>
      <c r="F74" s="288"/>
      <c r="G74" s="87">
        <v>22500</v>
      </c>
      <c r="H74" s="289"/>
      <c r="I74" s="461">
        <v>22500</v>
      </c>
      <c r="K74" s="424"/>
      <c r="L74" s="41">
        <f t="shared" si="56"/>
        <v>0</v>
      </c>
      <c r="M74" s="41">
        <f t="shared" si="57"/>
        <v>0</v>
      </c>
      <c r="N74" s="557">
        <v>0</v>
      </c>
      <c r="O74" s="60"/>
      <c r="P74" s="289"/>
      <c r="Q74" s="457"/>
      <c r="S74" s="424"/>
      <c r="T74" s="41">
        <f t="shared" si="58"/>
        <v>0</v>
      </c>
      <c r="U74" s="41">
        <f t="shared" si="59"/>
        <v>0</v>
      </c>
      <c r="V74" s="557">
        <v>0</v>
      </c>
      <c r="W74" s="78">
        <v>30000</v>
      </c>
      <c r="X74" s="289"/>
      <c r="Y74" s="471">
        <v>30000</v>
      </c>
      <c r="AA74" s="424"/>
      <c r="AB74" s="41">
        <f t="shared" si="60"/>
        <v>0</v>
      </c>
      <c r="AC74" s="41">
        <f t="shared" si="61"/>
        <v>0</v>
      </c>
      <c r="AD74" s="557">
        <v>0</v>
      </c>
      <c r="AE74" s="87"/>
      <c r="AF74" s="289"/>
      <c r="AG74" s="461"/>
      <c r="AI74" s="424"/>
      <c r="AJ74" s="41">
        <f t="shared" si="62"/>
        <v>0</v>
      </c>
      <c r="AK74" s="41">
        <f t="shared" si="63"/>
        <v>0</v>
      </c>
      <c r="AL74" s="557">
        <v>0</v>
      </c>
      <c r="AM74" s="78">
        <v>35000</v>
      </c>
      <c r="AN74" s="289"/>
      <c r="AO74" s="471">
        <v>35000</v>
      </c>
      <c r="AQ74" s="424"/>
      <c r="AR74" s="41">
        <f t="shared" si="64"/>
        <v>0</v>
      </c>
      <c r="AS74" s="41">
        <f t="shared" si="65"/>
        <v>0</v>
      </c>
      <c r="AT74" s="557">
        <v>0</v>
      </c>
      <c r="AU74" s="87"/>
      <c r="AV74" s="289"/>
      <c r="AW74" s="461"/>
      <c r="AY74" s="424"/>
      <c r="AZ74" s="41">
        <f t="shared" si="66"/>
        <v>0</v>
      </c>
      <c r="BA74" s="41">
        <f t="shared" si="67"/>
        <v>0</v>
      </c>
      <c r="BB74" s="557">
        <v>0</v>
      </c>
      <c r="BC74" s="87">
        <v>12500</v>
      </c>
      <c r="BD74" s="289"/>
      <c r="BE74" s="461">
        <v>12500</v>
      </c>
      <c r="BG74" s="424"/>
      <c r="BH74" s="41">
        <f t="shared" si="68"/>
        <v>0</v>
      </c>
      <c r="BI74" s="41">
        <f t="shared" si="69"/>
        <v>0</v>
      </c>
      <c r="BJ74" s="557">
        <v>0</v>
      </c>
      <c r="BK74" s="87"/>
      <c r="BL74" s="289"/>
      <c r="BM74" s="461"/>
      <c r="BO74" s="424"/>
      <c r="BP74" s="41">
        <f t="shared" si="70"/>
        <v>0</v>
      </c>
      <c r="BQ74" s="41">
        <f t="shared" si="71"/>
        <v>0</v>
      </c>
      <c r="BR74" s="557">
        <v>0</v>
      </c>
      <c r="BS74" s="87">
        <v>12500</v>
      </c>
      <c r="BT74" s="289"/>
      <c r="BU74" s="461">
        <v>12500</v>
      </c>
      <c r="BW74" s="424"/>
      <c r="BX74" s="41">
        <f t="shared" si="72"/>
        <v>0</v>
      </c>
      <c r="BY74" s="41">
        <f t="shared" si="73"/>
        <v>0</v>
      </c>
      <c r="BZ74" s="557">
        <v>0</v>
      </c>
      <c r="CA74" s="78"/>
      <c r="CB74" s="289"/>
      <c r="CC74" s="471"/>
      <c r="CE74" s="424"/>
      <c r="CF74" s="41">
        <f t="shared" si="74"/>
        <v>0</v>
      </c>
      <c r="CG74" s="41">
        <f t="shared" si="75"/>
        <v>0</v>
      </c>
      <c r="CH74" s="557">
        <v>0</v>
      </c>
      <c r="CI74" s="87">
        <v>7800</v>
      </c>
      <c r="CJ74" s="289"/>
      <c r="CK74" s="461">
        <v>7800</v>
      </c>
      <c r="CM74" s="424"/>
      <c r="CN74" s="41">
        <f t="shared" si="76"/>
        <v>0</v>
      </c>
      <c r="CO74" s="41">
        <f t="shared" si="77"/>
        <v>0</v>
      </c>
      <c r="CP74" s="599">
        <v>0</v>
      </c>
      <c r="CQ74" s="87">
        <v>7800</v>
      </c>
      <c r="CR74" s="289"/>
      <c r="CS74" s="461"/>
      <c r="CT74" s="247"/>
      <c r="CU74" s="424"/>
      <c r="CV74" s="41">
        <f t="shared" si="78"/>
        <v>0</v>
      </c>
      <c r="CW74" s="41">
        <f t="shared" si="79"/>
        <v>0</v>
      </c>
      <c r="CX74" s="564">
        <v>0</v>
      </c>
      <c r="CY74" s="87"/>
      <c r="CZ74" s="289"/>
      <c r="DA74" s="502"/>
      <c r="DB74" s="274"/>
      <c r="DC74" s="424"/>
      <c r="DD74" s="41">
        <f t="shared" si="80"/>
        <v>0</v>
      </c>
      <c r="DE74" s="41">
        <f t="shared" si="81"/>
        <v>0</v>
      </c>
      <c r="DF74" s="604">
        <v>0</v>
      </c>
      <c r="DG74" s="180"/>
      <c r="DH74" s="289"/>
      <c r="DI74" s="502"/>
      <c r="DJ74" s="274"/>
      <c r="DK74" s="424"/>
      <c r="DL74" s="41">
        <f t="shared" si="82"/>
        <v>0</v>
      </c>
      <c r="DM74" s="41">
        <f t="shared" si="83"/>
        <v>0</v>
      </c>
      <c r="DN74" s="604">
        <v>0</v>
      </c>
      <c r="DO74" s="180"/>
      <c r="DP74" s="289"/>
      <c r="DQ74" s="502"/>
      <c r="DR74" s="274"/>
      <c r="DS74" s="424"/>
      <c r="DT74" s="41">
        <f t="shared" si="84"/>
        <v>0</v>
      </c>
      <c r="DU74" s="41">
        <f t="shared" si="85"/>
        <v>0</v>
      </c>
      <c r="DV74" s="604">
        <v>0</v>
      </c>
      <c r="DW74" s="180"/>
      <c r="DX74" s="289"/>
      <c r="DY74" s="502"/>
      <c r="DZ74" s="274"/>
      <c r="EA74" s="424"/>
      <c r="EB74" s="41">
        <f t="shared" si="86"/>
        <v>0</v>
      </c>
      <c r="EC74" s="41">
        <f t="shared" si="87"/>
        <v>0</v>
      </c>
      <c r="ED74" s="604">
        <v>0</v>
      </c>
      <c r="EE74" s="180"/>
      <c r="EF74" s="289"/>
      <c r="EG74" s="502"/>
      <c r="EH74" s="274"/>
      <c r="EI74" s="424"/>
      <c r="EJ74" s="41">
        <f t="shared" si="88"/>
        <v>0</v>
      </c>
      <c r="EK74" s="41">
        <f t="shared" si="89"/>
        <v>0</v>
      </c>
      <c r="EL74" s="604">
        <v>0</v>
      </c>
      <c r="EM74" s="180"/>
      <c r="EN74" s="289"/>
      <c r="EO74" s="502"/>
      <c r="EP74" s="274"/>
      <c r="EQ74" s="424"/>
      <c r="ER74" s="41">
        <f t="shared" si="90"/>
        <v>0</v>
      </c>
      <c r="ES74" s="41">
        <f t="shared" si="91"/>
        <v>0</v>
      </c>
      <c r="ET74" s="604">
        <v>0</v>
      </c>
      <c r="EU74" s="180"/>
      <c r="EV74" s="289"/>
      <c r="EW74" s="502"/>
      <c r="EX74" s="274"/>
      <c r="EY74" s="424"/>
      <c r="EZ74" s="41">
        <f t="shared" si="92"/>
        <v>0</v>
      </c>
      <c r="FA74" s="41">
        <f t="shared" si="93"/>
        <v>0</v>
      </c>
      <c r="FB74" s="604">
        <v>0</v>
      </c>
      <c r="FC74" s="180"/>
      <c r="FD74" s="289"/>
      <c r="FE74" s="502"/>
      <c r="FF74" s="274"/>
      <c r="FG74" s="424"/>
      <c r="FH74" s="41">
        <f t="shared" si="94"/>
        <v>0</v>
      </c>
      <c r="FI74" s="41">
        <f t="shared" si="51"/>
        <v>0</v>
      </c>
      <c r="FJ74" s="564">
        <v>0</v>
      </c>
      <c r="FK74" s="292"/>
      <c r="FL74" s="289"/>
      <c r="FM74" s="548"/>
      <c r="FN74" s="275"/>
      <c r="FO74" s="424"/>
      <c r="FP74" s="41">
        <f t="shared" si="95"/>
        <v>0</v>
      </c>
      <c r="FQ74" s="41">
        <f t="shared" si="96"/>
        <v>0</v>
      </c>
      <c r="FR74" s="564">
        <v>0</v>
      </c>
      <c r="FW74" s="355">
        <f t="shared" si="97"/>
        <v>128100</v>
      </c>
      <c r="FX74" s="355">
        <f t="shared" si="97"/>
        <v>0</v>
      </c>
      <c r="FY74" s="355">
        <f t="shared" si="98"/>
        <v>0</v>
      </c>
      <c r="FZ74" s="356">
        <f t="shared" si="98"/>
        <v>0</v>
      </c>
    </row>
    <row r="75" spans="1:182" x14ac:dyDescent="0.25">
      <c r="A75" s="62"/>
      <c r="B75" s="63" t="s">
        <v>113</v>
      </c>
      <c r="C75" s="88"/>
      <c r="D75" s="65"/>
      <c r="E75" s="299"/>
      <c r="F75" s="288"/>
      <c r="G75" s="87"/>
      <c r="H75" s="289"/>
      <c r="I75" s="461"/>
      <c r="K75" s="424"/>
      <c r="L75" s="41">
        <f t="shared" si="56"/>
        <v>0</v>
      </c>
      <c r="M75" s="41">
        <f t="shared" si="57"/>
        <v>0</v>
      </c>
      <c r="N75" s="557">
        <v>0</v>
      </c>
      <c r="O75" s="60"/>
      <c r="P75" s="289"/>
      <c r="Q75" s="457"/>
      <c r="S75" s="424"/>
      <c r="T75" s="41">
        <f t="shared" si="58"/>
        <v>0</v>
      </c>
      <c r="U75" s="41">
        <f t="shared" si="59"/>
        <v>0</v>
      </c>
      <c r="V75" s="557">
        <v>0</v>
      </c>
      <c r="W75" s="78"/>
      <c r="X75" s="289"/>
      <c r="Y75" s="471"/>
      <c r="AA75" s="424"/>
      <c r="AB75" s="41">
        <f t="shared" si="60"/>
        <v>0</v>
      </c>
      <c r="AC75" s="41">
        <f t="shared" si="61"/>
        <v>0</v>
      </c>
      <c r="AD75" s="557">
        <v>0</v>
      </c>
      <c r="AE75" s="87"/>
      <c r="AF75" s="289"/>
      <c r="AG75" s="461"/>
      <c r="AI75" s="424"/>
      <c r="AJ75" s="41">
        <f t="shared" si="62"/>
        <v>0</v>
      </c>
      <c r="AK75" s="41">
        <f t="shared" si="63"/>
        <v>0</v>
      </c>
      <c r="AL75" s="557">
        <v>0</v>
      </c>
      <c r="AM75" s="78"/>
      <c r="AN75" s="289"/>
      <c r="AO75" s="471"/>
      <c r="AQ75" s="424"/>
      <c r="AR75" s="41">
        <f t="shared" si="64"/>
        <v>0</v>
      </c>
      <c r="AS75" s="41">
        <f t="shared" si="65"/>
        <v>0</v>
      </c>
      <c r="AT75" s="557">
        <v>0</v>
      </c>
      <c r="AU75" s="87"/>
      <c r="AV75" s="289"/>
      <c r="AW75" s="461"/>
      <c r="AY75" s="424"/>
      <c r="AZ75" s="41">
        <f t="shared" si="66"/>
        <v>0</v>
      </c>
      <c r="BA75" s="41">
        <f t="shared" si="67"/>
        <v>0</v>
      </c>
      <c r="BB75" s="557">
        <v>0</v>
      </c>
      <c r="BC75" s="87"/>
      <c r="BD75" s="289"/>
      <c r="BE75" s="461"/>
      <c r="BG75" s="424"/>
      <c r="BH75" s="41">
        <f t="shared" si="68"/>
        <v>0</v>
      </c>
      <c r="BI75" s="41">
        <f t="shared" si="69"/>
        <v>0</v>
      </c>
      <c r="BJ75" s="557">
        <v>0</v>
      </c>
      <c r="BK75" s="87"/>
      <c r="BL75" s="289"/>
      <c r="BM75" s="461"/>
      <c r="BO75" s="424"/>
      <c r="BP75" s="41">
        <f t="shared" si="70"/>
        <v>0</v>
      </c>
      <c r="BQ75" s="41">
        <f t="shared" si="71"/>
        <v>0</v>
      </c>
      <c r="BR75" s="557">
        <v>0</v>
      </c>
      <c r="BS75" s="87"/>
      <c r="BT75" s="289"/>
      <c r="BU75" s="461"/>
      <c r="BW75" s="424"/>
      <c r="BX75" s="41">
        <f t="shared" si="72"/>
        <v>0</v>
      </c>
      <c r="BY75" s="41">
        <f t="shared" si="73"/>
        <v>0</v>
      </c>
      <c r="BZ75" s="557">
        <v>0</v>
      </c>
      <c r="CA75" s="78"/>
      <c r="CB75" s="289"/>
      <c r="CC75" s="471"/>
      <c r="CE75" s="424"/>
      <c r="CF75" s="41">
        <f t="shared" si="74"/>
        <v>0</v>
      </c>
      <c r="CG75" s="41">
        <f t="shared" si="75"/>
        <v>0</v>
      </c>
      <c r="CH75" s="557">
        <v>0</v>
      </c>
      <c r="CI75" s="87"/>
      <c r="CJ75" s="289"/>
      <c r="CK75" s="461"/>
      <c r="CM75" s="424"/>
      <c r="CN75" s="41">
        <f t="shared" si="76"/>
        <v>0</v>
      </c>
      <c r="CO75" s="41">
        <f t="shared" si="77"/>
        <v>0</v>
      </c>
      <c r="CP75" s="599">
        <v>0</v>
      </c>
      <c r="CQ75" s="87"/>
      <c r="CR75" s="289"/>
      <c r="CS75" s="461"/>
      <c r="CT75" s="247"/>
      <c r="CU75" s="424"/>
      <c r="CV75" s="41">
        <f t="shared" si="78"/>
        <v>0</v>
      </c>
      <c r="CW75" s="41">
        <f t="shared" si="79"/>
        <v>0</v>
      </c>
      <c r="CX75" s="564">
        <v>0</v>
      </c>
      <c r="CY75" s="87"/>
      <c r="CZ75" s="289"/>
      <c r="DA75" s="502"/>
      <c r="DB75" s="274"/>
      <c r="DC75" s="424"/>
      <c r="DD75" s="41">
        <f t="shared" si="80"/>
        <v>0</v>
      </c>
      <c r="DE75" s="41">
        <f t="shared" si="81"/>
        <v>0</v>
      </c>
      <c r="DF75" s="604">
        <v>0</v>
      </c>
      <c r="DG75" s="180"/>
      <c r="DH75" s="289"/>
      <c r="DI75" s="502"/>
      <c r="DJ75" s="274"/>
      <c r="DK75" s="424"/>
      <c r="DL75" s="41">
        <f t="shared" si="82"/>
        <v>0</v>
      </c>
      <c r="DM75" s="41">
        <f t="shared" si="83"/>
        <v>0</v>
      </c>
      <c r="DN75" s="604">
        <v>0</v>
      </c>
      <c r="DO75" s="180"/>
      <c r="DP75" s="289"/>
      <c r="DQ75" s="502"/>
      <c r="DR75" s="274"/>
      <c r="DS75" s="424"/>
      <c r="DT75" s="41">
        <f t="shared" si="84"/>
        <v>0</v>
      </c>
      <c r="DU75" s="41">
        <f t="shared" si="85"/>
        <v>0</v>
      </c>
      <c r="DV75" s="604">
        <v>0</v>
      </c>
      <c r="DW75" s="180"/>
      <c r="DX75" s="289"/>
      <c r="DY75" s="502"/>
      <c r="DZ75" s="274"/>
      <c r="EA75" s="424"/>
      <c r="EB75" s="41">
        <f t="shared" si="86"/>
        <v>0</v>
      </c>
      <c r="EC75" s="41">
        <f t="shared" si="87"/>
        <v>0</v>
      </c>
      <c r="ED75" s="604">
        <v>0</v>
      </c>
      <c r="EE75" s="180"/>
      <c r="EF75" s="289"/>
      <c r="EG75" s="502"/>
      <c r="EH75" s="274"/>
      <c r="EI75" s="424"/>
      <c r="EJ75" s="41">
        <f t="shared" si="88"/>
        <v>0</v>
      </c>
      <c r="EK75" s="41">
        <f t="shared" si="89"/>
        <v>0</v>
      </c>
      <c r="EL75" s="604">
        <v>0</v>
      </c>
      <c r="EM75" s="180"/>
      <c r="EN75" s="289"/>
      <c r="EO75" s="502"/>
      <c r="EP75" s="274"/>
      <c r="EQ75" s="424"/>
      <c r="ER75" s="41">
        <f t="shared" si="90"/>
        <v>0</v>
      </c>
      <c r="ES75" s="41">
        <f t="shared" si="91"/>
        <v>0</v>
      </c>
      <c r="ET75" s="604">
        <v>0</v>
      </c>
      <c r="EU75" s="180"/>
      <c r="EV75" s="289"/>
      <c r="EW75" s="502"/>
      <c r="EX75" s="274"/>
      <c r="EY75" s="424"/>
      <c r="EZ75" s="41">
        <f t="shared" si="92"/>
        <v>0</v>
      </c>
      <c r="FA75" s="41">
        <f t="shared" si="93"/>
        <v>0</v>
      </c>
      <c r="FB75" s="604">
        <v>0</v>
      </c>
      <c r="FC75" s="180"/>
      <c r="FD75" s="289"/>
      <c r="FE75" s="502"/>
      <c r="FF75" s="274"/>
      <c r="FG75" s="424"/>
      <c r="FH75" s="41">
        <f t="shared" si="94"/>
        <v>0</v>
      </c>
      <c r="FI75" s="41">
        <f t="shared" si="51"/>
        <v>0</v>
      </c>
      <c r="FJ75" s="564">
        <v>0</v>
      </c>
      <c r="FK75" s="292"/>
      <c r="FL75" s="289"/>
      <c r="FM75" s="548"/>
      <c r="FN75" s="275"/>
      <c r="FO75" s="424"/>
      <c r="FP75" s="41">
        <f t="shared" si="95"/>
        <v>0</v>
      </c>
      <c r="FQ75" s="41">
        <f t="shared" si="96"/>
        <v>0</v>
      </c>
      <c r="FR75" s="564">
        <v>0</v>
      </c>
      <c r="FW75" s="355">
        <f t="shared" si="97"/>
        <v>0</v>
      </c>
      <c r="FX75" s="355">
        <f t="shared" si="97"/>
        <v>0</v>
      </c>
      <c r="FY75" s="355">
        <f t="shared" si="98"/>
        <v>0</v>
      </c>
      <c r="FZ75" s="356">
        <f t="shared" si="98"/>
        <v>0</v>
      </c>
    </row>
    <row r="76" spans="1:182" x14ac:dyDescent="0.25">
      <c r="A76" s="35" t="s">
        <v>114</v>
      </c>
      <c r="B76" s="84" t="s">
        <v>115</v>
      </c>
      <c r="C76" s="88" t="s">
        <v>18</v>
      </c>
      <c r="D76" s="65">
        <v>39.25</v>
      </c>
      <c r="E76" s="299">
        <f t="shared" ref="E76:E83" si="99">G76+O76+W76+AE76+AM76+AU76+BC76+BK76+BS76+CA76+CI76+CQ76+CY76+DG76+DO76+DW76</f>
        <v>1989</v>
      </c>
      <c r="F76" s="288">
        <f>$D$76*E76</f>
        <v>78068.25</v>
      </c>
      <c r="G76" s="60">
        <v>281</v>
      </c>
      <c r="H76" s="289">
        <f>$D$76*G76</f>
        <v>11029.25</v>
      </c>
      <c r="I76" s="457">
        <v>281</v>
      </c>
      <c r="J76" s="89">
        <v>504</v>
      </c>
      <c r="K76" s="424"/>
      <c r="L76" s="41">
        <f t="shared" si="56"/>
        <v>0</v>
      </c>
      <c r="M76" s="41">
        <f t="shared" si="57"/>
        <v>0</v>
      </c>
      <c r="N76" s="557">
        <v>0</v>
      </c>
      <c r="O76" s="358">
        <v>0</v>
      </c>
      <c r="P76" s="289">
        <f>$D$76*O76</f>
        <v>0</v>
      </c>
      <c r="Q76" s="468">
        <v>0</v>
      </c>
      <c r="R76" s="89">
        <v>0</v>
      </c>
      <c r="S76" s="424"/>
      <c r="T76" s="41">
        <f t="shared" si="58"/>
        <v>0</v>
      </c>
      <c r="U76" s="41">
        <f t="shared" si="59"/>
        <v>0</v>
      </c>
      <c r="V76" s="560">
        <v>0</v>
      </c>
      <c r="W76" s="60">
        <v>440</v>
      </c>
      <c r="X76" s="289">
        <f>$D$76*W76</f>
        <v>17270</v>
      </c>
      <c r="Y76" s="457">
        <v>440</v>
      </c>
      <c r="Z76" s="89">
        <v>328</v>
      </c>
      <c r="AA76" s="424"/>
      <c r="AB76" s="41">
        <f t="shared" si="60"/>
        <v>0</v>
      </c>
      <c r="AC76" s="41">
        <f t="shared" si="61"/>
        <v>0</v>
      </c>
      <c r="AD76" s="557">
        <v>0</v>
      </c>
      <c r="AE76" s="60">
        <v>0</v>
      </c>
      <c r="AF76" s="289">
        <f>$D$76*AE76</f>
        <v>0</v>
      </c>
      <c r="AG76" s="457">
        <v>0</v>
      </c>
      <c r="AH76" s="89">
        <v>0</v>
      </c>
      <c r="AI76" s="424"/>
      <c r="AJ76" s="41">
        <f t="shared" si="62"/>
        <v>0</v>
      </c>
      <c r="AK76" s="41">
        <f t="shared" si="63"/>
        <v>0</v>
      </c>
      <c r="AL76" s="557">
        <v>0</v>
      </c>
      <c r="AM76" s="60">
        <v>300</v>
      </c>
      <c r="AN76" s="289">
        <f>$D$76*AM76</f>
        <v>11775</v>
      </c>
      <c r="AO76" s="457">
        <v>300</v>
      </c>
      <c r="AP76" s="89">
        <v>1032</v>
      </c>
      <c r="AQ76" s="424"/>
      <c r="AR76" s="41">
        <f t="shared" si="64"/>
        <v>0</v>
      </c>
      <c r="AS76" s="41">
        <f t="shared" si="65"/>
        <v>0</v>
      </c>
      <c r="AT76" s="557">
        <v>0</v>
      </c>
      <c r="AU76" s="60">
        <v>0</v>
      </c>
      <c r="AV76" s="289">
        <f>$D$76*AU76</f>
        <v>0</v>
      </c>
      <c r="AW76" s="457">
        <v>0</v>
      </c>
      <c r="AX76" s="89">
        <v>0</v>
      </c>
      <c r="AY76" s="424"/>
      <c r="AZ76" s="41">
        <f t="shared" si="66"/>
        <v>0</v>
      </c>
      <c r="BA76" s="41">
        <f t="shared" si="67"/>
        <v>0</v>
      </c>
      <c r="BB76" s="557">
        <v>0</v>
      </c>
      <c r="BC76" s="60">
        <v>308</v>
      </c>
      <c r="BD76" s="289">
        <f>$D$76*BC76</f>
        <v>12089</v>
      </c>
      <c r="BE76" s="457">
        <v>308</v>
      </c>
      <c r="BF76" s="89">
        <v>53</v>
      </c>
      <c r="BG76" s="424"/>
      <c r="BH76" s="41">
        <f t="shared" si="68"/>
        <v>0</v>
      </c>
      <c r="BI76" s="41">
        <f t="shared" si="69"/>
        <v>0</v>
      </c>
      <c r="BJ76" s="557">
        <v>0</v>
      </c>
      <c r="BK76" s="60">
        <v>0</v>
      </c>
      <c r="BL76" s="289">
        <f>$D$76*BK76</f>
        <v>0</v>
      </c>
      <c r="BM76" s="457">
        <v>0</v>
      </c>
      <c r="BN76" s="89">
        <v>0</v>
      </c>
      <c r="BO76" s="424"/>
      <c r="BP76" s="41">
        <f t="shared" si="70"/>
        <v>0</v>
      </c>
      <c r="BQ76" s="41">
        <f t="shared" si="71"/>
        <v>0</v>
      </c>
      <c r="BR76" s="557">
        <v>0</v>
      </c>
      <c r="BS76" s="60">
        <v>220</v>
      </c>
      <c r="BT76" s="289">
        <f>$D$76*BS76</f>
        <v>8635</v>
      </c>
      <c r="BU76" s="457">
        <v>220</v>
      </c>
      <c r="BV76" s="89">
        <v>289</v>
      </c>
      <c r="BW76" s="424"/>
      <c r="BX76" s="41">
        <f t="shared" si="72"/>
        <v>0</v>
      </c>
      <c r="BY76" s="41">
        <f t="shared" si="73"/>
        <v>0</v>
      </c>
      <c r="BZ76" s="557">
        <v>0</v>
      </c>
      <c r="CA76" s="60">
        <v>0</v>
      </c>
      <c r="CB76" s="289">
        <f>$D$76*CA76</f>
        <v>0</v>
      </c>
      <c r="CC76" s="457">
        <v>0</v>
      </c>
      <c r="CD76" s="89">
        <v>0</v>
      </c>
      <c r="CE76" s="424"/>
      <c r="CF76" s="41">
        <f t="shared" si="74"/>
        <v>0</v>
      </c>
      <c r="CG76" s="41">
        <f t="shared" si="75"/>
        <v>0</v>
      </c>
      <c r="CH76" s="557">
        <v>0</v>
      </c>
      <c r="CI76" s="60">
        <v>220</v>
      </c>
      <c r="CJ76" s="289">
        <f>$D$76*CI76</f>
        <v>8635</v>
      </c>
      <c r="CK76" s="457">
        <v>220</v>
      </c>
      <c r="CL76" s="89">
        <v>0</v>
      </c>
      <c r="CM76" s="424"/>
      <c r="CN76" s="41">
        <f t="shared" si="76"/>
        <v>0</v>
      </c>
      <c r="CO76" s="41">
        <f t="shared" si="77"/>
        <v>0</v>
      </c>
      <c r="CP76" s="599">
        <v>0</v>
      </c>
      <c r="CQ76" s="60">
        <v>220</v>
      </c>
      <c r="CR76" s="289">
        <f>$D$76*CQ76</f>
        <v>8635</v>
      </c>
      <c r="CS76" s="467">
        <v>0</v>
      </c>
      <c r="CT76" s="56"/>
      <c r="CU76" s="424"/>
      <c r="CV76" s="41">
        <f t="shared" si="78"/>
        <v>0</v>
      </c>
      <c r="CW76" s="41">
        <f t="shared" si="79"/>
        <v>0</v>
      </c>
      <c r="CX76" s="564">
        <v>0</v>
      </c>
      <c r="CY76" s="60">
        <v>0</v>
      </c>
      <c r="CZ76" s="289">
        <f>$D$76*CY76</f>
        <v>0</v>
      </c>
      <c r="DA76" s="502">
        <v>0</v>
      </c>
      <c r="DB76" s="274"/>
      <c r="DC76" s="424"/>
      <c r="DD76" s="41">
        <f t="shared" si="80"/>
        <v>0</v>
      </c>
      <c r="DE76" s="41">
        <f t="shared" si="81"/>
        <v>0</v>
      </c>
      <c r="DF76" s="604">
        <v>0</v>
      </c>
      <c r="DG76" s="180">
        <v>0</v>
      </c>
      <c r="DH76" s="289">
        <f>$D$76*DG76</f>
        <v>0</v>
      </c>
      <c r="DI76" s="502">
        <v>0</v>
      </c>
      <c r="DJ76" s="274"/>
      <c r="DK76" s="424"/>
      <c r="DL76" s="41">
        <f t="shared" si="82"/>
        <v>0</v>
      </c>
      <c r="DM76" s="41">
        <f t="shared" si="83"/>
        <v>0</v>
      </c>
      <c r="DN76" s="604">
        <v>0</v>
      </c>
      <c r="DO76" s="180">
        <v>0</v>
      </c>
      <c r="DP76" s="289">
        <f>$D$76*DO76</f>
        <v>0</v>
      </c>
      <c r="DQ76" s="502">
        <v>0</v>
      </c>
      <c r="DR76" s="274"/>
      <c r="DS76" s="424"/>
      <c r="DT76" s="41">
        <f t="shared" si="84"/>
        <v>0</v>
      </c>
      <c r="DU76" s="41">
        <f t="shared" si="85"/>
        <v>0</v>
      </c>
      <c r="DV76" s="604">
        <v>0</v>
      </c>
      <c r="DW76" s="180">
        <v>0</v>
      </c>
      <c r="DX76" s="289">
        <f>$D$76*DW76</f>
        <v>0</v>
      </c>
      <c r="DY76" s="502">
        <v>0</v>
      </c>
      <c r="DZ76" s="274"/>
      <c r="EA76" s="424"/>
      <c r="EB76" s="41">
        <f t="shared" si="86"/>
        <v>0</v>
      </c>
      <c r="EC76" s="41">
        <f t="shared" si="87"/>
        <v>0</v>
      </c>
      <c r="ED76" s="604">
        <v>0</v>
      </c>
      <c r="EE76" s="180">
        <v>0</v>
      </c>
      <c r="EF76" s="289">
        <f>$D$76*EE76</f>
        <v>0</v>
      </c>
      <c r="EG76" s="502">
        <v>0</v>
      </c>
      <c r="EH76" s="274"/>
      <c r="EI76" s="424"/>
      <c r="EJ76" s="41">
        <f t="shared" si="88"/>
        <v>0</v>
      </c>
      <c r="EK76" s="41">
        <f t="shared" si="89"/>
        <v>0</v>
      </c>
      <c r="EL76" s="604">
        <v>0</v>
      </c>
      <c r="EM76" s="180">
        <v>0</v>
      </c>
      <c r="EN76" s="289">
        <f>$D$76*EM76</f>
        <v>0</v>
      </c>
      <c r="EO76" s="502">
        <v>0</v>
      </c>
      <c r="EP76" s="274"/>
      <c r="EQ76" s="424"/>
      <c r="ER76" s="41">
        <f t="shared" si="90"/>
        <v>0</v>
      </c>
      <c r="ES76" s="41">
        <f t="shared" si="91"/>
        <v>0</v>
      </c>
      <c r="ET76" s="604">
        <v>0</v>
      </c>
      <c r="EU76" s="180">
        <v>0</v>
      </c>
      <c r="EV76" s="289">
        <f>$D$76*EU76</f>
        <v>0</v>
      </c>
      <c r="EW76" s="502">
        <v>0</v>
      </c>
      <c r="EX76" s="274"/>
      <c r="EY76" s="424"/>
      <c r="EZ76" s="41">
        <f t="shared" si="92"/>
        <v>0</v>
      </c>
      <c r="FA76" s="41">
        <f t="shared" si="93"/>
        <v>0</v>
      </c>
      <c r="FB76" s="604">
        <v>0</v>
      </c>
      <c r="FC76" s="86">
        <v>0</v>
      </c>
      <c r="FD76" s="289">
        <f>$D$76*FC76</f>
        <v>0</v>
      </c>
      <c r="FE76" s="499">
        <v>0</v>
      </c>
      <c r="FF76" s="19"/>
      <c r="FG76" s="424"/>
      <c r="FH76" s="41">
        <f t="shared" si="94"/>
        <v>0</v>
      </c>
      <c r="FI76" s="41">
        <f t="shared" si="51"/>
        <v>0</v>
      </c>
      <c r="FJ76" s="564">
        <v>0</v>
      </c>
      <c r="FK76" s="400">
        <v>0</v>
      </c>
      <c r="FL76" s="289">
        <f>$D$76*FK76</f>
        <v>0</v>
      </c>
      <c r="FM76" s="539">
        <v>0</v>
      </c>
      <c r="FN76" s="19"/>
      <c r="FO76" s="424"/>
      <c r="FP76" s="41">
        <f t="shared" si="95"/>
        <v>0</v>
      </c>
      <c r="FQ76" s="41">
        <f t="shared" si="96"/>
        <v>0</v>
      </c>
      <c r="FR76" s="564">
        <v>0</v>
      </c>
      <c r="FW76" s="355">
        <f t="shared" si="97"/>
        <v>1989</v>
      </c>
      <c r="FX76" s="355">
        <f t="shared" si="97"/>
        <v>78068.25</v>
      </c>
      <c r="FY76" s="355">
        <f t="shared" si="98"/>
        <v>0</v>
      </c>
      <c r="FZ76" s="356">
        <f t="shared" si="98"/>
        <v>0</v>
      </c>
    </row>
    <row r="77" spans="1:182" x14ac:dyDescent="0.25">
      <c r="A77" s="35" t="s">
        <v>116</v>
      </c>
      <c r="B77" s="84" t="s">
        <v>117</v>
      </c>
      <c r="C77" s="88" t="s">
        <v>18</v>
      </c>
      <c r="D77" s="65">
        <v>64.25</v>
      </c>
      <c r="E77" s="299">
        <f t="shared" si="99"/>
        <v>441</v>
      </c>
      <c r="F77" s="288">
        <f>$D$77*E77</f>
        <v>28334.25</v>
      </c>
      <c r="G77" s="60">
        <v>61</v>
      </c>
      <c r="H77" s="289">
        <f>$D$77*G77</f>
        <v>3919.25</v>
      </c>
      <c r="I77" s="457">
        <v>61</v>
      </c>
      <c r="J77" s="20">
        <v>751</v>
      </c>
      <c r="K77" s="424"/>
      <c r="L77" s="41">
        <f t="shared" si="56"/>
        <v>0</v>
      </c>
      <c r="M77" s="41">
        <f t="shared" si="57"/>
        <v>0</v>
      </c>
      <c r="N77" s="557">
        <v>0</v>
      </c>
      <c r="O77" s="358">
        <v>0</v>
      </c>
      <c r="P77" s="289">
        <f>$D$77*O77</f>
        <v>0</v>
      </c>
      <c r="Q77" s="468">
        <v>0</v>
      </c>
      <c r="R77" s="20">
        <v>0</v>
      </c>
      <c r="S77" s="424"/>
      <c r="T77" s="41">
        <f t="shared" si="58"/>
        <v>0</v>
      </c>
      <c r="U77" s="41">
        <f t="shared" si="59"/>
        <v>0</v>
      </c>
      <c r="V77" s="560">
        <v>0</v>
      </c>
      <c r="W77" s="60">
        <v>72</v>
      </c>
      <c r="X77" s="289">
        <f>$D$77*W77</f>
        <v>4626</v>
      </c>
      <c r="Y77" s="457">
        <v>72</v>
      </c>
      <c r="Z77" s="20">
        <v>304</v>
      </c>
      <c r="AA77" s="424"/>
      <c r="AB77" s="41">
        <f t="shared" si="60"/>
        <v>0</v>
      </c>
      <c r="AC77" s="41">
        <f t="shared" si="61"/>
        <v>0</v>
      </c>
      <c r="AD77" s="557">
        <v>0</v>
      </c>
      <c r="AE77" s="60">
        <v>0</v>
      </c>
      <c r="AF77" s="289">
        <f>$D$77*AE77</f>
        <v>0</v>
      </c>
      <c r="AG77" s="457">
        <v>0</v>
      </c>
      <c r="AH77" s="20">
        <v>0</v>
      </c>
      <c r="AI77" s="424"/>
      <c r="AJ77" s="41">
        <f t="shared" si="62"/>
        <v>0</v>
      </c>
      <c r="AK77" s="41">
        <f t="shared" si="63"/>
        <v>0</v>
      </c>
      <c r="AL77" s="557">
        <v>0</v>
      </c>
      <c r="AM77" s="60">
        <v>78</v>
      </c>
      <c r="AN77" s="289">
        <f>$D$77*AM77</f>
        <v>5011.5</v>
      </c>
      <c r="AO77" s="457">
        <v>78</v>
      </c>
      <c r="AP77" s="20">
        <v>774</v>
      </c>
      <c r="AQ77" s="424"/>
      <c r="AR77" s="41">
        <f t="shared" si="64"/>
        <v>0</v>
      </c>
      <c r="AS77" s="41">
        <f t="shared" si="65"/>
        <v>0</v>
      </c>
      <c r="AT77" s="557">
        <v>0</v>
      </c>
      <c r="AU77" s="60">
        <v>0</v>
      </c>
      <c r="AV77" s="289">
        <f>$D$77*AU77</f>
        <v>0</v>
      </c>
      <c r="AW77" s="457">
        <v>0</v>
      </c>
      <c r="AX77" s="20">
        <v>0</v>
      </c>
      <c r="AY77" s="424"/>
      <c r="AZ77" s="41">
        <f t="shared" si="66"/>
        <v>0</v>
      </c>
      <c r="BA77" s="41">
        <f t="shared" si="67"/>
        <v>0</v>
      </c>
      <c r="BB77" s="557">
        <v>0</v>
      </c>
      <c r="BC77" s="60">
        <v>114</v>
      </c>
      <c r="BD77" s="289">
        <f>$D$77*BC77</f>
        <v>7324.5</v>
      </c>
      <c r="BE77" s="457">
        <v>114</v>
      </c>
      <c r="BF77" s="20">
        <v>51</v>
      </c>
      <c r="BG77" s="424"/>
      <c r="BH77" s="41">
        <f t="shared" si="68"/>
        <v>0</v>
      </c>
      <c r="BI77" s="41">
        <f t="shared" si="69"/>
        <v>0</v>
      </c>
      <c r="BJ77" s="557">
        <v>0</v>
      </c>
      <c r="BK77" s="60">
        <v>0</v>
      </c>
      <c r="BL77" s="289">
        <f>$D$77*BK77</f>
        <v>0</v>
      </c>
      <c r="BM77" s="457">
        <v>0</v>
      </c>
      <c r="BN77" s="20">
        <v>0</v>
      </c>
      <c r="BO77" s="424"/>
      <c r="BP77" s="41">
        <f t="shared" si="70"/>
        <v>0</v>
      </c>
      <c r="BQ77" s="41">
        <f t="shared" si="71"/>
        <v>0</v>
      </c>
      <c r="BR77" s="557">
        <v>0</v>
      </c>
      <c r="BS77" s="60">
        <v>56</v>
      </c>
      <c r="BT77" s="289">
        <f>$D$77*BS77</f>
        <v>3598</v>
      </c>
      <c r="BU77" s="457">
        <v>56</v>
      </c>
      <c r="BV77" s="20">
        <v>263</v>
      </c>
      <c r="BW77" s="424"/>
      <c r="BX77" s="41">
        <f t="shared" si="72"/>
        <v>0</v>
      </c>
      <c r="BY77" s="41">
        <f t="shared" si="73"/>
        <v>0</v>
      </c>
      <c r="BZ77" s="557">
        <v>0</v>
      </c>
      <c r="CA77" s="60">
        <v>0</v>
      </c>
      <c r="CB77" s="289">
        <f>$D$77*CA77</f>
        <v>0</v>
      </c>
      <c r="CC77" s="457">
        <v>0</v>
      </c>
      <c r="CD77" s="20">
        <v>0</v>
      </c>
      <c r="CE77" s="424"/>
      <c r="CF77" s="41">
        <f t="shared" si="74"/>
        <v>0</v>
      </c>
      <c r="CG77" s="41">
        <f t="shared" si="75"/>
        <v>0</v>
      </c>
      <c r="CH77" s="557">
        <v>0</v>
      </c>
      <c r="CI77" s="60">
        <v>30</v>
      </c>
      <c r="CJ77" s="289">
        <f>$D$77*CI77</f>
        <v>1927.5</v>
      </c>
      <c r="CK77" s="457">
        <v>30</v>
      </c>
      <c r="CL77" s="20">
        <v>0</v>
      </c>
      <c r="CM77" s="424"/>
      <c r="CN77" s="41">
        <f t="shared" si="76"/>
        <v>0</v>
      </c>
      <c r="CO77" s="41">
        <f t="shared" si="77"/>
        <v>0</v>
      </c>
      <c r="CP77" s="599">
        <v>0</v>
      </c>
      <c r="CQ77" s="60">
        <v>30</v>
      </c>
      <c r="CR77" s="289">
        <f>$D$77*CQ77</f>
        <v>1927.5</v>
      </c>
      <c r="CS77" s="467">
        <v>0</v>
      </c>
      <c r="CT77" s="56"/>
      <c r="CU77" s="424"/>
      <c r="CV77" s="41">
        <f t="shared" si="78"/>
        <v>0</v>
      </c>
      <c r="CW77" s="41">
        <f t="shared" si="79"/>
        <v>0</v>
      </c>
      <c r="CX77" s="564">
        <v>0</v>
      </c>
      <c r="CY77" s="60">
        <v>0</v>
      </c>
      <c r="CZ77" s="289">
        <f>$D$77*CY77</f>
        <v>0</v>
      </c>
      <c r="DA77" s="502">
        <v>0</v>
      </c>
      <c r="DB77" s="274"/>
      <c r="DC77" s="424"/>
      <c r="DD77" s="41">
        <f t="shared" si="80"/>
        <v>0</v>
      </c>
      <c r="DE77" s="41">
        <f t="shared" si="81"/>
        <v>0</v>
      </c>
      <c r="DF77" s="604">
        <v>0</v>
      </c>
      <c r="DG77" s="180">
        <v>0</v>
      </c>
      <c r="DH77" s="289">
        <f>$D$77*DG77</f>
        <v>0</v>
      </c>
      <c r="DI77" s="502">
        <v>0</v>
      </c>
      <c r="DJ77" s="274"/>
      <c r="DK77" s="424"/>
      <c r="DL77" s="41">
        <f t="shared" si="82"/>
        <v>0</v>
      </c>
      <c r="DM77" s="41">
        <f t="shared" si="83"/>
        <v>0</v>
      </c>
      <c r="DN77" s="604">
        <v>0</v>
      </c>
      <c r="DO77" s="180">
        <v>0</v>
      </c>
      <c r="DP77" s="289">
        <f>$D$77*DO77</f>
        <v>0</v>
      </c>
      <c r="DQ77" s="502">
        <v>0</v>
      </c>
      <c r="DR77" s="274"/>
      <c r="DS77" s="424"/>
      <c r="DT77" s="41">
        <f t="shared" si="84"/>
        <v>0</v>
      </c>
      <c r="DU77" s="41">
        <f t="shared" si="85"/>
        <v>0</v>
      </c>
      <c r="DV77" s="604">
        <v>0</v>
      </c>
      <c r="DW77" s="180">
        <v>0</v>
      </c>
      <c r="DX77" s="289">
        <f>$D$77*DW77</f>
        <v>0</v>
      </c>
      <c r="DY77" s="502">
        <v>0</v>
      </c>
      <c r="DZ77" s="274"/>
      <c r="EA77" s="424"/>
      <c r="EB77" s="41">
        <f t="shared" si="86"/>
        <v>0</v>
      </c>
      <c r="EC77" s="41">
        <f t="shared" si="87"/>
        <v>0</v>
      </c>
      <c r="ED77" s="604">
        <v>0</v>
      </c>
      <c r="EE77" s="180">
        <v>0</v>
      </c>
      <c r="EF77" s="289">
        <f>$D$77*EE77</f>
        <v>0</v>
      </c>
      <c r="EG77" s="502">
        <v>0</v>
      </c>
      <c r="EH77" s="274"/>
      <c r="EI77" s="424"/>
      <c r="EJ77" s="41">
        <f t="shared" si="88"/>
        <v>0</v>
      </c>
      <c r="EK77" s="41">
        <f t="shared" si="89"/>
        <v>0</v>
      </c>
      <c r="EL77" s="604">
        <v>0</v>
      </c>
      <c r="EM77" s="180">
        <v>0</v>
      </c>
      <c r="EN77" s="289">
        <f>$D$77*EM77</f>
        <v>0</v>
      </c>
      <c r="EO77" s="502">
        <v>0</v>
      </c>
      <c r="EP77" s="274"/>
      <c r="EQ77" s="424"/>
      <c r="ER77" s="41">
        <f t="shared" si="90"/>
        <v>0</v>
      </c>
      <c r="ES77" s="41">
        <f t="shared" si="91"/>
        <v>0</v>
      </c>
      <c r="ET77" s="604">
        <v>0</v>
      </c>
      <c r="EU77" s="180">
        <v>0</v>
      </c>
      <c r="EV77" s="289">
        <f>$D$77*EU77</f>
        <v>0</v>
      </c>
      <c r="EW77" s="502">
        <v>0</v>
      </c>
      <c r="EX77" s="274"/>
      <c r="EY77" s="424"/>
      <c r="EZ77" s="41">
        <f t="shared" si="92"/>
        <v>0</v>
      </c>
      <c r="FA77" s="41">
        <f t="shared" si="93"/>
        <v>0</v>
      </c>
      <c r="FB77" s="604">
        <v>0</v>
      </c>
      <c r="FC77" s="86">
        <v>0</v>
      </c>
      <c r="FD77" s="289">
        <f>$D$77*FC77</f>
        <v>0</v>
      </c>
      <c r="FE77" s="499">
        <v>0</v>
      </c>
      <c r="FF77" s="19"/>
      <c r="FG77" s="424"/>
      <c r="FH77" s="41">
        <f t="shared" si="94"/>
        <v>0</v>
      </c>
      <c r="FI77" s="41">
        <f t="shared" si="51"/>
        <v>0</v>
      </c>
      <c r="FJ77" s="564">
        <v>0</v>
      </c>
      <c r="FK77" s="400">
        <v>0</v>
      </c>
      <c r="FL77" s="289">
        <f>$D$77*FK77</f>
        <v>0</v>
      </c>
      <c r="FM77" s="539">
        <v>0</v>
      </c>
      <c r="FN77" s="19"/>
      <c r="FO77" s="424"/>
      <c r="FP77" s="41">
        <f t="shared" si="95"/>
        <v>0</v>
      </c>
      <c r="FQ77" s="41">
        <f t="shared" si="96"/>
        <v>0</v>
      </c>
      <c r="FR77" s="564">
        <v>0</v>
      </c>
      <c r="FW77" s="355">
        <f t="shared" si="97"/>
        <v>441</v>
      </c>
      <c r="FX77" s="355">
        <f t="shared" si="97"/>
        <v>28334.25</v>
      </c>
      <c r="FY77" s="355">
        <f t="shared" si="98"/>
        <v>0</v>
      </c>
      <c r="FZ77" s="356">
        <f t="shared" si="98"/>
        <v>0</v>
      </c>
    </row>
    <row r="78" spans="1:182" x14ac:dyDescent="0.25">
      <c r="A78" s="35" t="s">
        <v>118</v>
      </c>
      <c r="B78" s="84" t="s">
        <v>119</v>
      </c>
      <c r="C78" s="88" t="s">
        <v>120</v>
      </c>
      <c r="D78" s="65">
        <v>175.25</v>
      </c>
      <c r="E78" s="299">
        <f t="shared" si="99"/>
        <v>84</v>
      </c>
      <c r="F78" s="288">
        <f>$D$78*E78</f>
        <v>14721</v>
      </c>
      <c r="G78" s="60">
        <v>12</v>
      </c>
      <c r="H78" s="289">
        <f>$D$78*G78</f>
        <v>2103</v>
      </c>
      <c r="I78" s="457">
        <v>12</v>
      </c>
      <c r="J78" s="90">
        <v>445</v>
      </c>
      <c r="K78" s="424"/>
      <c r="L78" s="41">
        <f t="shared" si="56"/>
        <v>0</v>
      </c>
      <c r="M78" s="41">
        <f t="shared" si="57"/>
        <v>0</v>
      </c>
      <c r="N78" s="557">
        <v>0</v>
      </c>
      <c r="O78" s="358">
        <v>0</v>
      </c>
      <c r="P78" s="289">
        <f>$D$78*O78</f>
        <v>0</v>
      </c>
      <c r="Q78" s="468">
        <v>0</v>
      </c>
      <c r="R78" s="90">
        <v>0</v>
      </c>
      <c r="S78" s="424"/>
      <c r="T78" s="41">
        <f t="shared" si="58"/>
        <v>0</v>
      </c>
      <c r="U78" s="41">
        <f t="shared" si="59"/>
        <v>0</v>
      </c>
      <c r="V78" s="560">
        <v>0</v>
      </c>
      <c r="W78" s="60">
        <v>12</v>
      </c>
      <c r="X78" s="289">
        <f>$D$78*W78</f>
        <v>2103</v>
      </c>
      <c r="Y78" s="457">
        <v>12</v>
      </c>
      <c r="Z78" s="90">
        <v>549</v>
      </c>
      <c r="AA78" s="424"/>
      <c r="AB78" s="41">
        <f t="shared" si="60"/>
        <v>0</v>
      </c>
      <c r="AC78" s="41">
        <f t="shared" si="61"/>
        <v>0</v>
      </c>
      <c r="AD78" s="557">
        <v>0</v>
      </c>
      <c r="AE78" s="60">
        <v>0</v>
      </c>
      <c r="AF78" s="289">
        <f>$D$78*AE78</f>
        <v>0</v>
      </c>
      <c r="AG78" s="457">
        <v>0</v>
      </c>
      <c r="AH78" s="90">
        <v>0</v>
      </c>
      <c r="AI78" s="424"/>
      <c r="AJ78" s="41">
        <f t="shared" si="62"/>
        <v>0</v>
      </c>
      <c r="AK78" s="41">
        <f t="shared" si="63"/>
        <v>0</v>
      </c>
      <c r="AL78" s="557">
        <v>0</v>
      </c>
      <c r="AM78" s="60">
        <v>12</v>
      </c>
      <c r="AN78" s="289">
        <f>$D$78*AM78</f>
        <v>2103</v>
      </c>
      <c r="AO78" s="457">
        <v>12</v>
      </c>
      <c r="AP78" s="90">
        <v>606</v>
      </c>
      <c r="AQ78" s="424"/>
      <c r="AR78" s="41">
        <f t="shared" si="64"/>
        <v>0</v>
      </c>
      <c r="AS78" s="41">
        <f t="shared" si="65"/>
        <v>0</v>
      </c>
      <c r="AT78" s="557">
        <v>0</v>
      </c>
      <c r="AU78" s="60">
        <v>0</v>
      </c>
      <c r="AV78" s="289">
        <f>$D$78*AU78</f>
        <v>0</v>
      </c>
      <c r="AW78" s="457">
        <v>0</v>
      </c>
      <c r="AX78" s="90">
        <v>0</v>
      </c>
      <c r="AY78" s="424"/>
      <c r="AZ78" s="41">
        <f t="shared" si="66"/>
        <v>0</v>
      </c>
      <c r="BA78" s="41">
        <f t="shared" si="67"/>
        <v>0</v>
      </c>
      <c r="BB78" s="557">
        <v>0</v>
      </c>
      <c r="BC78" s="60">
        <v>12</v>
      </c>
      <c r="BD78" s="289">
        <f>$D$78*BC78</f>
        <v>2103</v>
      </c>
      <c r="BE78" s="457">
        <v>12</v>
      </c>
      <c r="BF78" s="90">
        <v>80</v>
      </c>
      <c r="BG78" s="424"/>
      <c r="BH78" s="41">
        <f t="shared" si="68"/>
        <v>0</v>
      </c>
      <c r="BI78" s="41">
        <f t="shared" si="69"/>
        <v>0</v>
      </c>
      <c r="BJ78" s="557">
        <v>0</v>
      </c>
      <c r="BK78" s="60">
        <v>0</v>
      </c>
      <c r="BL78" s="289">
        <f>$D$78*BK78</f>
        <v>0</v>
      </c>
      <c r="BM78" s="457">
        <v>0</v>
      </c>
      <c r="BN78" s="90">
        <v>0</v>
      </c>
      <c r="BO78" s="424"/>
      <c r="BP78" s="41">
        <f t="shared" si="70"/>
        <v>0</v>
      </c>
      <c r="BQ78" s="41">
        <f t="shared" si="71"/>
        <v>0</v>
      </c>
      <c r="BR78" s="557">
        <v>0</v>
      </c>
      <c r="BS78" s="60">
        <v>12</v>
      </c>
      <c r="BT78" s="289">
        <f>$D$78*BS78</f>
        <v>2103</v>
      </c>
      <c r="BU78" s="457">
        <v>12</v>
      </c>
      <c r="BV78" s="90">
        <v>294</v>
      </c>
      <c r="BW78" s="424"/>
      <c r="BX78" s="41">
        <f t="shared" si="72"/>
        <v>0</v>
      </c>
      <c r="BY78" s="41">
        <f t="shared" si="73"/>
        <v>0</v>
      </c>
      <c r="BZ78" s="557">
        <v>0</v>
      </c>
      <c r="CA78" s="60">
        <v>0</v>
      </c>
      <c r="CB78" s="289">
        <f>$D$78*CA78</f>
        <v>0</v>
      </c>
      <c r="CC78" s="457">
        <v>0</v>
      </c>
      <c r="CD78" s="90">
        <v>0</v>
      </c>
      <c r="CE78" s="424"/>
      <c r="CF78" s="41">
        <f t="shared" si="74"/>
        <v>0</v>
      </c>
      <c r="CG78" s="41">
        <f t="shared" si="75"/>
        <v>0</v>
      </c>
      <c r="CH78" s="557">
        <v>0</v>
      </c>
      <c r="CI78" s="60">
        <v>12</v>
      </c>
      <c r="CJ78" s="289">
        <f>$D$78*CI78</f>
        <v>2103</v>
      </c>
      <c r="CK78" s="457">
        <v>12</v>
      </c>
      <c r="CL78" s="90">
        <v>0</v>
      </c>
      <c r="CM78" s="424"/>
      <c r="CN78" s="41">
        <f t="shared" si="76"/>
        <v>0</v>
      </c>
      <c r="CO78" s="41">
        <f t="shared" si="77"/>
        <v>0</v>
      </c>
      <c r="CP78" s="599">
        <v>0</v>
      </c>
      <c r="CQ78" s="60">
        <v>12</v>
      </c>
      <c r="CR78" s="289">
        <f>$D$78*CQ78</f>
        <v>2103</v>
      </c>
      <c r="CS78" s="467">
        <v>0</v>
      </c>
      <c r="CT78" s="56"/>
      <c r="CU78" s="424"/>
      <c r="CV78" s="41">
        <f t="shared" si="78"/>
        <v>0</v>
      </c>
      <c r="CW78" s="41">
        <f t="shared" si="79"/>
        <v>0</v>
      </c>
      <c r="CX78" s="564">
        <v>0</v>
      </c>
      <c r="CY78" s="60">
        <v>0</v>
      </c>
      <c r="CZ78" s="289">
        <f>$D$78*CY78</f>
        <v>0</v>
      </c>
      <c r="DA78" s="502">
        <v>0</v>
      </c>
      <c r="DB78" s="274"/>
      <c r="DC78" s="424"/>
      <c r="DD78" s="41">
        <f t="shared" si="80"/>
        <v>0</v>
      </c>
      <c r="DE78" s="41">
        <f t="shared" si="81"/>
        <v>0</v>
      </c>
      <c r="DF78" s="604">
        <v>0</v>
      </c>
      <c r="DG78" s="180">
        <v>0</v>
      </c>
      <c r="DH78" s="289">
        <f>$D$78*DG78</f>
        <v>0</v>
      </c>
      <c r="DI78" s="502">
        <v>0</v>
      </c>
      <c r="DJ78" s="274"/>
      <c r="DK78" s="424"/>
      <c r="DL78" s="41">
        <f t="shared" si="82"/>
        <v>0</v>
      </c>
      <c r="DM78" s="41">
        <f t="shared" si="83"/>
        <v>0</v>
      </c>
      <c r="DN78" s="604">
        <v>0</v>
      </c>
      <c r="DO78" s="180">
        <v>0</v>
      </c>
      <c r="DP78" s="289">
        <f>$D$78*DO78</f>
        <v>0</v>
      </c>
      <c r="DQ78" s="502">
        <v>0</v>
      </c>
      <c r="DR78" s="274"/>
      <c r="DS78" s="424"/>
      <c r="DT78" s="41">
        <f t="shared" si="84"/>
        <v>0</v>
      </c>
      <c r="DU78" s="41">
        <f t="shared" si="85"/>
        <v>0</v>
      </c>
      <c r="DV78" s="604">
        <v>0</v>
      </c>
      <c r="DW78" s="180">
        <v>0</v>
      </c>
      <c r="DX78" s="289">
        <f>$D$78*DW78</f>
        <v>0</v>
      </c>
      <c r="DY78" s="502">
        <v>0</v>
      </c>
      <c r="DZ78" s="274"/>
      <c r="EA78" s="424"/>
      <c r="EB78" s="41">
        <f t="shared" si="86"/>
        <v>0</v>
      </c>
      <c r="EC78" s="41">
        <f t="shared" si="87"/>
        <v>0</v>
      </c>
      <c r="ED78" s="604">
        <v>0</v>
      </c>
      <c r="EE78" s="180">
        <v>0</v>
      </c>
      <c r="EF78" s="289">
        <f>$D$78*EE78</f>
        <v>0</v>
      </c>
      <c r="EG78" s="502">
        <v>0</v>
      </c>
      <c r="EH78" s="274"/>
      <c r="EI78" s="424"/>
      <c r="EJ78" s="41">
        <f t="shared" si="88"/>
        <v>0</v>
      </c>
      <c r="EK78" s="41">
        <f t="shared" si="89"/>
        <v>0</v>
      </c>
      <c r="EL78" s="604">
        <v>0</v>
      </c>
      <c r="EM78" s="180">
        <v>0</v>
      </c>
      <c r="EN78" s="289">
        <f>$D$78*EM78</f>
        <v>0</v>
      </c>
      <c r="EO78" s="502">
        <v>0</v>
      </c>
      <c r="EP78" s="274"/>
      <c r="EQ78" s="424"/>
      <c r="ER78" s="41">
        <f t="shared" si="90"/>
        <v>0</v>
      </c>
      <c r="ES78" s="41">
        <f t="shared" si="91"/>
        <v>0</v>
      </c>
      <c r="ET78" s="604">
        <v>0</v>
      </c>
      <c r="EU78" s="180">
        <v>0</v>
      </c>
      <c r="EV78" s="289">
        <f>$D$78*EU78</f>
        <v>0</v>
      </c>
      <c r="EW78" s="502">
        <v>0</v>
      </c>
      <c r="EX78" s="274"/>
      <c r="EY78" s="424"/>
      <c r="EZ78" s="41">
        <f t="shared" si="92"/>
        <v>0</v>
      </c>
      <c r="FA78" s="41">
        <f t="shared" si="93"/>
        <v>0</v>
      </c>
      <c r="FB78" s="604">
        <v>0</v>
      </c>
      <c r="FC78" s="86">
        <v>0</v>
      </c>
      <c r="FD78" s="289">
        <f>$D$78*FC78</f>
        <v>0</v>
      </c>
      <c r="FE78" s="499">
        <v>0</v>
      </c>
      <c r="FF78" s="19"/>
      <c r="FG78" s="424"/>
      <c r="FH78" s="41">
        <f t="shared" si="94"/>
        <v>0</v>
      </c>
      <c r="FI78" s="41">
        <f t="shared" si="51"/>
        <v>0</v>
      </c>
      <c r="FJ78" s="564">
        <v>0</v>
      </c>
      <c r="FK78" s="400">
        <v>0</v>
      </c>
      <c r="FL78" s="289">
        <f>$D$78*FK78</f>
        <v>0</v>
      </c>
      <c r="FM78" s="539">
        <v>0</v>
      </c>
      <c r="FN78" s="19"/>
      <c r="FO78" s="424"/>
      <c r="FP78" s="41">
        <f t="shared" si="95"/>
        <v>0</v>
      </c>
      <c r="FQ78" s="41">
        <f t="shared" si="96"/>
        <v>0</v>
      </c>
      <c r="FR78" s="564">
        <v>0</v>
      </c>
      <c r="FW78" s="355">
        <f t="shared" si="97"/>
        <v>84</v>
      </c>
      <c r="FX78" s="355">
        <f t="shared" si="97"/>
        <v>14721</v>
      </c>
      <c r="FY78" s="355">
        <f t="shared" si="98"/>
        <v>0</v>
      </c>
      <c r="FZ78" s="356">
        <f t="shared" si="98"/>
        <v>0</v>
      </c>
    </row>
    <row r="79" spans="1:182" x14ac:dyDescent="0.25">
      <c r="A79" s="35" t="s">
        <v>121</v>
      </c>
      <c r="B79" s="84" t="s">
        <v>122</v>
      </c>
      <c r="C79" s="88" t="s">
        <v>120</v>
      </c>
      <c r="D79" s="65">
        <v>363.25</v>
      </c>
      <c r="E79" s="299">
        <f t="shared" si="99"/>
        <v>21</v>
      </c>
      <c r="F79" s="288">
        <f>$D$79*E79</f>
        <v>7628.25</v>
      </c>
      <c r="G79" s="60">
        <v>3</v>
      </c>
      <c r="H79" s="289">
        <f>$D$79*G79</f>
        <v>1089.75</v>
      </c>
      <c r="I79" s="457">
        <v>3</v>
      </c>
      <c r="J79" s="91">
        <v>99</v>
      </c>
      <c r="K79" s="424"/>
      <c r="L79" s="41">
        <f t="shared" si="56"/>
        <v>0</v>
      </c>
      <c r="M79" s="41">
        <f t="shared" si="57"/>
        <v>0</v>
      </c>
      <c r="N79" s="557">
        <v>0</v>
      </c>
      <c r="O79" s="358">
        <v>0</v>
      </c>
      <c r="P79" s="289">
        <f>$D$79*O79</f>
        <v>0</v>
      </c>
      <c r="Q79" s="468">
        <v>0</v>
      </c>
      <c r="R79" s="91">
        <v>0</v>
      </c>
      <c r="S79" s="424"/>
      <c r="T79" s="41">
        <f t="shared" si="58"/>
        <v>0</v>
      </c>
      <c r="U79" s="41">
        <f t="shared" si="59"/>
        <v>0</v>
      </c>
      <c r="V79" s="560">
        <v>0</v>
      </c>
      <c r="W79" s="60">
        <v>3</v>
      </c>
      <c r="X79" s="289">
        <f>$D$79*W79</f>
        <v>1089.75</v>
      </c>
      <c r="Y79" s="457">
        <v>3</v>
      </c>
      <c r="Z79" s="91">
        <v>1862</v>
      </c>
      <c r="AA79" s="424"/>
      <c r="AB79" s="41">
        <f t="shared" si="60"/>
        <v>0</v>
      </c>
      <c r="AC79" s="41">
        <f t="shared" si="61"/>
        <v>0</v>
      </c>
      <c r="AD79" s="557">
        <v>0</v>
      </c>
      <c r="AE79" s="60">
        <v>0</v>
      </c>
      <c r="AF79" s="289">
        <f>$D$79*AE79</f>
        <v>0</v>
      </c>
      <c r="AG79" s="457">
        <v>0</v>
      </c>
      <c r="AH79" s="91">
        <v>0</v>
      </c>
      <c r="AI79" s="424"/>
      <c r="AJ79" s="41">
        <f t="shared" si="62"/>
        <v>0</v>
      </c>
      <c r="AK79" s="41">
        <f t="shared" si="63"/>
        <v>0</v>
      </c>
      <c r="AL79" s="557">
        <v>0</v>
      </c>
      <c r="AM79" s="60">
        <v>3</v>
      </c>
      <c r="AN79" s="289">
        <f>$D$79*AM79</f>
        <v>1089.75</v>
      </c>
      <c r="AO79" s="457">
        <v>3</v>
      </c>
      <c r="AP79" s="91">
        <v>302</v>
      </c>
      <c r="AQ79" s="424"/>
      <c r="AR79" s="41">
        <f t="shared" si="64"/>
        <v>0</v>
      </c>
      <c r="AS79" s="41">
        <f t="shared" si="65"/>
        <v>0</v>
      </c>
      <c r="AT79" s="557">
        <v>0</v>
      </c>
      <c r="AU79" s="60">
        <v>0</v>
      </c>
      <c r="AV79" s="289">
        <f>$D$79*AU79</f>
        <v>0</v>
      </c>
      <c r="AW79" s="457">
        <v>0</v>
      </c>
      <c r="AX79" s="91">
        <v>0</v>
      </c>
      <c r="AY79" s="424"/>
      <c r="AZ79" s="41">
        <f t="shared" si="66"/>
        <v>0</v>
      </c>
      <c r="BA79" s="41">
        <f t="shared" si="67"/>
        <v>0</v>
      </c>
      <c r="BB79" s="557">
        <v>0</v>
      </c>
      <c r="BC79" s="60">
        <v>3</v>
      </c>
      <c r="BD79" s="289">
        <f>$D$79*BC79</f>
        <v>1089.75</v>
      </c>
      <c r="BE79" s="457">
        <v>3</v>
      </c>
      <c r="BF79" s="91">
        <v>30</v>
      </c>
      <c r="BG79" s="424"/>
      <c r="BH79" s="41">
        <f t="shared" si="68"/>
        <v>0</v>
      </c>
      <c r="BI79" s="41">
        <f t="shared" si="69"/>
        <v>0</v>
      </c>
      <c r="BJ79" s="557">
        <v>0</v>
      </c>
      <c r="BK79" s="60">
        <v>0</v>
      </c>
      <c r="BL79" s="289">
        <f>$D$79*BK79</f>
        <v>0</v>
      </c>
      <c r="BM79" s="457">
        <v>0</v>
      </c>
      <c r="BN79" s="91">
        <v>0</v>
      </c>
      <c r="BO79" s="424"/>
      <c r="BP79" s="41">
        <f t="shared" si="70"/>
        <v>0</v>
      </c>
      <c r="BQ79" s="41">
        <f t="shared" si="71"/>
        <v>0</v>
      </c>
      <c r="BR79" s="557">
        <v>0</v>
      </c>
      <c r="BS79" s="60">
        <v>3</v>
      </c>
      <c r="BT79" s="289">
        <f>$D$79*BS79</f>
        <v>1089.75</v>
      </c>
      <c r="BU79" s="457">
        <v>3</v>
      </c>
      <c r="BV79" s="91">
        <v>21</v>
      </c>
      <c r="BW79" s="424"/>
      <c r="BX79" s="41">
        <f t="shared" si="72"/>
        <v>0</v>
      </c>
      <c r="BY79" s="41">
        <f t="shared" si="73"/>
        <v>0</v>
      </c>
      <c r="BZ79" s="557">
        <v>0</v>
      </c>
      <c r="CA79" s="60">
        <v>0</v>
      </c>
      <c r="CB79" s="289">
        <f>$D$79*CA79</f>
        <v>0</v>
      </c>
      <c r="CC79" s="457">
        <v>0</v>
      </c>
      <c r="CD79" s="91">
        <v>0</v>
      </c>
      <c r="CE79" s="424"/>
      <c r="CF79" s="41">
        <f t="shared" si="74"/>
        <v>0</v>
      </c>
      <c r="CG79" s="41">
        <f t="shared" si="75"/>
        <v>0</v>
      </c>
      <c r="CH79" s="557">
        <v>0</v>
      </c>
      <c r="CI79" s="60">
        <v>3</v>
      </c>
      <c r="CJ79" s="289">
        <f>$D$79*CI79</f>
        <v>1089.75</v>
      </c>
      <c r="CK79" s="457">
        <v>3</v>
      </c>
      <c r="CL79" s="91">
        <v>0</v>
      </c>
      <c r="CM79" s="424"/>
      <c r="CN79" s="41">
        <f t="shared" si="76"/>
        <v>0</v>
      </c>
      <c r="CO79" s="41">
        <f t="shared" si="77"/>
        <v>0</v>
      </c>
      <c r="CP79" s="599">
        <v>0</v>
      </c>
      <c r="CQ79" s="60">
        <v>3</v>
      </c>
      <c r="CR79" s="289">
        <f>$D$79*CQ79</f>
        <v>1089.75</v>
      </c>
      <c r="CS79" s="467">
        <v>0</v>
      </c>
      <c r="CT79" s="56"/>
      <c r="CU79" s="424"/>
      <c r="CV79" s="41">
        <f t="shared" si="78"/>
        <v>0</v>
      </c>
      <c r="CW79" s="41">
        <f t="shared" si="79"/>
        <v>0</v>
      </c>
      <c r="CX79" s="564">
        <v>0</v>
      </c>
      <c r="CY79" s="60">
        <v>0</v>
      </c>
      <c r="CZ79" s="289">
        <f>$D$79*CY79</f>
        <v>0</v>
      </c>
      <c r="DA79" s="502">
        <v>0</v>
      </c>
      <c r="DB79" s="274"/>
      <c r="DC79" s="424"/>
      <c r="DD79" s="41">
        <f t="shared" si="80"/>
        <v>0</v>
      </c>
      <c r="DE79" s="41">
        <f t="shared" si="81"/>
        <v>0</v>
      </c>
      <c r="DF79" s="604">
        <v>0</v>
      </c>
      <c r="DG79" s="180">
        <v>0</v>
      </c>
      <c r="DH79" s="289">
        <f>$D$79*DG79</f>
        <v>0</v>
      </c>
      <c r="DI79" s="502">
        <v>0</v>
      </c>
      <c r="DJ79" s="274"/>
      <c r="DK79" s="424"/>
      <c r="DL79" s="41">
        <f t="shared" si="82"/>
        <v>0</v>
      </c>
      <c r="DM79" s="41">
        <f t="shared" si="83"/>
        <v>0</v>
      </c>
      <c r="DN79" s="604">
        <v>0</v>
      </c>
      <c r="DO79" s="180">
        <v>0</v>
      </c>
      <c r="DP79" s="289">
        <f>$D$79*DO79</f>
        <v>0</v>
      </c>
      <c r="DQ79" s="502">
        <v>0</v>
      </c>
      <c r="DR79" s="274"/>
      <c r="DS79" s="424"/>
      <c r="DT79" s="41">
        <f t="shared" si="84"/>
        <v>0</v>
      </c>
      <c r="DU79" s="41">
        <f t="shared" si="85"/>
        <v>0</v>
      </c>
      <c r="DV79" s="604">
        <v>0</v>
      </c>
      <c r="DW79" s="180">
        <v>0</v>
      </c>
      <c r="DX79" s="289">
        <f>$D$79*DW79</f>
        <v>0</v>
      </c>
      <c r="DY79" s="502">
        <v>0</v>
      </c>
      <c r="DZ79" s="274"/>
      <c r="EA79" s="424"/>
      <c r="EB79" s="41">
        <f t="shared" si="86"/>
        <v>0</v>
      </c>
      <c r="EC79" s="41">
        <f t="shared" si="87"/>
        <v>0</v>
      </c>
      <c r="ED79" s="604">
        <v>0</v>
      </c>
      <c r="EE79" s="180">
        <v>0</v>
      </c>
      <c r="EF79" s="289">
        <f>$D$79*EE79</f>
        <v>0</v>
      </c>
      <c r="EG79" s="502">
        <v>0</v>
      </c>
      <c r="EH79" s="274"/>
      <c r="EI79" s="424"/>
      <c r="EJ79" s="41">
        <f t="shared" si="88"/>
        <v>0</v>
      </c>
      <c r="EK79" s="41">
        <f t="shared" si="89"/>
        <v>0</v>
      </c>
      <c r="EL79" s="604">
        <v>0</v>
      </c>
      <c r="EM79" s="180">
        <v>0</v>
      </c>
      <c r="EN79" s="289">
        <f>$D$79*EM79</f>
        <v>0</v>
      </c>
      <c r="EO79" s="502">
        <v>0</v>
      </c>
      <c r="EP79" s="274"/>
      <c r="EQ79" s="424"/>
      <c r="ER79" s="41">
        <f t="shared" si="90"/>
        <v>0</v>
      </c>
      <c r="ES79" s="41">
        <f t="shared" si="91"/>
        <v>0</v>
      </c>
      <c r="ET79" s="604">
        <v>0</v>
      </c>
      <c r="EU79" s="180">
        <v>0</v>
      </c>
      <c r="EV79" s="289">
        <f>$D$79*EU79</f>
        <v>0</v>
      </c>
      <c r="EW79" s="502">
        <v>0</v>
      </c>
      <c r="EX79" s="274"/>
      <c r="EY79" s="424"/>
      <c r="EZ79" s="41">
        <f t="shared" si="92"/>
        <v>0</v>
      </c>
      <c r="FA79" s="41">
        <f t="shared" si="93"/>
        <v>0</v>
      </c>
      <c r="FB79" s="604">
        <v>0</v>
      </c>
      <c r="FC79" s="86">
        <v>0</v>
      </c>
      <c r="FD79" s="289">
        <f>$D$79*FC79</f>
        <v>0</v>
      </c>
      <c r="FE79" s="499">
        <v>0</v>
      </c>
      <c r="FF79" s="19"/>
      <c r="FG79" s="424"/>
      <c r="FH79" s="41">
        <f t="shared" si="94"/>
        <v>0</v>
      </c>
      <c r="FI79" s="41">
        <f t="shared" si="51"/>
        <v>0</v>
      </c>
      <c r="FJ79" s="564">
        <v>0</v>
      </c>
      <c r="FK79" s="400">
        <v>0</v>
      </c>
      <c r="FL79" s="289">
        <f>$D$79*FK79</f>
        <v>0</v>
      </c>
      <c r="FM79" s="539">
        <v>0</v>
      </c>
      <c r="FN79" s="19"/>
      <c r="FO79" s="424"/>
      <c r="FP79" s="41">
        <f t="shared" si="95"/>
        <v>0</v>
      </c>
      <c r="FQ79" s="41">
        <f t="shared" si="96"/>
        <v>0</v>
      </c>
      <c r="FR79" s="564">
        <v>0</v>
      </c>
      <c r="FW79" s="355">
        <f t="shared" si="97"/>
        <v>21</v>
      </c>
      <c r="FX79" s="355">
        <f t="shared" si="97"/>
        <v>7628.25</v>
      </c>
      <c r="FY79" s="355">
        <f t="shared" si="98"/>
        <v>0</v>
      </c>
      <c r="FZ79" s="356">
        <f t="shared" si="98"/>
        <v>0</v>
      </c>
    </row>
    <row r="80" spans="1:182" x14ac:dyDescent="0.25">
      <c r="A80" s="35" t="s">
        <v>123</v>
      </c>
      <c r="B80" s="84" t="s">
        <v>124</v>
      </c>
      <c r="C80" s="88" t="s">
        <v>125</v>
      </c>
      <c r="D80" s="65">
        <v>1350</v>
      </c>
      <c r="E80" s="299">
        <f t="shared" si="99"/>
        <v>84</v>
      </c>
      <c r="F80" s="295">
        <f>$D$80*E80</f>
        <v>113400</v>
      </c>
      <c r="G80" s="60">
        <v>12</v>
      </c>
      <c r="H80" s="295">
        <f>$D$80*G80</f>
        <v>16200</v>
      </c>
      <c r="I80" s="457">
        <v>12</v>
      </c>
      <c r="K80" s="424"/>
      <c r="L80" s="41">
        <f t="shared" si="56"/>
        <v>0</v>
      </c>
      <c r="M80" s="41">
        <f t="shared" si="57"/>
        <v>0</v>
      </c>
      <c r="N80" s="557">
        <v>0</v>
      </c>
      <c r="O80" s="358">
        <v>0</v>
      </c>
      <c r="P80" s="289">
        <f>$D$80*O80</f>
        <v>0</v>
      </c>
      <c r="Q80" s="468">
        <v>0</v>
      </c>
      <c r="S80" s="424"/>
      <c r="T80" s="41">
        <f t="shared" si="58"/>
        <v>0</v>
      </c>
      <c r="U80" s="41">
        <f t="shared" si="59"/>
        <v>0</v>
      </c>
      <c r="V80" s="560">
        <v>0</v>
      </c>
      <c r="W80" s="60">
        <v>12</v>
      </c>
      <c r="X80" s="295">
        <f>$D$80*W80</f>
        <v>16200</v>
      </c>
      <c r="Y80" s="457">
        <v>12</v>
      </c>
      <c r="AA80" s="424"/>
      <c r="AB80" s="41">
        <f t="shared" si="60"/>
        <v>0</v>
      </c>
      <c r="AC80" s="41">
        <f t="shared" si="61"/>
        <v>0</v>
      </c>
      <c r="AD80" s="557">
        <v>0</v>
      </c>
      <c r="AE80" s="60">
        <v>0</v>
      </c>
      <c r="AF80" s="295">
        <f>$D$80*AE80</f>
        <v>0</v>
      </c>
      <c r="AG80" s="457">
        <v>0</v>
      </c>
      <c r="AI80" s="424"/>
      <c r="AJ80" s="41">
        <f t="shared" si="62"/>
        <v>0</v>
      </c>
      <c r="AK80" s="41">
        <f t="shared" si="63"/>
        <v>0</v>
      </c>
      <c r="AL80" s="557">
        <v>0</v>
      </c>
      <c r="AM80" s="60">
        <v>12</v>
      </c>
      <c r="AN80" s="295">
        <f>$D$80*AM80</f>
        <v>16200</v>
      </c>
      <c r="AO80" s="457">
        <v>12</v>
      </c>
      <c r="AQ80" s="424"/>
      <c r="AR80" s="41">
        <f t="shared" si="64"/>
        <v>0</v>
      </c>
      <c r="AS80" s="41">
        <f t="shared" si="65"/>
        <v>0</v>
      </c>
      <c r="AT80" s="557">
        <v>0</v>
      </c>
      <c r="AU80" s="60">
        <v>0</v>
      </c>
      <c r="AV80" s="295">
        <f>$D$80*AU80</f>
        <v>0</v>
      </c>
      <c r="AW80" s="457">
        <v>0</v>
      </c>
      <c r="AY80" s="424"/>
      <c r="AZ80" s="41">
        <f t="shared" si="66"/>
        <v>0</v>
      </c>
      <c r="BA80" s="41">
        <f t="shared" si="67"/>
        <v>0</v>
      </c>
      <c r="BB80" s="557">
        <v>0</v>
      </c>
      <c r="BC80" s="60">
        <v>12</v>
      </c>
      <c r="BD80" s="295">
        <f>$D$80*BC80</f>
        <v>16200</v>
      </c>
      <c r="BE80" s="457">
        <v>12</v>
      </c>
      <c r="BG80" s="424"/>
      <c r="BH80" s="41">
        <f t="shared" si="68"/>
        <v>0</v>
      </c>
      <c r="BI80" s="41">
        <f t="shared" si="69"/>
        <v>0</v>
      </c>
      <c r="BJ80" s="557">
        <v>0</v>
      </c>
      <c r="BK80" s="60">
        <v>0</v>
      </c>
      <c r="BL80" s="295">
        <f>$D$80*BK80</f>
        <v>0</v>
      </c>
      <c r="BM80" s="457">
        <v>0</v>
      </c>
      <c r="BO80" s="424"/>
      <c r="BP80" s="41">
        <f t="shared" si="70"/>
        <v>0</v>
      </c>
      <c r="BQ80" s="41">
        <f t="shared" si="71"/>
        <v>0</v>
      </c>
      <c r="BR80" s="557">
        <v>0</v>
      </c>
      <c r="BS80" s="60">
        <v>12</v>
      </c>
      <c r="BT80" s="295">
        <f>$D$80*BS80</f>
        <v>16200</v>
      </c>
      <c r="BU80" s="457">
        <v>12</v>
      </c>
      <c r="BW80" s="424"/>
      <c r="BX80" s="41">
        <f t="shared" si="72"/>
        <v>0</v>
      </c>
      <c r="BY80" s="41">
        <f t="shared" si="73"/>
        <v>0</v>
      </c>
      <c r="BZ80" s="557">
        <v>0</v>
      </c>
      <c r="CA80" s="60">
        <v>0</v>
      </c>
      <c r="CB80" s="295">
        <f>$D$80*CA80</f>
        <v>0</v>
      </c>
      <c r="CC80" s="457">
        <v>0</v>
      </c>
      <c r="CE80" s="424"/>
      <c r="CF80" s="41">
        <f t="shared" si="74"/>
        <v>0</v>
      </c>
      <c r="CG80" s="41">
        <f t="shared" si="75"/>
        <v>0</v>
      </c>
      <c r="CH80" s="557">
        <v>0</v>
      </c>
      <c r="CI80" s="60">
        <v>12</v>
      </c>
      <c r="CJ80" s="295">
        <f>$D$80*CI80</f>
        <v>16200</v>
      </c>
      <c r="CK80" s="457">
        <v>12</v>
      </c>
      <c r="CM80" s="424"/>
      <c r="CN80" s="41">
        <f t="shared" si="76"/>
        <v>0</v>
      </c>
      <c r="CO80" s="41">
        <f t="shared" si="77"/>
        <v>0</v>
      </c>
      <c r="CP80" s="599">
        <v>0</v>
      </c>
      <c r="CQ80" s="60">
        <v>12</v>
      </c>
      <c r="CR80" s="295">
        <f>$D$80*CQ80</f>
        <v>16200</v>
      </c>
      <c r="CS80" s="467">
        <v>0</v>
      </c>
      <c r="CT80" s="56"/>
      <c r="CU80" s="424"/>
      <c r="CV80" s="41">
        <f t="shared" si="78"/>
        <v>0</v>
      </c>
      <c r="CW80" s="41">
        <f t="shared" si="79"/>
        <v>0</v>
      </c>
      <c r="CX80" s="564">
        <v>0</v>
      </c>
      <c r="CY80" s="60">
        <v>0</v>
      </c>
      <c r="CZ80" s="295">
        <f>$D$80*CY80</f>
        <v>0</v>
      </c>
      <c r="DA80" s="502">
        <v>0</v>
      </c>
      <c r="DB80" s="274"/>
      <c r="DC80" s="424"/>
      <c r="DD80" s="41">
        <f t="shared" si="80"/>
        <v>0</v>
      </c>
      <c r="DE80" s="41">
        <f t="shared" si="81"/>
        <v>0</v>
      </c>
      <c r="DF80" s="604">
        <v>0</v>
      </c>
      <c r="DG80" s="180">
        <v>0</v>
      </c>
      <c r="DH80" s="295">
        <f>$D$80*DG80</f>
        <v>0</v>
      </c>
      <c r="DI80" s="502">
        <v>0</v>
      </c>
      <c r="DJ80" s="274"/>
      <c r="DK80" s="424"/>
      <c r="DL80" s="41">
        <f t="shared" si="82"/>
        <v>0</v>
      </c>
      <c r="DM80" s="41">
        <f t="shared" si="83"/>
        <v>0</v>
      </c>
      <c r="DN80" s="604">
        <v>0</v>
      </c>
      <c r="DO80" s="180">
        <v>0</v>
      </c>
      <c r="DP80" s="295">
        <f>$D$80*DO80</f>
        <v>0</v>
      </c>
      <c r="DQ80" s="502">
        <v>0</v>
      </c>
      <c r="DR80" s="274"/>
      <c r="DS80" s="424"/>
      <c r="DT80" s="41">
        <f t="shared" si="84"/>
        <v>0</v>
      </c>
      <c r="DU80" s="41">
        <f t="shared" si="85"/>
        <v>0</v>
      </c>
      <c r="DV80" s="604">
        <v>0</v>
      </c>
      <c r="DW80" s="180">
        <v>0</v>
      </c>
      <c r="DX80" s="295">
        <f>$D$80*DW80</f>
        <v>0</v>
      </c>
      <c r="DY80" s="502">
        <v>0</v>
      </c>
      <c r="DZ80" s="274"/>
      <c r="EA80" s="424"/>
      <c r="EB80" s="41">
        <f t="shared" si="86"/>
        <v>0</v>
      </c>
      <c r="EC80" s="41">
        <f t="shared" si="87"/>
        <v>0</v>
      </c>
      <c r="ED80" s="604">
        <v>0</v>
      </c>
      <c r="EE80" s="180">
        <v>0</v>
      </c>
      <c r="EF80" s="295">
        <f>$D$80*EE80</f>
        <v>0</v>
      </c>
      <c r="EG80" s="502">
        <v>0</v>
      </c>
      <c r="EH80" s="274"/>
      <c r="EI80" s="424"/>
      <c r="EJ80" s="41">
        <f t="shared" si="88"/>
        <v>0</v>
      </c>
      <c r="EK80" s="41">
        <f t="shared" si="89"/>
        <v>0</v>
      </c>
      <c r="EL80" s="604">
        <v>0</v>
      </c>
      <c r="EM80" s="180">
        <v>0</v>
      </c>
      <c r="EN80" s="295">
        <f>$D$80*EM80</f>
        <v>0</v>
      </c>
      <c r="EO80" s="502">
        <v>0</v>
      </c>
      <c r="EP80" s="274"/>
      <c r="EQ80" s="424"/>
      <c r="ER80" s="41">
        <f t="shared" si="90"/>
        <v>0</v>
      </c>
      <c r="ES80" s="41">
        <f t="shared" si="91"/>
        <v>0</v>
      </c>
      <c r="ET80" s="604">
        <v>0</v>
      </c>
      <c r="EU80" s="180">
        <v>0</v>
      </c>
      <c r="EV80" s="295">
        <f>$D$80*EU80</f>
        <v>0</v>
      </c>
      <c r="EW80" s="502">
        <v>0</v>
      </c>
      <c r="EX80" s="274"/>
      <c r="EY80" s="424"/>
      <c r="EZ80" s="41">
        <f t="shared" si="92"/>
        <v>0</v>
      </c>
      <c r="FA80" s="41">
        <f t="shared" si="93"/>
        <v>0</v>
      </c>
      <c r="FB80" s="604">
        <v>0</v>
      </c>
      <c r="FC80" s="86">
        <v>0</v>
      </c>
      <c r="FD80" s="295">
        <f>$D$80*FC80</f>
        <v>0</v>
      </c>
      <c r="FE80" s="499">
        <v>0</v>
      </c>
      <c r="FF80" s="19"/>
      <c r="FG80" s="424"/>
      <c r="FH80" s="41">
        <f t="shared" si="94"/>
        <v>0</v>
      </c>
      <c r="FI80" s="41">
        <f t="shared" si="51"/>
        <v>0</v>
      </c>
      <c r="FJ80" s="564">
        <v>0</v>
      </c>
      <c r="FK80" s="400">
        <v>0</v>
      </c>
      <c r="FL80" s="295">
        <f>$D$80*FK80</f>
        <v>0</v>
      </c>
      <c r="FM80" s="539">
        <v>0</v>
      </c>
      <c r="FN80" s="19"/>
      <c r="FO80" s="424"/>
      <c r="FP80" s="41">
        <f t="shared" si="95"/>
        <v>0</v>
      </c>
      <c r="FQ80" s="41">
        <f t="shared" si="96"/>
        <v>0</v>
      </c>
      <c r="FR80" s="564">
        <v>0</v>
      </c>
      <c r="FW80" s="355">
        <f t="shared" si="97"/>
        <v>84</v>
      </c>
      <c r="FX80" s="355">
        <f t="shared" si="97"/>
        <v>113400</v>
      </c>
      <c r="FY80" s="355">
        <f t="shared" si="98"/>
        <v>0</v>
      </c>
      <c r="FZ80" s="356">
        <f t="shared" si="98"/>
        <v>0</v>
      </c>
    </row>
    <row r="81" spans="1:182" x14ac:dyDescent="0.25">
      <c r="A81" s="35" t="s">
        <v>126</v>
      </c>
      <c r="B81" s="93" t="s">
        <v>127</v>
      </c>
      <c r="C81" s="88" t="s">
        <v>18</v>
      </c>
      <c r="D81" s="65">
        <v>16.75</v>
      </c>
      <c r="E81" s="299">
        <f t="shared" si="99"/>
        <v>11913</v>
      </c>
      <c r="F81" s="288">
        <f>$D$81*E81</f>
        <v>199542.75</v>
      </c>
      <c r="G81" s="60">
        <v>2275</v>
      </c>
      <c r="H81" s="289">
        <f>$D$81*G81</f>
        <v>38106.25</v>
      </c>
      <c r="I81" s="457">
        <v>2275</v>
      </c>
      <c r="K81" s="424"/>
      <c r="L81" s="41">
        <f t="shared" si="56"/>
        <v>0</v>
      </c>
      <c r="M81" s="41">
        <f t="shared" si="57"/>
        <v>0</v>
      </c>
      <c r="N81" s="557">
        <v>0</v>
      </c>
      <c r="O81" s="358">
        <v>0</v>
      </c>
      <c r="P81" s="289">
        <f>$D$81*O81</f>
        <v>0</v>
      </c>
      <c r="Q81" s="468">
        <v>0</v>
      </c>
      <c r="S81" s="424"/>
      <c r="T81" s="41">
        <f t="shared" si="58"/>
        <v>0</v>
      </c>
      <c r="U81" s="41">
        <f t="shared" si="59"/>
        <v>0</v>
      </c>
      <c r="V81" s="560">
        <v>0</v>
      </c>
      <c r="W81" s="60">
        <v>2763</v>
      </c>
      <c r="X81" s="289">
        <f>$D$81*W81</f>
        <v>46280.25</v>
      </c>
      <c r="Y81" s="457">
        <v>2763</v>
      </c>
      <c r="AA81" s="424"/>
      <c r="AB81" s="41">
        <f t="shared" si="60"/>
        <v>0</v>
      </c>
      <c r="AC81" s="41">
        <f t="shared" si="61"/>
        <v>0</v>
      </c>
      <c r="AD81" s="557">
        <v>0</v>
      </c>
      <c r="AE81" s="60">
        <v>0</v>
      </c>
      <c r="AF81" s="289">
        <f>$D$81*AE81</f>
        <v>0</v>
      </c>
      <c r="AG81" s="457">
        <v>0</v>
      </c>
      <c r="AI81" s="424"/>
      <c r="AJ81" s="41">
        <f t="shared" si="62"/>
        <v>0</v>
      </c>
      <c r="AK81" s="41">
        <f t="shared" si="63"/>
        <v>0</v>
      </c>
      <c r="AL81" s="557">
        <v>0</v>
      </c>
      <c r="AM81" s="60">
        <v>2000</v>
      </c>
      <c r="AN81" s="289">
        <f>$D$81*AM81</f>
        <v>33500</v>
      </c>
      <c r="AO81" s="457">
        <v>2000</v>
      </c>
      <c r="AQ81" s="424"/>
      <c r="AR81" s="41">
        <f t="shared" si="64"/>
        <v>0</v>
      </c>
      <c r="AS81" s="41">
        <f t="shared" si="65"/>
        <v>0</v>
      </c>
      <c r="AT81" s="557">
        <v>0</v>
      </c>
      <c r="AU81" s="60">
        <v>0</v>
      </c>
      <c r="AV81" s="289">
        <f>$D$81*AU81</f>
        <v>0</v>
      </c>
      <c r="AW81" s="457">
        <v>0</v>
      </c>
      <c r="AY81" s="424"/>
      <c r="AZ81" s="41">
        <f t="shared" si="66"/>
        <v>0</v>
      </c>
      <c r="BA81" s="41">
        <f t="shared" si="67"/>
        <v>0</v>
      </c>
      <c r="BB81" s="557">
        <v>0</v>
      </c>
      <c r="BC81" s="60">
        <v>1300</v>
      </c>
      <c r="BD81" s="289">
        <f>$D$81*BC81</f>
        <v>21775</v>
      </c>
      <c r="BE81" s="457">
        <v>1300</v>
      </c>
      <c r="BG81" s="424"/>
      <c r="BH81" s="41">
        <f t="shared" si="68"/>
        <v>0</v>
      </c>
      <c r="BI81" s="41">
        <f t="shared" si="69"/>
        <v>0</v>
      </c>
      <c r="BJ81" s="557">
        <v>0</v>
      </c>
      <c r="BK81" s="60">
        <v>0</v>
      </c>
      <c r="BL81" s="289">
        <f>$D$81*BK81</f>
        <v>0</v>
      </c>
      <c r="BM81" s="457">
        <v>0</v>
      </c>
      <c r="BO81" s="424"/>
      <c r="BP81" s="41">
        <f t="shared" si="70"/>
        <v>0</v>
      </c>
      <c r="BQ81" s="41">
        <f t="shared" si="71"/>
        <v>0</v>
      </c>
      <c r="BR81" s="557">
        <v>0</v>
      </c>
      <c r="BS81" s="60">
        <v>975</v>
      </c>
      <c r="BT81" s="289">
        <f>$D$81*BS81</f>
        <v>16331.25</v>
      </c>
      <c r="BU81" s="457">
        <v>975</v>
      </c>
      <c r="BW81" s="424"/>
      <c r="BX81" s="41">
        <f t="shared" si="72"/>
        <v>0</v>
      </c>
      <c r="BY81" s="41">
        <f t="shared" si="73"/>
        <v>0</v>
      </c>
      <c r="BZ81" s="557">
        <v>0</v>
      </c>
      <c r="CA81" s="60">
        <v>0</v>
      </c>
      <c r="CB81" s="289">
        <f>$D$81*CA81</f>
        <v>0</v>
      </c>
      <c r="CC81" s="457">
        <v>0</v>
      </c>
      <c r="CE81" s="424"/>
      <c r="CF81" s="41">
        <f t="shared" si="74"/>
        <v>0</v>
      </c>
      <c r="CG81" s="41">
        <f t="shared" si="75"/>
        <v>0</v>
      </c>
      <c r="CH81" s="557">
        <v>0</v>
      </c>
      <c r="CI81" s="60">
        <v>1300</v>
      </c>
      <c r="CJ81" s="289">
        <f>$D$81*CI81</f>
        <v>21775</v>
      </c>
      <c r="CK81" s="457">
        <v>1300</v>
      </c>
      <c r="CM81" s="424"/>
      <c r="CN81" s="41">
        <f t="shared" si="76"/>
        <v>0</v>
      </c>
      <c r="CO81" s="41">
        <f t="shared" si="77"/>
        <v>0</v>
      </c>
      <c r="CP81" s="599">
        <v>0</v>
      </c>
      <c r="CQ81" s="60">
        <v>1300</v>
      </c>
      <c r="CR81" s="289">
        <f>$D$81*CQ81</f>
        <v>21775</v>
      </c>
      <c r="CS81" s="467">
        <v>0</v>
      </c>
      <c r="CT81" s="56"/>
      <c r="CU81" s="424"/>
      <c r="CV81" s="41">
        <f t="shared" si="78"/>
        <v>0</v>
      </c>
      <c r="CW81" s="41">
        <f t="shared" si="79"/>
        <v>0</v>
      </c>
      <c r="CX81" s="564">
        <v>0</v>
      </c>
      <c r="CY81" s="60">
        <v>0</v>
      </c>
      <c r="CZ81" s="289">
        <f>$D$81*CY81</f>
        <v>0</v>
      </c>
      <c r="DA81" s="502">
        <v>0</v>
      </c>
      <c r="DB81" s="274"/>
      <c r="DC81" s="424"/>
      <c r="DD81" s="41">
        <f t="shared" si="80"/>
        <v>0</v>
      </c>
      <c r="DE81" s="41">
        <f t="shared" si="81"/>
        <v>0</v>
      </c>
      <c r="DF81" s="604">
        <v>0</v>
      </c>
      <c r="DG81" s="180">
        <v>0</v>
      </c>
      <c r="DH81" s="289">
        <f>$D$81*DG81</f>
        <v>0</v>
      </c>
      <c r="DI81" s="502">
        <v>0</v>
      </c>
      <c r="DJ81" s="274"/>
      <c r="DK81" s="424"/>
      <c r="DL81" s="41">
        <f t="shared" si="82"/>
        <v>0</v>
      </c>
      <c r="DM81" s="41">
        <f t="shared" si="83"/>
        <v>0</v>
      </c>
      <c r="DN81" s="604">
        <v>0</v>
      </c>
      <c r="DO81" s="180">
        <v>0</v>
      </c>
      <c r="DP81" s="289">
        <f>$D$81*DO81</f>
        <v>0</v>
      </c>
      <c r="DQ81" s="502">
        <v>0</v>
      </c>
      <c r="DR81" s="274"/>
      <c r="DS81" s="424"/>
      <c r="DT81" s="41">
        <f t="shared" si="84"/>
        <v>0</v>
      </c>
      <c r="DU81" s="41">
        <f t="shared" si="85"/>
        <v>0</v>
      </c>
      <c r="DV81" s="604">
        <v>0</v>
      </c>
      <c r="DW81" s="180">
        <v>0</v>
      </c>
      <c r="DX81" s="289">
        <f>$D$81*DW81</f>
        <v>0</v>
      </c>
      <c r="DY81" s="502">
        <v>0</v>
      </c>
      <c r="DZ81" s="274"/>
      <c r="EA81" s="424"/>
      <c r="EB81" s="41">
        <f t="shared" si="86"/>
        <v>0</v>
      </c>
      <c r="EC81" s="41">
        <f t="shared" si="87"/>
        <v>0</v>
      </c>
      <c r="ED81" s="604">
        <v>0</v>
      </c>
      <c r="EE81" s="180">
        <v>0</v>
      </c>
      <c r="EF81" s="289">
        <f>$D$81*EE81</f>
        <v>0</v>
      </c>
      <c r="EG81" s="502">
        <v>0</v>
      </c>
      <c r="EH81" s="274"/>
      <c r="EI81" s="424"/>
      <c r="EJ81" s="41">
        <f t="shared" si="88"/>
        <v>0</v>
      </c>
      <c r="EK81" s="41">
        <f t="shared" si="89"/>
        <v>0</v>
      </c>
      <c r="EL81" s="604">
        <v>0</v>
      </c>
      <c r="EM81" s="180">
        <v>0</v>
      </c>
      <c r="EN81" s="289">
        <f>$D$81*EM81</f>
        <v>0</v>
      </c>
      <c r="EO81" s="502">
        <v>0</v>
      </c>
      <c r="EP81" s="274"/>
      <c r="EQ81" s="424"/>
      <c r="ER81" s="41">
        <f t="shared" si="90"/>
        <v>0</v>
      </c>
      <c r="ES81" s="41">
        <f t="shared" si="91"/>
        <v>0</v>
      </c>
      <c r="ET81" s="604">
        <v>0</v>
      </c>
      <c r="EU81" s="180">
        <v>0</v>
      </c>
      <c r="EV81" s="289">
        <f>$D$81*EU81</f>
        <v>0</v>
      </c>
      <c r="EW81" s="502">
        <v>0</v>
      </c>
      <c r="EX81" s="274"/>
      <c r="EY81" s="424"/>
      <c r="EZ81" s="41">
        <f t="shared" si="92"/>
        <v>0</v>
      </c>
      <c r="FA81" s="41">
        <f t="shared" si="93"/>
        <v>0</v>
      </c>
      <c r="FB81" s="604">
        <v>0</v>
      </c>
      <c r="FC81" s="86">
        <v>0</v>
      </c>
      <c r="FD81" s="289">
        <f>$D$81*FC81</f>
        <v>0</v>
      </c>
      <c r="FE81" s="499">
        <v>0</v>
      </c>
      <c r="FF81" s="19"/>
      <c r="FG81" s="424"/>
      <c r="FH81" s="41">
        <f t="shared" si="94"/>
        <v>0</v>
      </c>
      <c r="FI81" s="41">
        <f t="shared" si="51"/>
        <v>0</v>
      </c>
      <c r="FJ81" s="564">
        <v>0</v>
      </c>
      <c r="FK81" s="400">
        <v>0</v>
      </c>
      <c r="FL81" s="289">
        <f>$D$81*FK81</f>
        <v>0</v>
      </c>
      <c r="FM81" s="539">
        <v>0</v>
      </c>
      <c r="FN81" s="19"/>
      <c r="FO81" s="424"/>
      <c r="FP81" s="41">
        <f t="shared" si="95"/>
        <v>0</v>
      </c>
      <c r="FQ81" s="41">
        <f t="shared" si="96"/>
        <v>0</v>
      </c>
      <c r="FR81" s="564">
        <v>0</v>
      </c>
      <c r="FW81" s="355">
        <f t="shared" si="97"/>
        <v>11913</v>
      </c>
      <c r="FX81" s="355">
        <f t="shared" si="97"/>
        <v>199542.75</v>
      </c>
      <c r="FY81" s="355">
        <f t="shared" si="98"/>
        <v>0</v>
      </c>
      <c r="FZ81" s="356">
        <f t="shared" si="98"/>
        <v>0</v>
      </c>
    </row>
    <row r="82" spans="1:182" x14ac:dyDescent="0.25">
      <c r="A82" s="35" t="s">
        <v>128</v>
      </c>
      <c r="B82" s="93" t="s">
        <v>129</v>
      </c>
      <c r="C82" s="88" t="s">
        <v>18</v>
      </c>
      <c r="D82" s="65">
        <v>16.75</v>
      </c>
      <c r="E82" s="299">
        <f t="shared" si="99"/>
        <v>5614</v>
      </c>
      <c r="F82" s="288">
        <f>$D$82*E82</f>
        <v>94034.5</v>
      </c>
      <c r="G82" s="60">
        <v>1138</v>
      </c>
      <c r="H82" s="289">
        <f>$D$82*G82</f>
        <v>19061.5</v>
      </c>
      <c r="I82" s="457">
        <v>1138</v>
      </c>
      <c r="K82" s="424"/>
      <c r="L82" s="41">
        <f t="shared" si="56"/>
        <v>0</v>
      </c>
      <c r="M82" s="41">
        <f t="shared" si="57"/>
        <v>0</v>
      </c>
      <c r="N82" s="557">
        <v>0</v>
      </c>
      <c r="O82" s="358">
        <v>0</v>
      </c>
      <c r="P82" s="289">
        <f>$D$82*O82</f>
        <v>0</v>
      </c>
      <c r="Q82" s="468">
        <v>0</v>
      </c>
      <c r="S82" s="424"/>
      <c r="T82" s="41">
        <f t="shared" si="58"/>
        <v>0</v>
      </c>
      <c r="U82" s="41">
        <f t="shared" si="59"/>
        <v>0</v>
      </c>
      <c r="V82" s="560">
        <v>0</v>
      </c>
      <c r="W82" s="60">
        <v>1138</v>
      </c>
      <c r="X82" s="289">
        <f>$D$82*W82</f>
        <v>19061.5</v>
      </c>
      <c r="Y82" s="457">
        <v>1138</v>
      </c>
      <c r="AA82" s="424"/>
      <c r="AB82" s="41">
        <f t="shared" si="60"/>
        <v>0</v>
      </c>
      <c r="AC82" s="41">
        <f t="shared" si="61"/>
        <v>0</v>
      </c>
      <c r="AD82" s="557">
        <v>0</v>
      </c>
      <c r="AE82" s="60">
        <v>0</v>
      </c>
      <c r="AF82" s="289">
        <f>$D$82*AE82</f>
        <v>0</v>
      </c>
      <c r="AG82" s="457">
        <v>0</v>
      </c>
      <c r="AI82" s="424"/>
      <c r="AJ82" s="41">
        <f t="shared" si="62"/>
        <v>0</v>
      </c>
      <c r="AK82" s="41">
        <f t="shared" si="63"/>
        <v>0</v>
      </c>
      <c r="AL82" s="557">
        <v>0</v>
      </c>
      <c r="AM82" s="60">
        <v>900</v>
      </c>
      <c r="AN82" s="289">
        <f>$D$82*AM82</f>
        <v>15075</v>
      </c>
      <c r="AO82" s="457">
        <v>900</v>
      </c>
      <c r="AQ82" s="424"/>
      <c r="AR82" s="41">
        <f t="shared" si="64"/>
        <v>0</v>
      </c>
      <c r="AS82" s="41">
        <f t="shared" si="65"/>
        <v>0</v>
      </c>
      <c r="AT82" s="557">
        <v>0</v>
      </c>
      <c r="AU82" s="60">
        <v>0</v>
      </c>
      <c r="AV82" s="289">
        <f>$D$82*AU82</f>
        <v>0</v>
      </c>
      <c r="AW82" s="457">
        <v>0</v>
      </c>
      <c r="AY82" s="424"/>
      <c r="AZ82" s="41">
        <f t="shared" si="66"/>
        <v>0</v>
      </c>
      <c r="BA82" s="41">
        <f t="shared" si="67"/>
        <v>0</v>
      </c>
      <c r="BB82" s="557">
        <v>0</v>
      </c>
      <c r="BC82" s="60">
        <v>650</v>
      </c>
      <c r="BD82" s="289">
        <f>$D$82*BC82</f>
        <v>10887.5</v>
      </c>
      <c r="BE82" s="457">
        <v>650</v>
      </c>
      <c r="BG82" s="424"/>
      <c r="BH82" s="41">
        <f t="shared" si="68"/>
        <v>0</v>
      </c>
      <c r="BI82" s="41">
        <f t="shared" si="69"/>
        <v>0</v>
      </c>
      <c r="BJ82" s="557">
        <v>0</v>
      </c>
      <c r="BK82" s="60">
        <v>0</v>
      </c>
      <c r="BL82" s="289">
        <f>$D$82*BK82</f>
        <v>0</v>
      </c>
      <c r="BM82" s="457">
        <v>0</v>
      </c>
      <c r="BO82" s="424"/>
      <c r="BP82" s="41">
        <f t="shared" si="70"/>
        <v>0</v>
      </c>
      <c r="BQ82" s="41">
        <f t="shared" si="71"/>
        <v>0</v>
      </c>
      <c r="BR82" s="557">
        <v>0</v>
      </c>
      <c r="BS82" s="60">
        <v>488</v>
      </c>
      <c r="BT82" s="289">
        <f>$D$82*BS82</f>
        <v>8174</v>
      </c>
      <c r="BU82" s="457">
        <v>488</v>
      </c>
      <c r="BW82" s="424"/>
      <c r="BX82" s="41">
        <f t="shared" si="72"/>
        <v>0</v>
      </c>
      <c r="BY82" s="41">
        <f t="shared" si="73"/>
        <v>0</v>
      </c>
      <c r="BZ82" s="557">
        <v>0</v>
      </c>
      <c r="CA82" s="60">
        <v>0</v>
      </c>
      <c r="CB82" s="289">
        <f>$D$82*CA82</f>
        <v>0</v>
      </c>
      <c r="CC82" s="457">
        <v>0</v>
      </c>
      <c r="CE82" s="424"/>
      <c r="CF82" s="41">
        <f t="shared" si="74"/>
        <v>0</v>
      </c>
      <c r="CG82" s="41">
        <f t="shared" si="75"/>
        <v>0</v>
      </c>
      <c r="CH82" s="557">
        <v>0</v>
      </c>
      <c r="CI82" s="60">
        <v>650</v>
      </c>
      <c r="CJ82" s="289">
        <f>$D$82*CI82</f>
        <v>10887.5</v>
      </c>
      <c r="CK82" s="457">
        <v>650</v>
      </c>
      <c r="CM82" s="424"/>
      <c r="CN82" s="41">
        <f t="shared" si="76"/>
        <v>0</v>
      </c>
      <c r="CO82" s="41">
        <f t="shared" si="77"/>
        <v>0</v>
      </c>
      <c r="CP82" s="599">
        <v>0</v>
      </c>
      <c r="CQ82" s="60">
        <v>650</v>
      </c>
      <c r="CR82" s="289">
        <f>$D$82*CQ82</f>
        <v>10887.5</v>
      </c>
      <c r="CS82" s="467">
        <v>0</v>
      </c>
      <c r="CT82" s="56"/>
      <c r="CU82" s="424"/>
      <c r="CV82" s="41">
        <f t="shared" si="78"/>
        <v>0</v>
      </c>
      <c r="CW82" s="41">
        <f t="shared" si="79"/>
        <v>0</v>
      </c>
      <c r="CX82" s="564">
        <v>0</v>
      </c>
      <c r="CY82" s="60">
        <v>0</v>
      </c>
      <c r="CZ82" s="289">
        <f>$D$82*CY82</f>
        <v>0</v>
      </c>
      <c r="DA82" s="502">
        <v>0</v>
      </c>
      <c r="DB82" s="274"/>
      <c r="DC82" s="424"/>
      <c r="DD82" s="41">
        <f t="shared" si="80"/>
        <v>0</v>
      </c>
      <c r="DE82" s="41">
        <f t="shared" si="81"/>
        <v>0</v>
      </c>
      <c r="DF82" s="604">
        <v>0</v>
      </c>
      <c r="DG82" s="180">
        <v>0</v>
      </c>
      <c r="DH82" s="289">
        <f>$D$82*DG82</f>
        <v>0</v>
      </c>
      <c r="DI82" s="502">
        <v>0</v>
      </c>
      <c r="DJ82" s="274"/>
      <c r="DK82" s="424"/>
      <c r="DL82" s="41">
        <f t="shared" si="82"/>
        <v>0</v>
      </c>
      <c r="DM82" s="41">
        <f t="shared" si="83"/>
        <v>0</v>
      </c>
      <c r="DN82" s="604">
        <v>0</v>
      </c>
      <c r="DO82" s="180">
        <v>0</v>
      </c>
      <c r="DP82" s="289">
        <f>$D$82*DO82</f>
        <v>0</v>
      </c>
      <c r="DQ82" s="502">
        <v>0</v>
      </c>
      <c r="DR82" s="274"/>
      <c r="DS82" s="424"/>
      <c r="DT82" s="41">
        <f t="shared" si="84"/>
        <v>0</v>
      </c>
      <c r="DU82" s="41">
        <f t="shared" si="85"/>
        <v>0</v>
      </c>
      <c r="DV82" s="604">
        <v>0</v>
      </c>
      <c r="DW82" s="180">
        <v>0</v>
      </c>
      <c r="DX82" s="289">
        <f>$D$82*DW82</f>
        <v>0</v>
      </c>
      <c r="DY82" s="502">
        <v>0</v>
      </c>
      <c r="DZ82" s="274"/>
      <c r="EA82" s="424"/>
      <c r="EB82" s="41">
        <f t="shared" si="86"/>
        <v>0</v>
      </c>
      <c r="EC82" s="41">
        <f t="shared" si="87"/>
        <v>0</v>
      </c>
      <c r="ED82" s="604">
        <v>0</v>
      </c>
      <c r="EE82" s="180">
        <v>0</v>
      </c>
      <c r="EF82" s="289">
        <f>$D$82*EE82</f>
        <v>0</v>
      </c>
      <c r="EG82" s="502">
        <v>0</v>
      </c>
      <c r="EH82" s="274"/>
      <c r="EI82" s="424"/>
      <c r="EJ82" s="41">
        <f t="shared" si="88"/>
        <v>0</v>
      </c>
      <c r="EK82" s="41">
        <f t="shared" si="89"/>
        <v>0</v>
      </c>
      <c r="EL82" s="604">
        <v>0</v>
      </c>
      <c r="EM82" s="180">
        <v>0</v>
      </c>
      <c r="EN82" s="289">
        <f>$D$82*EM82</f>
        <v>0</v>
      </c>
      <c r="EO82" s="502">
        <v>0</v>
      </c>
      <c r="EP82" s="274"/>
      <c r="EQ82" s="424"/>
      <c r="ER82" s="41">
        <f t="shared" si="90"/>
        <v>0</v>
      </c>
      <c r="ES82" s="41">
        <f t="shared" si="91"/>
        <v>0</v>
      </c>
      <c r="ET82" s="604">
        <v>0</v>
      </c>
      <c r="EU82" s="180">
        <v>0</v>
      </c>
      <c r="EV82" s="289">
        <f>$D$82*EU82</f>
        <v>0</v>
      </c>
      <c r="EW82" s="502">
        <v>0</v>
      </c>
      <c r="EX82" s="274"/>
      <c r="EY82" s="424"/>
      <c r="EZ82" s="41">
        <f t="shared" si="92"/>
        <v>0</v>
      </c>
      <c r="FA82" s="41">
        <f t="shared" si="93"/>
        <v>0</v>
      </c>
      <c r="FB82" s="604">
        <v>0</v>
      </c>
      <c r="FC82" s="86">
        <v>0</v>
      </c>
      <c r="FD82" s="289">
        <f>$D$82*FC82</f>
        <v>0</v>
      </c>
      <c r="FE82" s="499">
        <v>0</v>
      </c>
      <c r="FF82" s="19"/>
      <c r="FG82" s="424"/>
      <c r="FH82" s="41">
        <f t="shared" si="94"/>
        <v>0</v>
      </c>
      <c r="FI82" s="41">
        <f t="shared" si="51"/>
        <v>0</v>
      </c>
      <c r="FJ82" s="564">
        <v>0</v>
      </c>
      <c r="FK82" s="400">
        <v>0</v>
      </c>
      <c r="FL82" s="289">
        <f>$D$82*FK82</f>
        <v>0</v>
      </c>
      <c r="FM82" s="539">
        <v>0</v>
      </c>
      <c r="FN82" s="19"/>
      <c r="FO82" s="424"/>
      <c r="FP82" s="41">
        <f t="shared" si="95"/>
        <v>0</v>
      </c>
      <c r="FQ82" s="41">
        <f t="shared" si="96"/>
        <v>0</v>
      </c>
      <c r="FR82" s="564">
        <v>0</v>
      </c>
      <c r="FW82" s="355">
        <f t="shared" si="97"/>
        <v>5614</v>
      </c>
      <c r="FX82" s="355">
        <f t="shared" si="97"/>
        <v>94034.5</v>
      </c>
      <c r="FY82" s="355">
        <f t="shared" si="98"/>
        <v>0</v>
      </c>
      <c r="FZ82" s="356">
        <f t="shared" si="98"/>
        <v>0</v>
      </c>
    </row>
    <row r="83" spans="1:182" x14ac:dyDescent="0.25">
      <c r="A83" s="35" t="s">
        <v>130</v>
      </c>
      <c r="B83" s="93" t="s">
        <v>131</v>
      </c>
      <c r="C83" s="88" t="s">
        <v>18</v>
      </c>
      <c r="D83" s="65">
        <v>16.75</v>
      </c>
      <c r="E83" s="299">
        <f t="shared" si="99"/>
        <v>5451</v>
      </c>
      <c r="F83" s="288">
        <f>$D$83*E83</f>
        <v>91304.25</v>
      </c>
      <c r="G83" s="60">
        <v>1138</v>
      </c>
      <c r="H83" s="289">
        <f>$D$83*G83</f>
        <v>19061.5</v>
      </c>
      <c r="I83" s="457">
        <v>1138</v>
      </c>
      <c r="K83" s="424"/>
      <c r="L83" s="41">
        <f t="shared" si="56"/>
        <v>0</v>
      </c>
      <c r="M83" s="41">
        <f t="shared" si="57"/>
        <v>0</v>
      </c>
      <c r="N83" s="557">
        <v>0</v>
      </c>
      <c r="O83" s="358">
        <v>0</v>
      </c>
      <c r="P83" s="289">
        <f>$D$83*O83</f>
        <v>0</v>
      </c>
      <c r="Q83" s="468">
        <v>0</v>
      </c>
      <c r="S83" s="424"/>
      <c r="T83" s="41">
        <f t="shared" si="58"/>
        <v>0</v>
      </c>
      <c r="U83" s="41">
        <f t="shared" si="59"/>
        <v>0</v>
      </c>
      <c r="V83" s="560">
        <v>0</v>
      </c>
      <c r="W83" s="60">
        <v>975</v>
      </c>
      <c r="X83" s="289">
        <f>$D$83*W83</f>
        <v>16331.25</v>
      </c>
      <c r="Y83" s="457">
        <v>975</v>
      </c>
      <c r="AA83" s="424"/>
      <c r="AB83" s="41">
        <f t="shared" si="60"/>
        <v>0</v>
      </c>
      <c r="AC83" s="41">
        <f t="shared" si="61"/>
        <v>0</v>
      </c>
      <c r="AD83" s="557">
        <v>0</v>
      </c>
      <c r="AE83" s="60">
        <v>0</v>
      </c>
      <c r="AF83" s="289">
        <f>$D$83*AE83</f>
        <v>0</v>
      </c>
      <c r="AG83" s="457">
        <v>0</v>
      </c>
      <c r="AI83" s="424"/>
      <c r="AJ83" s="41">
        <f t="shared" si="62"/>
        <v>0</v>
      </c>
      <c r="AK83" s="41">
        <f t="shared" si="63"/>
        <v>0</v>
      </c>
      <c r="AL83" s="557">
        <v>0</v>
      </c>
      <c r="AM83" s="60">
        <v>900</v>
      </c>
      <c r="AN83" s="289">
        <f>$D$83*AM83</f>
        <v>15075</v>
      </c>
      <c r="AO83" s="457">
        <v>900</v>
      </c>
      <c r="AQ83" s="424"/>
      <c r="AR83" s="41">
        <f t="shared" si="64"/>
        <v>0</v>
      </c>
      <c r="AS83" s="41">
        <f t="shared" si="65"/>
        <v>0</v>
      </c>
      <c r="AT83" s="557">
        <v>0</v>
      </c>
      <c r="AU83" s="60">
        <v>0</v>
      </c>
      <c r="AV83" s="289">
        <f>$D$83*AU83</f>
        <v>0</v>
      </c>
      <c r="AW83" s="457">
        <v>0</v>
      </c>
      <c r="AY83" s="424"/>
      <c r="AZ83" s="41">
        <f t="shared" si="66"/>
        <v>0</v>
      </c>
      <c r="BA83" s="41">
        <f t="shared" si="67"/>
        <v>0</v>
      </c>
      <c r="BB83" s="557">
        <v>0</v>
      </c>
      <c r="BC83" s="60">
        <v>650</v>
      </c>
      <c r="BD83" s="289">
        <f>$D$83*BC83</f>
        <v>10887.5</v>
      </c>
      <c r="BE83" s="457">
        <v>650</v>
      </c>
      <c r="BG83" s="424"/>
      <c r="BH83" s="41">
        <f t="shared" si="68"/>
        <v>0</v>
      </c>
      <c r="BI83" s="41">
        <f t="shared" si="69"/>
        <v>0</v>
      </c>
      <c r="BJ83" s="557">
        <v>0</v>
      </c>
      <c r="BK83" s="60">
        <v>0</v>
      </c>
      <c r="BL83" s="289">
        <f>$D$83*BK83</f>
        <v>0</v>
      </c>
      <c r="BM83" s="457">
        <v>0</v>
      </c>
      <c r="BO83" s="424"/>
      <c r="BP83" s="41">
        <f t="shared" si="70"/>
        <v>0</v>
      </c>
      <c r="BQ83" s="41">
        <f t="shared" si="71"/>
        <v>0</v>
      </c>
      <c r="BR83" s="557">
        <v>0</v>
      </c>
      <c r="BS83" s="60">
        <v>488</v>
      </c>
      <c r="BT83" s="289">
        <f>$D$83*BS83</f>
        <v>8174</v>
      </c>
      <c r="BU83" s="457">
        <v>488</v>
      </c>
      <c r="BW83" s="424"/>
      <c r="BX83" s="41">
        <f t="shared" si="72"/>
        <v>0</v>
      </c>
      <c r="BY83" s="41">
        <f t="shared" si="73"/>
        <v>0</v>
      </c>
      <c r="BZ83" s="557">
        <v>0</v>
      </c>
      <c r="CA83" s="60">
        <v>0</v>
      </c>
      <c r="CB83" s="289">
        <f>$D$83*CA83</f>
        <v>0</v>
      </c>
      <c r="CC83" s="457">
        <v>0</v>
      </c>
      <c r="CE83" s="424"/>
      <c r="CF83" s="41">
        <f t="shared" si="74"/>
        <v>0</v>
      </c>
      <c r="CG83" s="41">
        <f t="shared" si="75"/>
        <v>0</v>
      </c>
      <c r="CH83" s="557">
        <v>0</v>
      </c>
      <c r="CI83" s="60">
        <v>650</v>
      </c>
      <c r="CJ83" s="289">
        <f>$D$83*CI83</f>
        <v>10887.5</v>
      </c>
      <c r="CK83" s="457">
        <v>650</v>
      </c>
      <c r="CM83" s="424"/>
      <c r="CN83" s="41">
        <f t="shared" si="76"/>
        <v>0</v>
      </c>
      <c r="CO83" s="41">
        <f t="shared" si="77"/>
        <v>0</v>
      </c>
      <c r="CP83" s="599">
        <v>0</v>
      </c>
      <c r="CQ83" s="60">
        <v>650</v>
      </c>
      <c r="CR83" s="289">
        <f>$D$83*CQ83</f>
        <v>10887.5</v>
      </c>
      <c r="CS83" s="467">
        <v>0</v>
      </c>
      <c r="CT83" s="56"/>
      <c r="CU83" s="424"/>
      <c r="CV83" s="41">
        <f t="shared" si="78"/>
        <v>0</v>
      </c>
      <c r="CW83" s="41">
        <f t="shared" si="79"/>
        <v>0</v>
      </c>
      <c r="CX83" s="564">
        <v>0</v>
      </c>
      <c r="CY83" s="60">
        <v>0</v>
      </c>
      <c r="CZ83" s="289">
        <f>$D$83*CY83</f>
        <v>0</v>
      </c>
      <c r="DA83" s="502">
        <v>0</v>
      </c>
      <c r="DB83" s="274"/>
      <c r="DC83" s="424"/>
      <c r="DD83" s="41">
        <f t="shared" si="80"/>
        <v>0</v>
      </c>
      <c r="DE83" s="41">
        <f t="shared" si="81"/>
        <v>0</v>
      </c>
      <c r="DF83" s="604">
        <v>0</v>
      </c>
      <c r="DG83" s="180">
        <v>0</v>
      </c>
      <c r="DH83" s="289">
        <f>$D$83*DG83</f>
        <v>0</v>
      </c>
      <c r="DI83" s="502">
        <v>0</v>
      </c>
      <c r="DJ83" s="274"/>
      <c r="DK83" s="424"/>
      <c r="DL83" s="41">
        <f t="shared" si="82"/>
        <v>0</v>
      </c>
      <c r="DM83" s="41">
        <f t="shared" si="83"/>
        <v>0</v>
      </c>
      <c r="DN83" s="604">
        <v>0</v>
      </c>
      <c r="DO83" s="180">
        <v>0</v>
      </c>
      <c r="DP83" s="289">
        <f>$D$83*DO83</f>
        <v>0</v>
      </c>
      <c r="DQ83" s="502">
        <v>0</v>
      </c>
      <c r="DR83" s="274"/>
      <c r="DS83" s="424"/>
      <c r="DT83" s="41">
        <f t="shared" si="84"/>
        <v>0</v>
      </c>
      <c r="DU83" s="41">
        <f t="shared" si="85"/>
        <v>0</v>
      </c>
      <c r="DV83" s="604">
        <v>0</v>
      </c>
      <c r="DW83" s="180">
        <v>0</v>
      </c>
      <c r="DX83" s="289">
        <f>$D$83*DW83</f>
        <v>0</v>
      </c>
      <c r="DY83" s="502">
        <v>0</v>
      </c>
      <c r="DZ83" s="274"/>
      <c r="EA83" s="424"/>
      <c r="EB83" s="41">
        <f t="shared" si="86"/>
        <v>0</v>
      </c>
      <c r="EC83" s="41">
        <f t="shared" si="87"/>
        <v>0</v>
      </c>
      <c r="ED83" s="604">
        <v>0</v>
      </c>
      <c r="EE83" s="180">
        <v>0</v>
      </c>
      <c r="EF83" s="289">
        <f>$D$83*EE83</f>
        <v>0</v>
      </c>
      <c r="EG83" s="502">
        <v>0</v>
      </c>
      <c r="EH83" s="274"/>
      <c r="EI83" s="424"/>
      <c r="EJ83" s="41">
        <f t="shared" si="88"/>
        <v>0</v>
      </c>
      <c r="EK83" s="41">
        <f t="shared" si="89"/>
        <v>0</v>
      </c>
      <c r="EL83" s="604">
        <v>0</v>
      </c>
      <c r="EM83" s="180">
        <v>0</v>
      </c>
      <c r="EN83" s="289">
        <f>$D$83*EM83</f>
        <v>0</v>
      </c>
      <c r="EO83" s="502">
        <v>0</v>
      </c>
      <c r="EP83" s="274"/>
      <c r="EQ83" s="424"/>
      <c r="ER83" s="41">
        <f t="shared" si="90"/>
        <v>0</v>
      </c>
      <c r="ES83" s="41">
        <f t="shared" si="91"/>
        <v>0</v>
      </c>
      <c r="ET83" s="604">
        <v>0</v>
      </c>
      <c r="EU83" s="180">
        <v>0</v>
      </c>
      <c r="EV83" s="289">
        <f>$D$83*EU83</f>
        <v>0</v>
      </c>
      <c r="EW83" s="502">
        <v>0</v>
      </c>
      <c r="EX83" s="274"/>
      <c r="EY83" s="424"/>
      <c r="EZ83" s="41">
        <f t="shared" si="92"/>
        <v>0</v>
      </c>
      <c r="FA83" s="41">
        <f t="shared" si="93"/>
        <v>0</v>
      </c>
      <c r="FB83" s="604">
        <v>0</v>
      </c>
      <c r="FC83" s="86">
        <v>0</v>
      </c>
      <c r="FD83" s="289">
        <f>$D$83*FC83</f>
        <v>0</v>
      </c>
      <c r="FE83" s="499">
        <v>0</v>
      </c>
      <c r="FF83" s="19"/>
      <c r="FG83" s="424"/>
      <c r="FH83" s="41">
        <f t="shared" si="94"/>
        <v>0</v>
      </c>
      <c r="FI83" s="41">
        <f t="shared" si="51"/>
        <v>0</v>
      </c>
      <c r="FJ83" s="564">
        <v>0</v>
      </c>
      <c r="FK83" s="400">
        <v>0</v>
      </c>
      <c r="FL83" s="289">
        <f>$D$83*FK83</f>
        <v>0</v>
      </c>
      <c r="FM83" s="539">
        <v>0</v>
      </c>
      <c r="FN83" s="19"/>
      <c r="FO83" s="424"/>
      <c r="FP83" s="41">
        <f t="shared" si="95"/>
        <v>0</v>
      </c>
      <c r="FQ83" s="41">
        <f t="shared" si="96"/>
        <v>0</v>
      </c>
      <c r="FR83" s="564">
        <v>0</v>
      </c>
      <c r="FW83" s="355">
        <f t="shared" si="97"/>
        <v>5451</v>
      </c>
      <c r="FX83" s="355">
        <f t="shared" si="97"/>
        <v>91304.25</v>
      </c>
      <c r="FY83" s="355">
        <f t="shared" si="98"/>
        <v>0</v>
      </c>
      <c r="FZ83" s="356">
        <f t="shared" si="98"/>
        <v>0</v>
      </c>
    </row>
    <row r="84" spans="1:182" x14ac:dyDescent="0.25">
      <c r="A84" s="51"/>
      <c r="B84" s="99" t="s">
        <v>132</v>
      </c>
      <c r="C84" s="64" t="s">
        <v>18</v>
      </c>
      <c r="D84" s="65">
        <v>16.75</v>
      </c>
      <c r="E84" s="299">
        <f>SUM(E81:E83)</f>
        <v>22978</v>
      </c>
      <c r="F84" s="288"/>
      <c r="G84" s="41">
        <f>SUM(G81:G83)</f>
        <v>4551</v>
      </c>
      <c r="H84" s="289"/>
      <c r="I84" s="467">
        <v>4551</v>
      </c>
      <c r="J84" s="95">
        <v>14140</v>
      </c>
      <c r="K84" s="424"/>
      <c r="L84" s="41">
        <f t="shared" si="56"/>
        <v>0</v>
      </c>
      <c r="M84" s="41">
        <f t="shared" si="57"/>
        <v>0</v>
      </c>
      <c r="N84" s="557">
        <v>0</v>
      </c>
      <c r="O84" s="41">
        <f>SUM(O81:O83)</f>
        <v>0</v>
      </c>
      <c r="P84" s="289"/>
      <c r="Q84" s="467">
        <v>0</v>
      </c>
      <c r="R84" s="95">
        <v>0</v>
      </c>
      <c r="S84" s="424"/>
      <c r="T84" s="41">
        <f t="shared" si="58"/>
        <v>0</v>
      </c>
      <c r="U84" s="41">
        <f t="shared" si="59"/>
        <v>0</v>
      </c>
      <c r="V84" s="560">
        <v>0</v>
      </c>
      <c r="W84" s="41">
        <f>SUM(W81:W83)</f>
        <v>4876</v>
      </c>
      <c r="X84" s="289"/>
      <c r="Y84" s="467">
        <v>4876</v>
      </c>
      <c r="Z84" s="95">
        <v>17120</v>
      </c>
      <c r="AA84" s="424"/>
      <c r="AB84" s="41">
        <f t="shared" si="60"/>
        <v>0</v>
      </c>
      <c r="AC84" s="41">
        <f t="shared" si="61"/>
        <v>0</v>
      </c>
      <c r="AD84" s="557">
        <v>0</v>
      </c>
      <c r="AE84" s="41">
        <f>SUM(AE81:AE83)</f>
        <v>0</v>
      </c>
      <c r="AF84" s="289"/>
      <c r="AG84" s="467">
        <v>0</v>
      </c>
      <c r="AH84" s="95">
        <v>0</v>
      </c>
      <c r="AI84" s="424"/>
      <c r="AJ84" s="41">
        <f t="shared" si="62"/>
        <v>0</v>
      </c>
      <c r="AK84" s="41">
        <f t="shared" si="63"/>
        <v>0</v>
      </c>
      <c r="AL84" s="557">
        <v>0</v>
      </c>
      <c r="AM84" s="41">
        <f>SUM(AM81:AM83)</f>
        <v>3800</v>
      </c>
      <c r="AN84" s="289"/>
      <c r="AO84" s="467">
        <v>3800</v>
      </c>
      <c r="AP84" s="95">
        <v>8732</v>
      </c>
      <c r="AQ84" s="424"/>
      <c r="AR84" s="41">
        <f t="shared" si="64"/>
        <v>0</v>
      </c>
      <c r="AS84" s="41">
        <f t="shared" si="65"/>
        <v>0</v>
      </c>
      <c r="AT84" s="557">
        <v>0</v>
      </c>
      <c r="AU84" s="41">
        <f>SUM(AU81:AU83)</f>
        <v>0</v>
      </c>
      <c r="AV84" s="289"/>
      <c r="AW84" s="467">
        <v>0</v>
      </c>
      <c r="AX84" s="95">
        <v>0</v>
      </c>
      <c r="AY84" s="424"/>
      <c r="AZ84" s="41">
        <f t="shared" si="66"/>
        <v>0</v>
      </c>
      <c r="BA84" s="41">
        <f t="shared" si="67"/>
        <v>0</v>
      </c>
      <c r="BB84" s="557">
        <v>0</v>
      </c>
      <c r="BC84" s="41">
        <f>SUM(BC81:BC83)</f>
        <v>2600</v>
      </c>
      <c r="BD84" s="289"/>
      <c r="BE84" s="467">
        <v>2600</v>
      </c>
      <c r="BF84" s="95">
        <v>4601</v>
      </c>
      <c r="BG84" s="424"/>
      <c r="BH84" s="41">
        <f t="shared" si="68"/>
        <v>0</v>
      </c>
      <c r="BI84" s="41">
        <f t="shared" si="69"/>
        <v>0</v>
      </c>
      <c r="BJ84" s="557">
        <v>0</v>
      </c>
      <c r="BK84" s="41">
        <f>SUM(BK81:BK83)</f>
        <v>0</v>
      </c>
      <c r="BL84" s="289"/>
      <c r="BM84" s="467">
        <v>0</v>
      </c>
      <c r="BN84" s="95">
        <v>0</v>
      </c>
      <c r="BO84" s="424"/>
      <c r="BP84" s="41">
        <f t="shared" si="70"/>
        <v>0</v>
      </c>
      <c r="BQ84" s="41">
        <f t="shared" si="71"/>
        <v>0</v>
      </c>
      <c r="BR84" s="557">
        <v>0</v>
      </c>
      <c r="BS84" s="41">
        <f>SUM(BS81:BS83)</f>
        <v>1951</v>
      </c>
      <c r="BT84" s="289"/>
      <c r="BU84" s="467">
        <v>1951</v>
      </c>
      <c r="BV84" s="95">
        <v>2250</v>
      </c>
      <c r="BW84" s="424"/>
      <c r="BX84" s="41">
        <f t="shared" si="72"/>
        <v>0</v>
      </c>
      <c r="BY84" s="41">
        <f t="shared" si="73"/>
        <v>0</v>
      </c>
      <c r="BZ84" s="557">
        <v>0</v>
      </c>
      <c r="CA84" s="41">
        <f>SUM(CA81:CA83)</f>
        <v>0</v>
      </c>
      <c r="CB84" s="289"/>
      <c r="CC84" s="467">
        <v>0</v>
      </c>
      <c r="CD84" s="95">
        <v>0</v>
      </c>
      <c r="CE84" s="424"/>
      <c r="CF84" s="41">
        <f t="shared" si="74"/>
        <v>0</v>
      </c>
      <c r="CG84" s="41">
        <f t="shared" si="75"/>
        <v>0</v>
      </c>
      <c r="CH84" s="557">
        <v>0</v>
      </c>
      <c r="CI84" s="41">
        <f>SUM(CI81:CI83)</f>
        <v>2600</v>
      </c>
      <c r="CJ84" s="289"/>
      <c r="CK84" s="467">
        <v>2600</v>
      </c>
      <c r="CL84" s="95">
        <v>0</v>
      </c>
      <c r="CM84" s="424"/>
      <c r="CN84" s="41">
        <f t="shared" si="76"/>
        <v>0</v>
      </c>
      <c r="CO84" s="41">
        <f t="shared" si="77"/>
        <v>0</v>
      </c>
      <c r="CP84" s="599">
        <v>0</v>
      </c>
      <c r="CQ84" s="41">
        <f>SUM(CQ81:CQ83)</f>
        <v>2600</v>
      </c>
      <c r="CR84" s="289"/>
      <c r="CS84" s="467">
        <v>0</v>
      </c>
      <c r="CT84" s="56"/>
      <c r="CU84" s="424"/>
      <c r="CV84" s="41">
        <f t="shared" si="78"/>
        <v>0</v>
      </c>
      <c r="CW84" s="41">
        <f t="shared" si="79"/>
        <v>0</v>
      </c>
      <c r="CX84" s="564">
        <v>0</v>
      </c>
      <c r="CY84" s="41">
        <f>SUM(CY81:CY83)</f>
        <v>0</v>
      </c>
      <c r="CZ84" s="289"/>
      <c r="DA84" s="467">
        <v>0</v>
      </c>
      <c r="DB84" s="274"/>
      <c r="DC84" s="424"/>
      <c r="DD84" s="41">
        <f t="shared" si="80"/>
        <v>0</v>
      </c>
      <c r="DE84" s="41">
        <f t="shared" si="81"/>
        <v>0</v>
      </c>
      <c r="DF84" s="604">
        <v>0</v>
      </c>
      <c r="DG84" s="41">
        <f>SUM(DG81:DG83)</f>
        <v>0</v>
      </c>
      <c r="DH84" s="289"/>
      <c r="DI84" s="467">
        <v>0</v>
      </c>
      <c r="DJ84" s="274"/>
      <c r="DK84" s="424"/>
      <c r="DL84" s="41">
        <f t="shared" si="82"/>
        <v>0</v>
      </c>
      <c r="DM84" s="41">
        <f t="shared" si="83"/>
        <v>0</v>
      </c>
      <c r="DN84" s="604">
        <v>0</v>
      </c>
      <c r="DO84" s="41">
        <f>SUM(DO81:DO83)</f>
        <v>0</v>
      </c>
      <c r="DP84" s="289"/>
      <c r="DQ84" s="467">
        <v>0</v>
      </c>
      <c r="DR84" s="274"/>
      <c r="DS84" s="424"/>
      <c r="DT84" s="41">
        <f t="shared" si="84"/>
        <v>0</v>
      </c>
      <c r="DU84" s="41">
        <f t="shared" si="85"/>
        <v>0</v>
      </c>
      <c r="DV84" s="604">
        <v>0</v>
      </c>
      <c r="DW84" s="41">
        <f>SUM(DW81:DW83)</f>
        <v>0</v>
      </c>
      <c r="DX84" s="289"/>
      <c r="DY84" s="467">
        <v>0</v>
      </c>
      <c r="DZ84" s="274"/>
      <c r="EA84" s="424"/>
      <c r="EB84" s="41">
        <f t="shared" si="86"/>
        <v>0</v>
      </c>
      <c r="EC84" s="41">
        <f t="shared" si="87"/>
        <v>0</v>
      </c>
      <c r="ED84" s="604">
        <v>0</v>
      </c>
      <c r="EE84" s="41">
        <f>SUM(EE81:EE83)</f>
        <v>0</v>
      </c>
      <c r="EF84" s="289"/>
      <c r="EG84" s="467">
        <v>0</v>
      </c>
      <c r="EH84" s="274"/>
      <c r="EI84" s="424"/>
      <c r="EJ84" s="41">
        <f t="shared" si="88"/>
        <v>0</v>
      </c>
      <c r="EK84" s="41">
        <f t="shared" si="89"/>
        <v>0</v>
      </c>
      <c r="EL84" s="604">
        <v>0</v>
      </c>
      <c r="EM84" s="41">
        <f>SUM(EM81:EM83)</f>
        <v>0</v>
      </c>
      <c r="EN84" s="289"/>
      <c r="EO84" s="467">
        <v>0</v>
      </c>
      <c r="EP84" s="274"/>
      <c r="EQ84" s="424"/>
      <c r="ER84" s="41">
        <f t="shared" si="90"/>
        <v>0</v>
      </c>
      <c r="ES84" s="41">
        <f t="shared" si="91"/>
        <v>0</v>
      </c>
      <c r="ET84" s="604">
        <v>0</v>
      </c>
      <c r="EU84" s="41">
        <f>SUM(EU81:EU83)</f>
        <v>0</v>
      </c>
      <c r="EV84" s="289"/>
      <c r="EW84" s="467">
        <v>0</v>
      </c>
      <c r="EX84" s="274"/>
      <c r="EY84" s="424"/>
      <c r="EZ84" s="41">
        <f t="shared" si="92"/>
        <v>0</v>
      </c>
      <c r="FA84" s="41">
        <f t="shared" si="93"/>
        <v>0</v>
      </c>
      <c r="FB84" s="604">
        <v>0</v>
      </c>
      <c r="FC84" s="41">
        <f>SUM(FC81:FC83)</f>
        <v>0</v>
      </c>
      <c r="FD84" s="289"/>
      <c r="FE84" s="467">
        <v>0</v>
      </c>
      <c r="FF84" s="19"/>
      <c r="FG84" s="424"/>
      <c r="FH84" s="41">
        <f t="shared" si="94"/>
        <v>0</v>
      </c>
      <c r="FI84" s="41">
        <f t="shared" si="51"/>
        <v>0</v>
      </c>
      <c r="FJ84" s="564">
        <v>0</v>
      </c>
      <c r="FK84" s="41">
        <f>SUM(FK81:FK83)</f>
        <v>0</v>
      </c>
      <c r="FL84" s="289"/>
      <c r="FM84" s="467">
        <v>0</v>
      </c>
      <c r="FN84" s="19"/>
      <c r="FO84" s="424"/>
      <c r="FP84" s="41">
        <f t="shared" si="95"/>
        <v>0</v>
      </c>
      <c r="FQ84" s="41">
        <f t="shared" si="96"/>
        <v>0</v>
      </c>
      <c r="FR84" s="564">
        <v>0</v>
      </c>
      <c r="FW84" s="355">
        <f t="shared" si="97"/>
        <v>22978</v>
      </c>
      <c r="FX84" s="355">
        <f t="shared" si="97"/>
        <v>0</v>
      </c>
      <c r="FY84" s="355">
        <f t="shared" si="98"/>
        <v>0</v>
      </c>
      <c r="FZ84" s="356">
        <f t="shared" si="98"/>
        <v>0</v>
      </c>
    </row>
    <row r="85" spans="1:182" x14ac:dyDescent="0.25">
      <c r="A85" s="51"/>
      <c r="B85" s="63" t="s">
        <v>133</v>
      </c>
      <c r="C85" s="61"/>
      <c r="D85" s="96"/>
      <c r="E85" s="296">
        <f>G85+O85+W85+AE85+AM85+AU85+BC85+BK85+BS85+CA85+CI85+CQ85+CY85+DG85+DO85+DW85</f>
        <v>627033.25</v>
      </c>
      <c r="F85" s="297">
        <f>SUM(F76:F84)</f>
        <v>627033.25</v>
      </c>
      <c r="G85" s="51">
        <f>H85</f>
        <v>110570.5</v>
      </c>
      <c r="H85" s="298">
        <f>SUM(H76:H84)</f>
        <v>110570.5</v>
      </c>
      <c r="I85" s="462">
        <v>110570.5</v>
      </c>
      <c r="J85" s="98">
        <v>419182</v>
      </c>
      <c r="K85" s="424"/>
      <c r="L85" s="41">
        <f t="shared" si="56"/>
        <v>0</v>
      </c>
      <c r="M85" s="41">
        <f t="shared" si="57"/>
        <v>0</v>
      </c>
      <c r="N85" s="557">
        <v>0</v>
      </c>
      <c r="O85" s="51">
        <f>P85</f>
        <v>0</v>
      </c>
      <c r="P85" s="298">
        <f>SUM(P76:P84)</f>
        <v>0</v>
      </c>
      <c r="Q85" s="462">
        <v>0</v>
      </c>
      <c r="R85" s="98">
        <v>0</v>
      </c>
      <c r="S85" s="424"/>
      <c r="T85" s="41">
        <f t="shared" si="58"/>
        <v>0</v>
      </c>
      <c r="U85" s="41">
        <f t="shared" si="59"/>
        <v>0</v>
      </c>
      <c r="V85" s="557">
        <v>0</v>
      </c>
      <c r="W85" s="51">
        <f>X85</f>
        <v>122961.75</v>
      </c>
      <c r="X85" s="298">
        <f>SUM(X76:X84)</f>
        <v>122961.75</v>
      </c>
      <c r="Y85" s="462">
        <v>122961.75</v>
      </c>
      <c r="Z85" s="98">
        <v>1046518</v>
      </c>
      <c r="AA85" s="424"/>
      <c r="AB85" s="41">
        <f t="shared" si="60"/>
        <v>0</v>
      </c>
      <c r="AC85" s="41">
        <f t="shared" si="61"/>
        <v>0</v>
      </c>
      <c r="AD85" s="557">
        <v>0</v>
      </c>
      <c r="AE85" s="51">
        <f>AF85</f>
        <v>0</v>
      </c>
      <c r="AF85" s="298">
        <f>SUM(AF76:AF84)</f>
        <v>0</v>
      </c>
      <c r="AG85" s="462">
        <v>0</v>
      </c>
      <c r="AH85" s="98">
        <v>0</v>
      </c>
      <c r="AI85" s="424"/>
      <c r="AJ85" s="41">
        <f t="shared" si="62"/>
        <v>0</v>
      </c>
      <c r="AK85" s="41">
        <f t="shared" si="63"/>
        <v>0</v>
      </c>
      <c r="AL85" s="557">
        <v>0</v>
      </c>
      <c r="AM85" s="51">
        <f>AN85</f>
        <v>99829.25</v>
      </c>
      <c r="AN85" s="298">
        <f>SUM(AN76:AN84)</f>
        <v>99829.25</v>
      </c>
      <c r="AO85" s="462">
        <v>99829.25</v>
      </c>
      <c r="AP85" s="98">
        <v>453140</v>
      </c>
      <c r="AQ85" s="424"/>
      <c r="AR85" s="41">
        <f t="shared" si="64"/>
        <v>0</v>
      </c>
      <c r="AS85" s="41">
        <f t="shared" si="65"/>
        <v>0</v>
      </c>
      <c r="AT85" s="557">
        <v>0</v>
      </c>
      <c r="AU85" s="51">
        <f>AV85</f>
        <v>0</v>
      </c>
      <c r="AV85" s="298">
        <f>SUM(AV76:AV84)</f>
        <v>0</v>
      </c>
      <c r="AW85" s="462">
        <v>0</v>
      </c>
      <c r="AX85" s="98">
        <v>0</v>
      </c>
      <c r="AY85" s="424"/>
      <c r="AZ85" s="41">
        <f t="shared" si="66"/>
        <v>0</v>
      </c>
      <c r="BA85" s="41">
        <f t="shared" si="67"/>
        <v>0</v>
      </c>
      <c r="BB85" s="557">
        <v>0</v>
      </c>
      <c r="BC85" s="51">
        <f>BD85</f>
        <v>82356.25</v>
      </c>
      <c r="BD85" s="298">
        <f>SUM(BD76:BD84)</f>
        <v>82356.25</v>
      </c>
      <c r="BE85" s="462">
        <v>82356.25</v>
      </c>
      <c r="BF85" s="98">
        <v>112750</v>
      </c>
      <c r="BG85" s="424"/>
      <c r="BH85" s="41">
        <f t="shared" si="68"/>
        <v>0</v>
      </c>
      <c r="BI85" s="41">
        <f t="shared" si="69"/>
        <v>0</v>
      </c>
      <c r="BJ85" s="557">
        <v>0</v>
      </c>
      <c r="BK85" s="51">
        <f>BL85</f>
        <v>0</v>
      </c>
      <c r="BL85" s="298">
        <f>SUM(BL76:BL84)</f>
        <v>0</v>
      </c>
      <c r="BM85" s="462">
        <v>0</v>
      </c>
      <c r="BN85" s="98">
        <v>0</v>
      </c>
      <c r="BO85" s="424"/>
      <c r="BP85" s="41">
        <f t="shared" si="70"/>
        <v>0</v>
      </c>
      <c r="BQ85" s="41">
        <f t="shared" si="71"/>
        <v>0</v>
      </c>
      <c r="BR85" s="557">
        <v>0</v>
      </c>
      <c r="BS85" s="51">
        <f>BT85</f>
        <v>64305</v>
      </c>
      <c r="BT85" s="298">
        <f>SUM(BT76:BT84)</f>
        <v>64305</v>
      </c>
      <c r="BU85" s="462">
        <v>64305</v>
      </c>
      <c r="BV85" s="98">
        <v>128219</v>
      </c>
      <c r="BW85" s="424"/>
      <c r="BX85" s="41">
        <f t="shared" si="72"/>
        <v>0</v>
      </c>
      <c r="BY85" s="41">
        <f t="shared" si="73"/>
        <v>0</v>
      </c>
      <c r="BZ85" s="557">
        <v>0</v>
      </c>
      <c r="CA85" s="51">
        <f>CB85</f>
        <v>0</v>
      </c>
      <c r="CB85" s="298">
        <f>SUM(CB76:CB84)</f>
        <v>0</v>
      </c>
      <c r="CC85" s="462">
        <v>0</v>
      </c>
      <c r="CD85" s="98">
        <v>0</v>
      </c>
      <c r="CE85" s="424"/>
      <c r="CF85" s="41">
        <f t="shared" si="74"/>
        <v>0</v>
      </c>
      <c r="CG85" s="41">
        <f t="shared" si="75"/>
        <v>0</v>
      </c>
      <c r="CH85" s="557">
        <v>0</v>
      </c>
      <c r="CI85" s="51">
        <f>CJ85</f>
        <v>73505.25</v>
      </c>
      <c r="CJ85" s="298">
        <f>SUM(CJ76:CJ84)</f>
        <v>73505.25</v>
      </c>
      <c r="CK85" s="462">
        <v>73505.25</v>
      </c>
      <c r="CL85" s="98">
        <v>0</v>
      </c>
      <c r="CM85" s="424"/>
      <c r="CN85" s="41">
        <f t="shared" si="76"/>
        <v>0</v>
      </c>
      <c r="CO85" s="41">
        <f t="shared" si="77"/>
        <v>0</v>
      </c>
      <c r="CP85" s="579">
        <v>0</v>
      </c>
      <c r="CQ85" s="51">
        <f>CR85</f>
        <v>73505.25</v>
      </c>
      <c r="CR85" s="298">
        <f>SUM(CR76:CR84)</f>
        <v>73505.25</v>
      </c>
      <c r="CS85" s="462">
        <v>0</v>
      </c>
      <c r="CT85" s="83"/>
      <c r="CU85" s="424"/>
      <c r="CV85" s="41">
        <f t="shared" si="78"/>
        <v>0</v>
      </c>
      <c r="CW85" s="41">
        <f t="shared" si="79"/>
        <v>0</v>
      </c>
      <c r="CX85" s="564">
        <v>0</v>
      </c>
      <c r="CY85" s="51">
        <f>CZ85</f>
        <v>0</v>
      </c>
      <c r="CZ85" s="298">
        <f>SUM(CZ76:CZ84)</f>
        <v>0</v>
      </c>
      <c r="DA85" s="462">
        <v>0</v>
      </c>
      <c r="DB85" s="83"/>
      <c r="DC85" s="424"/>
      <c r="DD85" s="41">
        <f t="shared" si="80"/>
        <v>0</v>
      </c>
      <c r="DE85" s="41">
        <f t="shared" si="81"/>
        <v>0</v>
      </c>
      <c r="DF85" s="576">
        <v>0</v>
      </c>
      <c r="DG85" s="51">
        <f>DH85</f>
        <v>0</v>
      </c>
      <c r="DH85" s="298">
        <f>SUM(DH76:DH84)</f>
        <v>0</v>
      </c>
      <c r="DI85" s="462">
        <v>0</v>
      </c>
      <c r="DJ85" s="83"/>
      <c r="DK85" s="424"/>
      <c r="DL85" s="41">
        <f t="shared" si="82"/>
        <v>0</v>
      </c>
      <c r="DM85" s="41">
        <f t="shared" si="83"/>
        <v>0</v>
      </c>
      <c r="DN85" s="576">
        <v>0</v>
      </c>
      <c r="DO85" s="51">
        <f>DP85</f>
        <v>0</v>
      </c>
      <c r="DP85" s="298">
        <f>SUM(DP76:DP84)</f>
        <v>0</v>
      </c>
      <c r="DQ85" s="462">
        <v>0</v>
      </c>
      <c r="DR85" s="83"/>
      <c r="DS85" s="424"/>
      <c r="DT85" s="41">
        <f t="shared" si="84"/>
        <v>0</v>
      </c>
      <c r="DU85" s="41">
        <f t="shared" si="85"/>
        <v>0</v>
      </c>
      <c r="DV85" s="576">
        <v>0</v>
      </c>
      <c r="DW85" s="51">
        <f>DX85</f>
        <v>0</v>
      </c>
      <c r="DX85" s="298">
        <f>SUM(DX76:DX84)</f>
        <v>0</v>
      </c>
      <c r="DY85" s="462">
        <v>0</v>
      </c>
      <c r="DZ85" s="83"/>
      <c r="EA85" s="424"/>
      <c r="EB85" s="41">
        <f t="shared" si="86"/>
        <v>0</v>
      </c>
      <c r="EC85" s="41">
        <f t="shared" si="87"/>
        <v>0</v>
      </c>
      <c r="ED85" s="576">
        <v>0</v>
      </c>
      <c r="EE85" s="51">
        <f>EF85</f>
        <v>0</v>
      </c>
      <c r="EF85" s="298">
        <f>SUM(EF76:EF84)</f>
        <v>0</v>
      </c>
      <c r="EG85" s="462">
        <v>0</v>
      </c>
      <c r="EH85" s="83"/>
      <c r="EI85" s="424"/>
      <c r="EJ85" s="41">
        <f t="shared" si="88"/>
        <v>0</v>
      </c>
      <c r="EK85" s="41">
        <f t="shared" si="89"/>
        <v>0</v>
      </c>
      <c r="EL85" s="576">
        <v>0</v>
      </c>
      <c r="EM85" s="51">
        <f>EN85</f>
        <v>0</v>
      </c>
      <c r="EN85" s="298">
        <f>SUM(EN76:EN84)</f>
        <v>0</v>
      </c>
      <c r="EO85" s="462">
        <v>0</v>
      </c>
      <c r="EP85" s="83"/>
      <c r="EQ85" s="424"/>
      <c r="ER85" s="41">
        <f t="shared" si="90"/>
        <v>0</v>
      </c>
      <c r="ES85" s="41">
        <f t="shared" si="91"/>
        <v>0</v>
      </c>
      <c r="ET85" s="576">
        <v>0</v>
      </c>
      <c r="EU85" s="51">
        <f>EV85</f>
        <v>0</v>
      </c>
      <c r="EV85" s="298">
        <f>SUM(EV76:EV84)</f>
        <v>0</v>
      </c>
      <c r="EW85" s="462">
        <v>0</v>
      </c>
      <c r="EX85" s="83"/>
      <c r="EY85" s="424"/>
      <c r="EZ85" s="41">
        <f t="shared" si="92"/>
        <v>0</v>
      </c>
      <c r="FA85" s="41">
        <f t="shared" si="93"/>
        <v>0</v>
      </c>
      <c r="FB85" s="576">
        <v>0</v>
      </c>
      <c r="FC85" s="51">
        <f>FD85</f>
        <v>0</v>
      </c>
      <c r="FD85" s="298">
        <f>SUM(FD76:FD84)</f>
        <v>0</v>
      </c>
      <c r="FE85" s="462">
        <v>0</v>
      </c>
      <c r="FF85" s="83"/>
      <c r="FG85" s="424"/>
      <c r="FH85" s="41">
        <f t="shared" si="94"/>
        <v>0</v>
      </c>
      <c r="FI85" s="41">
        <f t="shared" si="51"/>
        <v>0</v>
      </c>
      <c r="FJ85" s="564">
        <v>0</v>
      </c>
      <c r="FK85" s="51">
        <f>FL85</f>
        <v>0</v>
      </c>
      <c r="FL85" s="298">
        <f>SUM(FL76:FL84)</f>
        <v>0</v>
      </c>
      <c r="FM85" s="462">
        <v>0</v>
      </c>
      <c r="FN85" s="275"/>
      <c r="FO85" s="424"/>
      <c r="FP85" s="41">
        <f t="shared" si="95"/>
        <v>0</v>
      </c>
      <c r="FQ85" s="41">
        <f t="shared" si="96"/>
        <v>0</v>
      </c>
      <c r="FR85" s="564">
        <v>0</v>
      </c>
      <c r="FW85" s="355">
        <f t="shared" si="97"/>
        <v>627033.25</v>
      </c>
      <c r="FX85" s="355">
        <f t="shared" si="97"/>
        <v>627033.25</v>
      </c>
      <c r="FY85" s="355">
        <f t="shared" si="98"/>
        <v>0</v>
      </c>
      <c r="FZ85" s="356">
        <f t="shared" si="98"/>
        <v>0</v>
      </c>
    </row>
    <row r="86" spans="1:182" x14ac:dyDescent="0.25">
      <c r="A86" s="62"/>
      <c r="B86" s="99"/>
      <c r="C86" s="100"/>
      <c r="D86" s="96"/>
      <c r="E86" s="299"/>
      <c r="F86" s="288"/>
      <c r="G86" s="87"/>
      <c r="H86" s="288"/>
      <c r="I86" s="461"/>
      <c r="K86" s="424"/>
      <c r="L86" s="41"/>
      <c r="M86" s="41"/>
      <c r="N86" s="557"/>
      <c r="O86" s="41"/>
      <c r="P86" s="288"/>
      <c r="Q86" s="467"/>
      <c r="S86" s="424"/>
      <c r="T86" s="41"/>
      <c r="U86" s="41"/>
      <c r="V86" s="557"/>
      <c r="W86" s="78"/>
      <c r="X86" s="288"/>
      <c r="Y86" s="471"/>
      <c r="AA86" s="424"/>
      <c r="AB86" s="41"/>
      <c r="AC86" s="41"/>
      <c r="AD86" s="557"/>
      <c r="AE86" s="60"/>
      <c r="AF86" s="288"/>
      <c r="AG86" s="457"/>
      <c r="AI86" s="424"/>
      <c r="AJ86" s="41"/>
      <c r="AK86" s="41"/>
      <c r="AL86" s="557"/>
      <c r="AM86" s="78"/>
      <c r="AN86" s="288"/>
      <c r="AO86" s="471"/>
      <c r="AQ86" s="424"/>
      <c r="AR86" s="41"/>
      <c r="AS86" s="41"/>
      <c r="AT86" s="557"/>
      <c r="AU86" s="60"/>
      <c r="AV86" s="288"/>
      <c r="AW86" s="457"/>
      <c r="AY86" s="424"/>
      <c r="AZ86" s="41"/>
      <c r="BA86" s="41"/>
      <c r="BB86" s="557"/>
      <c r="BC86" s="87"/>
      <c r="BD86" s="288"/>
      <c r="BE86" s="461"/>
      <c r="BG86" s="424"/>
      <c r="BH86" s="41"/>
      <c r="BI86" s="41"/>
      <c r="BJ86" s="557"/>
      <c r="BK86" s="60"/>
      <c r="BL86" s="288"/>
      <c r="BM86" s="457"/>
      <c r="BO86" s="424"/>
      <c r="BP86" s="41"/>
      <c r="BQ86" s="41"/>
      <c r="BR86" s="557"/>
      <c r="BS86" s="87"/>
      <c r="BT86" s="288"/>
      <c r="BU86" s="461"/>
      <c r="BW86" s="424"/>
      <c r="BX86" s="41"/>
      <c r="BY86" s="41"/>
      <c r="BZ86" s="557"/>
      <c r="CA86" s="78"/>
      <c r="CB86" s="288"/>
      <c r="CC86" s="471"/>
      <c r="CE86" s="424"/>
      <c r="CF86" s="41"/>
      <c r="CG86" s="41"/>
      <c r="CH86" s="557"/>
      <c r="CI86" s="87"/>
      <c r="CJ86" s="288"/>
      <c r="CK86" s="461"/>
      <c r="CM86" s="424"/>
      <c r="CN86" s="41"/>
      <c r="CO86" s="41"/>
      <c r="CP86" s="599"/>
      <c r="CQ86" s="87"/>
      <c r="CR86" s="288"/>
      <c r="CS86" s="461"/>
      <c r="CT86" s="247"/>
      <c r="CU86" s="424"/>
      <c r="CV86" s="41"/>
      <c r="CW86" s="41"/>
      <c r="CX86" s="564"/>
      <c r="CY86" s="60"/>
      <c r="CZ86" s="288"/>
      <c r="DA86" s="502"/>
      <c r="DB86" s="274"/>
      <c r="DC86" s="424"/>
      <c r="DD86" s="41">
        <f t="shared" si="80"/>
        <v>0</v>
      </c>
      <c r="DE86" s="41"/>
      <c r="DF86" s="604"/>
      <c r="DG86" s="180"/>
      <c r="DH86" s="288"/>
      <c r="DI86" s="502"/>
      <c r="DJ86" s="274"/>
      <c r="DK86" s="424"/>
      <c r="DL86" s="41"/>
      <c r="DM86" s="41"/>
      <c r="DN86" s="604"/>
      <c r="DO86" s="180"/>
      <c r="DP86" s="288"/>
      <c r="DQ86" s="502"/>
      <c r="DR86" s="274"/>
      <c r="DS86" s="424"/>
      <c r="DT86" s="41"/>
      <c r="DU86" s="41"/>
      <c r="DV86" s="604"/>
      <c r="DW86" s="180"/>
      <c r="DX86" s="288"/>
      <c r="DY86" s="502"/>
      <c r="DZ86" s="274"/>
      <c r="EA86" s="424"/>
      <c r="EB86" s="41"/>
      <c r="EC86" s="41"/>
      <c r="ED86" s="604"/>
      <c r="EE86" s="180"/>
      <c r="EF86" s="288"/>
      <c r="EG86" s="502"/>
      <c r="EH86" s="274"/>
      <c r="EI86" s="424"/>
      <c r="EJ86" s="41"/>
      <c r="EK86" s="41"/>
      <c r="EL86" s="604"/>
      <c r="EM86" s="180"/>
      <c r="EN86" s="288"/>
      <c r="EO86" s="502"/>
      <c r="EP86" s="274"/>
      <c r="EQ86" s="424"/>
      <c r="ER86" s="41"/>
      <c r="ES86" s="41"/>
      <c r="ET86" s="604"/>
      <c r="EU86" s="180"/>
      <c r="EV86" s="288"/>
      <c r="EW86" s="502"/>
      <c r="EX86" s="274"/>
      <c r="EY86" s="424"/>
      <c r="EZ86" s="41"/>
      <c r="FA86" s="41"/>
      <c r="FB86" s="604"/>
      <c r="FC86" s="180"/>
      <c r="FD86" s="288"/>
      <c r="FE86" s="502"/>
      <c r="FF86" s="274"/>
      <c r="FG86" s="424"/>
      <c r="FH86" s="41"/>
      <c r="FI86" s="41"/>
      <c r="FJ86" s="564"/>
      <c r="FK86" s="292"/>
      <c r="FL86" s="288"/>
      <c r="FM86" s="548"/>
      <c r="FN86" s="275"/>
      <c r="FO86" s="424"/>
      <c r="FP86" s="41"/>
      <c r="FQ86" s="41"/>
      <c r="FR86" s="564"/>
      <c r="FW86" s="355">
        <f t="shared" si="97"/>
        <v>0</v>
      </c>
      <c r="FX86" s="355">
        <f t="shared" si="97"/>
        <v>0</v>
      </c>
      <c r="FY86" s="355">
        <f t="shared" si="98"/>
        <v>0</v>
      </c>
      <c r="FZ86" s="356">
        <f t="shared" si="98"/>
        <v>0</v>
      </c>
    </row>
    <row r="87" spans="1:182" x14ac:dyDescent="0.25">
      <c r="A87" s="62"/>
      <c r="B87" s="63" t="s">
        <v>134</v>
      </c>
      <c r="C87" s="88"/>
      <c r="D87" s="65"/>
      <c r="E87" s="299"/>
      <c r="F87" s="288"/>
      <c r="G87" s="87"/>
      <c r="H87" s="288"/>
      <c r="I87" s="461"/>
      <c r="K87" s="424"/>
      <c r="L87" s="41"/>
      <c r="M87" s="41"/>
      <c r="N87" s="557"/>
      <c r="O87" s="41"/>
      <c r="P87" s="288"/>
      <c r="Q87" s="467"/>
      <c r="S87" s="424"/>
      <c r="T87" s="41"/>
      <c r="U87" s="41"/>
      <c r="V87" s="557"/>
      <c r="W87" s="78"/>
      <c r="X87" s="288"/>
      <c r="Y87" s="471"/>
      <c r="AA87" s="424"/>
      <c r="AB87" s="41"/>
      <c r="AC87" s="41"/>
      <c r="AD87" s="557"/>
      <c r="AE87" s="60"/>
      <c r="AF87" s="288"/>
      <c r="AG87" s="457"/>
      <c r="AI87" s="424"/>
      <c r="AJ87" s="41"/>
      <c r="AK87" s="41"/>
      <c r="AL87" s="557"/>
      <c r="AM87" s="78"/>
      <c r="AN87" s="288"/>
      <c r="AO87" s="471"/>
      <c r="AQ87" s="424"/>
      <c r="AR87" s="41"/>
      <c r="AS87" s="41"/>
      <c r="AT87" s="557"/>
      <c r="AU87" s="60"/>
      <c r="AV87" s="288"/>
      <c r="AW87" s="457"/>
      <c r="AY87" s="424"/>
      <c r="AZ87" s="41"/>
      <c r="BA87" s="41"/>
      <c r="BB87" s="557"/>
      <c r="BC87" s="87"/>
      <c r="BD87" s="288"/>
      <c r="BE87" s="461"/>
      <c r="BG87" s="424"/>
      <c r="BH87" s="41"/>
      <c r="BI87" s="41"/>
      <c r="BJ87" s="557"/>
      <c r="BK87" s="60"/>
      <c r="BL87" s="288"/>
      <c r="BM87" s="457"/>
      <c r="BO87" s="424"/>
      <c r="BP87" s="41"/>
      <c r="BQ87" s="41"/>
      <c r="BR87" s="557"/>
      <c r="BS87" s="87"/>
      <c r="BT87" s="288"/>
      <c r="BU87" s="461"/>
      <c r="BW87" s="424"/>
      <c r="BX87" s="41"/>
      <c r="BY87" s="41"/>
      <c r="BZ87" s="557"/>
      <c r="CA87" s="78"/>
      <c r="CB87" s="288"/>
      <c r="CC87" s="471"/>
      <c r="CE87" s="424"/>
      <c r="CF87" s="41"/>
      <c r="CG87" s="41"/>
      <c r="CH87" s="557"/>
      <c r="CI87" s="87"/>
      <c r="CJ87" s="288"/>
      <c r="CK87" s="461"/>
      <c r="CM87" s="424"/>
      <c r="CN87" s="41"/>
      <c r="CO87" s="41"/>
      <c r="CP87" s="599"/>
      <c r="CQ87" s="87"/>
      <c r="CR87" s="288"/>
      <c r="CS87" s="461"/>
      <c r="CT87" s="247"/>
      <c r="CU87" s="424"/>
      <c r="CV87" s="41"/>
      <c r="CW87" s="41"/>
      <c r="CX87" s="564"/>
      <c r="CY87" s="60"/>
      <c r="CZ87" s="288"/>
      <c r="DA87" s="502"/>
      <c r="DB87" s="274"/>
      <c r="DC87" s="424"/>
      <c r="DD87" s="41">
        <f t="shared" si="80"/>
        <v>0</v>
      </c>
      <c r="DE87" s="41"/>
      <c r="DF87" s="604"/>
      <c r="DG87" s="180"/>
      <c r="DH87" s="288"/>
      <c r="DI87" s="502"/>
      <c r="DJ87" s="274"/>
      <c r="DK87" s="424"/>
      <c r="DL87" s="41"/>
      <c r="DM87" s="41"/>
      <c r="DN87" s="604"/>
      <c r="DO87" s="180"/>
      <c r="DP87" s="288"/>
      <c r="DQ87" s="502"/>
      <c r="DR87" s="274"/>
      <c r="DS87" s="424"/>
      <c r="DT87" s="41"/>
      <c r="DU87" s="41"/>
      <c r="DV87" s="604"/>
      <c r="DW87" s="180"/>
      <c r="DX87" s="288"/>
      <c r="DY87" s="502"/>
      <c r="DZ87" s="274"/>
      <c r="EA87" s="424"/>
      <c r="EB87" s="41"/>
      <c r="EC87" s="41"/>
      <c r="ED87" s="604"/>
      <c r="EE87" s="180"/>
      <c r="EF87" s="288"/>
      <c r="EG87" s="502"/>
      <c r="EH87" s="274"/>
      <c r="EI87" s="424"/>
      <c r="EJ87" s="41"/>
      <c r="EK87" s="41"/>
      <c r="EL87" s="604"/>
      <c r="EM87" s="180"/>
      <c r="EN87" s="288"/>
      <c r="EO87" s="502"/>
      <c r="EP87" s="274"/>
      <c r="EQ87" s="424"/>
      <c r="ER87" s="41"/>
      <c r="ES87" s="41"/>
      <c r="ET87" s="604"/>
      <c r="EU87" s="180"/>
      <c r="EV87" s="288"/>
      <c r="EW87" s="502"/>
      <c r="EX87" s="274"/>
      <c r="EY87" s="424"/>
      <c r="EZ87" s="41"/>
      <c r="FA87" s="41"/>
      <c r="FB87" s="604"/>
      <c r="FC87" s="180"/>
      <c r="FD87" s="288"/>
      <c r="FE87" s="502"/>
      <c r="FF87" s="274"/>
      <c r="FG87" s="424"/>
      <c r="FH87" s="41"/>
      <c r="FI87" s="41"/>
      <c r="FJ87" s="564"/>
      <c r="FK87" s="292"/>
      <c r="FL87" s="288"/>
      <c r="FM87" s="548"/>
      <c r="FN87" s="275"/>
      <c r="FO87" s="424"/>
      <c r="FP87" s="41"/>
      <c r="FQ87" s="41"/>
      <c r="FR87" s="564"/>
      <c r="FW87" s="355">
        <f t="shared" si="97"/>
        <v>0</v>
      </c>
      <c r="FX87" s="355">
        <f t="shared" si="97"/>
        <v>0</v>
      </c>
      <c r="FY87" s="355">
        <f t="shared" si="98"/>
        <v>0</v>
      </c>
      <c r="FZ87" s="356">
        <f t="shared" si="98"/>
        <v>0</v>
      </c>
    </row>
    <row r="88" spans="1:182" x14ac:dyDescent="0.25">
      <c r="A88" s="35" t="s">
        <v>135</v>
      </c>
      <c r="B88" s="84" t="s">
        <v>136</v>
      </c>
      <c r="C88" s="88" t="s">
        <v>120</v>
      </c>
      <c r="D88" s="102">
        <v>55.75</v>
      </c>
      <c r="E88" s="299">
        <f t="shared" ref="E88:E92" si="100">G88+O88+W88+AE88+AM88+AU88+BC88+BK88+BS88+CA88+CI88+CQ88+CY88+DG88+DO88+DW88</f>
        <v>188</v>
      </c>
      <c r="F88" s="288">
        <f>$D$88*E88</f>
        <v>10481</v>
      </c>
      <c r="G88" s="557">
        <v>28</v>
      </c>
      <c r="H88" s="289">
        <f>$D$88*G88</f>
        <v>1561</v>
      </c>
      <c r="I88" s="457">
        <v>22</v>
      </c>
      <c r="K88" s="448">
        <v>1.25</v>
      </c>
      <c r="L88" s="41">
        <f t="shared" si="56"/>
        <v>35</v>
      </c>
      <c r="M88" s="41">
        <f t="shared" si="57"/>
        <v>35</v>
      </c>
      <c r="N88" s="557">
        <v>28</v>
      </c>
      <c r="O88" s="557">
        <v>0</v>
      </c>
      <c r="P88" s="289">
        <f>$D$88*O88</f>
        <v>0</v>
      </c>
      <c r="Q88" s="457">
        <v>0</v>
      </c>
      <c r="S88" s="448">
        <v>1.25</v>
      </c>
      <c r="T88" s="41">
        <f t="shared" si="58"/>
        <v>0</v>
      </c>
      <c r="U88" s="41">
        <f t="shared" si="59"/>
        <v>0</v>
      </c>
      <c r="V88" s="557">
        <v>0</v>
      </c>
      <c r="W88" s="557">
        <v>34</v>
      </c>
      <c r="X88" s="289">
        <f>$D$88*W88</f>
        <v>1895.5</v>
      </c>
      <c r="Y88" s="457">
        <v>27</v>
      </c>
      <c r="AA88" s="448">
        <v>1.25</v>
      </c>
      <c r="AB88" s="41">
        <f t="shared" si="60"/>
        <v>42.5</v>
      </c>
      <c r="AC88" s="41">
        <f t="shared" si="61"/>
        <v>43</v>
      </c>
      <c r="AD88" s="557">
        <v>34</v>
      </c>
      <c r="AE88" s="557">
        <v>0</v>
      </c>
      <c r="AF88" s="289">
        <f>$D$88*AE88</f>
        <v>0</v>
      </c>
      <c r="AG88" s="457">
        <v>0</v>
      </c>
      <c r="AI88" s="448">
        <v>1.25</v>
      </c>
      <c r="AJ88" s="41">
        <f t="shared" si="62"/>
        <v>0</v>
      </c>
      <c r="AK88" s="41">
        <f t="shared" si="63"/>
        <v>0</v>
      </c>
      <c r="AL88" s="557">
        <v>0</v>
      </c>
      <c r="AM88" s="557">
        <v>34</v>
      </c>
      <c r="AN88" s="289">
        <f>$D$88*AM88</f>
        <v>1895.5</v>
      </c>
      <c r="AO88" s="457">
        <v>27</v>
      </c>
      <c r="AQ88" s="448">
        <v>1.25</v>
      </c>
      <c r="AR88" s="41">
        <f t="shared" si="64"/>
        <v>42.5</v>
      </c>
      <c r="AS88" s="41">
        <f t="shared" si="65"/>
        <v>43</v>
      </c>
      <c r="AT88" s="557">
        <v>34</v>
      </c>
      <c r="AU88" s="557">
        <v>0</v>
      </c>
      <c r="AV88" s="289">
        <f>$D$88*AU88</f>
        <v>0</v>
      </c>
      <c r="AW88" s="457">
        <v>0</v>
      </c>
      <c r="AY88" s="448">
        <v>1.25</v>
      </c>
      <c r="AZ88" s="41">
        <f t="shared" si="66"/>
        <v>0</v>
      </c>
      <c r="BA88" s="41">
        <f t="shared" si="67"/>
        <v>0</v>
      </c>
      <c r="BB88" s="557">
        <v>0</v>
      </c>
      <c r="BC88" s="564">
        <v>28</v>
      </c>
      <c r="BD88" s="289">
        <f>$D$88*BC88</f>
        <v>1561</v>
      </c>
      <c r="BE88" s="467">
        <v>22</v>
      </c>
      <c r="BG88" s="448">
        <v>1.25</v>
      </c>
      <c r="BH88" s="41">
        <f t="shared" si="68"/>
        <v>35</v>
      </c>
      <c r="BI88" s="41">
        <f t="shared" si="69"/>
        <v>35</v>
      </c>
      <c r="BJ88" s="564">
        <v>28</v>
      </c>
      <c r="BK88" s="557">
        <v>0</v>
      </c>
      <c r="BL88" s="67">
        <v>0</v>
      </c>
      <c r="BM88" s="457">
        <v>0</v>
      </c>
      <c r="BO88" s="448">
        <v>1.25</v>
      </c>
      <c r="BP88" s="41">
        <f t="shared" si="70"/>
        <v>0</v>
      </c>
      <c r="BQ88" s="41">
        <f t="shared" si="71"/>
        <v>0</v>
      </c>
      <c r="BR88" s="557">
        <v>0</v>
      </c>
      <c r="BS88" s="557">
        <v>28</v>
      </c>
      <c r="BT88" s="289">
        <f>$D$88*BS88</f>
        <v>1561</v>
      </c>
      <c r="BU88" s="457">
        <v>22</v>
      </c>
      <c r="BW88" s="448">
        <v>1.25</v>
      </c>
      <c r="BX88" s="41">
        <f t="shared" si="72"/>
        <v>35</v>
      </c>
      <c r="BY88" s="41">
        <f t="shared" si="73"/>
        <v>35</v>
      </c>
      <c r="BZ88" s="557">
        <v>28</v>
      </c>
      <c r="CA88" s="557">
        <v>0</v>
      </c>
      <c r="CB88" s="289">
        <f>$D$88*CA88</f>
        <v>0</v>
      </c>
      <c r="CC88" s="457">
        <v>0</v>
      </c>
      <c r="CE88" s="448">
        <v>1.25</v>
      </c>
      <c r="CF88" s="41">
        <f t="shared" si="74"/>
        <v>0</v>
      </c>
      <c r="CG88" s="41">
        <f t="shared" si="75"/>
        <v>0</v>
      </c>
      <c r="CH88" s="557">
        <v>0</v>
      </c>
      <c r="CI88" s="86">
        <v>18</v>
      </c>
      <c r="CJ88" s="289">
        <f>$D$88*CI88</f>
        <v>1003.5</v>
      </c>
      <c r="CK88" s="457">
        <v>18</v>
      </c>
      <c r="CM88" s="448">
        <v>1.25</v>
      </c>
      <c r="CN88" s="41">
        <f t="shared" si="76"/>
        <v>22.5</v>
      </c>
      <c r="CO88" s="41">
        <f t="shared" si="77"/>
        <v>23</v>
      </c>
      <c r="CP88" s="599">
        <v>23</v>
      </c>
      <c r="CQ88" s="86">
        <v>18</v>
      </c>
      <c r="CR88" s="289">
        <f>$D$88*CQ88</f>
        <v>1003.5</v>
      </c>
      <c r="CS88" s="467">
        <v>0</v>
      </c>
      <c r="CT88" s="56"/>
      <c r="CU88" s="448">
        <v>1.25</v>
      </c>
      <c r="CV88" s="41">
        <f t="shared" si="78"/>
        <v>22.5</v>
      </c>
      <c r="CW88" s="41">
        <f t="shared" si="79"/>
        <v>23</v>
      </c>
      <c r="CX88" s="564">
        <v>0</v>
      </c>
      <c r="CY88" s="557">
        <v>0</v>
      </c>
      <c r="CZ88" s="289">
        <f>$D$88*CY88</f>
        <v>0</v>
      </c>
      <c r="DA88" s="502">
        <v>0</v>
      </c>
      <c r="DB88" s="274"/>
      <c r="DC88" s="448">
        <v>1.25</v>
      </c>
      <c r="DD88" s="41">
        <f t="shared" si="80"/>
        <v>0</v>
      </c>
      <c r="DE88" s="392">
        <f t="shared" si="81"/>
        <v>0</v>
      </c>
      <c r="DF88" s="584">
        <v>0</v>
      </c>
      <c r="DG88" s="604">
        <v>0</v>
      </c>
      <c r="DH88" s="289">
        <f>$D$88*DG88</f>
        <v>0</v>
      </c>
      <c r="DI88" s="502">
        <v>0</v>
      </c>
      <c r="DJ88" s="274"/>
      <c r="DK88" s="448">
        <v>1.25</v>
      </c>
      <c r="DL88" s="41">
        <f t="shared" si="82"/>
        <v>0</v>
      </c>
      <c r="DM88" s="41">
        <f t="shared" si="83"/>
        <v>0</v>
      </c>
      <c r="DN88" s="604">
        <v>0</v>
      </c>
      <c r="DO88" s="604">
        <v>0</v>
      </c>
      <c r="DP88" s="289">
        <f>$D$88*DO88</f>
        <v>0</v>
      </c>
      <c r="DQ88" s="502">
        <v>0</v>
      </c>
      <c r="DR88" s="274"/>
      <c r="DS88" s="448">
        <v>1.25</v>
      </c>
      <c r="DT88" s="41">
        <f t="shared" si="84"/>
        <v>0</v>
      </c>
      <c r="DU88" s="41">
        <f t="shared" si="85"/>
        <v>0</v>
      </c>
      <c r="DV88" s="604">
        <v>0</v>
      </c>
      <c r="DW88" s="604">
        <v>0</v>
      </c>
      <c r="DX88" s="289">
        <f>$D$88*DW88</f>
        <v>0</v>
      </c>
      <c r="DY88" s="502">
        <v>0</v>
      </c>
      <c r="DZ88" s="274"/>
      <c r="EA88" s="448">
        <v>1.25</v>
      </c>
      <c r="EB88" s="41">
        <f t="shared" si="86"/>
        <v>0</v>
      </c>
      <c r="EC88" s="41">
        <f t="shared" si="87"/>
        <v>0</v>
      </c>
      <c r="ED88" s="604">
        <v>0</v>
      </c>
      <c r="EE88" s="604">
        <v>0</v>
      </c>
      <c r="EF88" s="289">
        <f>$D$88*EE88</f>
        <v>0</v>
      </c>
      <c r="EG88" s="502">
        <v>0</v>
      </c>
      <c r="EH88" s="274"/>
      <c r="EI88" s="448">
        <v>1.25</v>
      </c>
      <c r="EJ88" s="41">
        <f t="shared" si="88"/>
        <v>0</v>
      </c>
      <c r="EK88" s="41">
        <f t="shared" si="89"/>
        <v>0</v>
      </c>
      <c r="EL88" s="604">
        <v>0</v>
      </c>
      <c r="EM88" s="604">
        <v>0</v>
      </c>
      <c r="EN88" s="289">
        <f>$D$88*EM88</f>
        <v>0</v>
      </c>
      <c r="EO88" s="502">
        <v>0</v>
      </c>
      <c r="EP88" s="274"/>
      <c r="EQ88" s="448">
        <v>1.25</v>
      </c>
      <c r="ER88" s="41">
        <f t="shared" si="90"/>
        <v>0</v>
      </c>
      <c r="ES88" s="41">
        <f t="shared" si="91"/>
        <v>0</v>
      </c>
      <c r="ET88" s="604">
        <v>0</v>
      </c>
      <c r="EU88" s="604">
        <v>0</v>
      </c>
      <c r="EV88" s="289">
        <f>$D$88*EU88</f>
        <v>0</v>
      </c>
      <c r="EW88" s="502">
        <v>0</v>
      </c>
      <c r="EX88" s="274"/>
      <c r="EY88" s="448">
        <v>1.25</v>
      </c>
      <c r="EZ88" s="41">
        <f t="shared" si="92"/>
        <v>0</v>
      </c>
      <c r="FA88" s="41">
        <f t="shared" si="93"/>
        <v>0</v>
      </c>
      <c r="FB88" s="604">
        <v>0</v>
      </c>
      <c r="FC88" s="564">
        <v>0</v>
      </c>
      <c r="FD88" s="289">
        <f>$D$88*FC88</f>
        <v>0</v>
      </c>
      <c r="FE88" s="499">
        <v>0</v>
      </c>
      <c r="FF88" s="19"/>
      <c r="FG88" s="448">
        <v>1.25</v>
      </c>
      <c r="FH88" s="41">
        <f t="shared" si="94"/>
        <v>0</v>
      </c>
      <c r="FI88" s="41">
        <f t="shared" si="51"/>
        <v>0</v>
      </c>
      <c r="FJ88" s="564">
        <v>0</v>
      </c>
      <c r="FK88" s="564">
        <v>0</v>
      </c>
      <c r="FL88" s="289">
        <f>$D$88*FK88</f>
        <v>0</v>
      </c>
      <c r="FM88" s="539">
        <v>0</v>
      </c>
      <c r="FN88" s="275"/>
      <c r="FO88" s="448">
        <v>1.25</v>
      </c>
      <c r="FP88" s="41">
        <f t="shared" si="95"/>
        <v>0</v>
      </c>
      <c r="FQ88" s="41">
        <f t="shared" si="96"/>
        <v>0</v>
      </c>
      <c r="FR88" s="564">
        <v>0</v>
      </c>
      <c r="FW88" s="355">
        <f t="shared" si="97"/>
        <v>188</v>
      </c>
      <c r="FX88" s="355">
        <f t="shared" si="97"/>
        <v>10481</v>
      </c>
      <c r="FY88" s="355">
        <f t="shared" si="98"/>
        <v>0</v>
      </c>
      <c r="FZ88" s="356">
        <f t="shared" si="98"/>
        <v>0</v>
      </c>
    </row>
    <row r="89" spans="1:182" x14ac:dyDescent="0.25">
      <c r="A89" s="35" t="s">
        <v>137</v>
      </c>
      <c r="B89" s="84" t="s">
        <v>138</v>
      </c>
      <c r="C89" s="88" t="s">
        <v>120</v>
      </c>
      <c r="D89" s="102">
        <v>79.349999999999994</v>
      </c>
      <c r="E89" s="299">
        <f t="shared" si="100"/>
        <v>106</v>
      </c>
      <c r="F89" s="288">
        <f>$D$89*E89</f>
        <v>8411.0999999999985</v>
      </c>
      <c r="G89" s="557">
        <v>18</v>
      </c>
      <c r="H89" s="289">
        <f>$D$89*G89</f>
        <v>1428.3</v>
      </c>
      <c r="I89" s="457">
        <v>18</v>
      </c>
      <c r="K89" s="448">
        <v>1</v>
      </c>
      <c r="L89" s="41">
        <f t="shared" si="56"/>
        <v>18</v>
      </c>
      <c r="M89" s="41">
        <f t="shared" si="57"/>
        <v>18</v>
      </c>
      <c r="N89" s="557">
        <v>18</v>
      </c>
      <c r="O89" s="557">
        <v>0</v>
      </c>
      <c r="P89" s="289">
        <f>$D$89*O89</f>
        <v>0</v>
      </c>
      <c r="Q89" s="457">
        <v>0</v>
      </c>
      <c r="S89" s="448">
        <v>1</v>
      </c>
      <c r="T89" s="41">
        <f t="shared" si="58"/>
        <v>0</v>
      </c>
      <c r="U89" s="41">
        <f t="shared" si="59"/>
        <v>0</v>
      </c>
      <c r="V89" s="557">
        <v>0</v>
      </c>
      <c r="W89" s="557">
        <v>16</v>
      </c>
      <c r="X89" s="289">
        <f>$D$89*W89</f>
        <v>1269.5999999999999</v>
      </c>
      <c r="Y89" s="457">
        <v>16</v>
      </c>
      <c r="AA89" s="448">
        <v>1</v>
      </c>
      <c r="AB89" s="41">
        <f t="shared" si="60"/>
        <v>16</v>
      </c>
      <c r="AC89" s="41">
        <f t="shared" si="61"/>
        <v>16</v>
      </c>
      <c r="AD89" s="557">
        <v>16</v>
      </c>
      <c r="AE89" s="557">
        <v>0</v>
      </c>
      <c r="AF89" s="289">
        <f>$D$89*AE89</f>
        <v>0</v>
      </c>
      <c r="AG89" s="457">
        <v>0</v>
      </c>
      <c r="AI89" s="448">
        <v>1</v>
      </c>
      <c r="AJ89" s="41">
        <f t="shared" si="62"/>
        <v>0</v>
      </c>
      <c r="AK89" s="41">
        <f t="shared" si="63"/>
        <v>0</v>
      </c>
      <c r="AL89" s="557">
        <v>0</v>
      </c>
      <c r="AM89" s="557">
        <v>16</v>
      </c>
      <c r="AN89" s="289">
        <f>$D$89*AM89</f>
        <v>1269.5999999999999</v>
      </c>
      <c r="AO89" s="457">
        <v>16</v>
      </c>
      <c r="AQ89" s="448">
        <v>1</v>
      </c>
      <c r="AR89" s="41">
        <f t="shared" si="64"/>
        <v>16</v>
      </c>
      <c r="AS89" s="41">
        <f t="shared" si="65"/>
        <v>16</v>
      </c>
      <c r="AT89" s="557">
        <v>16</v>
      </c>
      <c r="AU89" s="557">
        <v>0</v>
      </c>
      <c r="AV89" s="289">
        <f>$D$89*AU89</f>
        <v>0</v>
      </c>
      <c r="AW89" s="457">
        <v>0</v>
      </c>
      <c r="AY89" s="448">
        <v>1</v>
      </c>
      <c r="AZ89" s="41">
        <f t="shared" si="66"/>
        <v>0</v>
      </c>
      <c r="BA89" s="41">
        <f t="shared" si="67"/>
        <v>0</v>
      </c>
      <c r="BB89" s="557">
        <v>0</v>
      </c>
      <c r="BC89" s="564">
        <v>14</v>
      </c>
      <c r="BD89" s="289">
        <f>$D$89*BC89</f>
        <v>1110.8999999999999</v>
      </c>
      <c r="BE89" s="467">
        <v>14</v>
      </c>
      <c r="BG89" s="448">
        <v>1</v>
      </c>
      <c r="BH89" s="41">
        <f t="shared" si="68"/>
        <v>14</v>
      </c>
      <c r="BI89" s="41">
        <f t="shared" si="69"/>
        <v>14</v>
      </c>
      <c r="BJ89" s="564">
        <v>14</v>
      </c>
      <c r="BK89" s="557">
        <v>0</v>
      </c>
      <c r="BL89" s="67">
        <v>0</v>
      </c>
      <c r="BM89" s="457">
        <v>0</v>
      </c>
      <c r="BO89" s="448">
        <v>1</v>
      </c>
      <c r="BP89" s="41">
        <f t="shared" si="70"/>
        <v>0</v>
      </c>
      <c r="BQ89" s="41">
        <f t="shared" si="71"/>
        <v>0</v>
      </c>
      <c r="BR89" s="557">
        <v>0</v>
      </c>
      <c r="BS89" s="557">
        <v>14</v>
      </c>
      <c r="BT89" s="289">
        <f>$D$89*BS89</f>
        <v>1110.8999999999999</v>
      </c>
      <c r="BU89" s="457">
        <v>14</v>
      </c>
      <c r="BW89" s="448">
        <v>1</v>
      </c>
      <c r="BX89" s="41">
        <f t="shared" si="72"/>
        <v>14</v>
      </c>
      <c r="BY89" s="41">
        <f t="shared" si="73"/>
        <v>14</v>
      </c>
      <c r="BZ89" s="557">
        <v>14</v>
      </c>
      <c r="CA89" s="557">
        <v>0</v>
      </c>
      <c r="CB89" s="289">
        <f>$D$89*CA89</f>
        <v>0</v>
      </c>
      <c r="CC89" s="457">
        <v>0</v>
      </c>
      <c r="CE89" s="448">
        <v>1</v>
      </c>
      <c r="CF89" s="41">
        <f t="shared" si="74"/>
        <v>0</v>
      </c>
      <c r="CG89" s="41">
        <f t="shared" si="75"/>
        <v>0</v>
      </c>
      <c r="CH89" s="557">
        <v>0</v>
      </c>
      <c r="CI89" s="86">
        <v>14</v>
      </c>
      <c r="CJ89" s="289">
        <f>$D$89*CI89</f>
        <v>1110.8999999999999</v>
      </c>
      <c r="CK89" s="457">
        <v>14</v>
      </c>
      <c r="CM89" s="448">
        <v>1</v>
      </c>
      <c r="CN89" s="41">
        <f t="shared" si="76"/>
        <v>14</v>
      </c>
      <c r="CO89" s="41">
        <f t="shared" si="77"/>
        <v>14</v>
      </c>
      <c r="CP89" s="599">
        <v>14</v>
      </c>
      <c r="CQ89" s="86">
        <v>14</v>
      </c>
      <c r="CR89" s="289">
        <f>$D$89*CQ89</f>
        <v>1110.8999999999999</v>
      </c>
      <c r="CS89" s="467">
        <v>0</v>
      </c>
      <c r="CT89" s="56"/>
      <c r="CU89" s="448">
        <v>1</v>
      </c>
      <c r="CV89" s="41">
        <f t="shared" si="78"/>
        <v>14</v>
      </c>
      <c r="CW89" s="41">
        <f t="shared" si="79"/>
        <v>14</v>
      </c>
      <c r="CX89" s="564">
        <v>0</v>
      </c>
      <c r="CY89" s="557">
        <v>0</v>
      </c>
      <c r="CZ89" s="289">
        <f>$D$89*CY89</f>
        <v>0</v>
      </c>
      <c r="DA89" s="502">
        <v>0</v>
      </c>
      <c r="DB89" s="274"/>
      <c r="DC89" s="448">
        <v>1</v>
      </c>
      <c r="DD89" s="41">
        <f t="shared" si="80"/>
        <v>0</v>
      </c>
      <c r="DE89" s="392">
        <f t="shared" si="81"/>
        <v>0</v>
      </c>
      <c r="DF89" s="584">
        <v>0</v>
      </c>
      <c r="DG89" s="604">
        <v>0</v>
      </c>
      <c r="DH89" s="289">
        <f>$D$89*DG89</f>
        <v>0</v>
      </c>
      <c r="DI89" s="502">
        <v>0</v>
      </c>
      <c r="DJ89" s="274"/>
      <c r="DK89" s="448">
        <v>1</v>
      </c>
      <c r="DL89" s="41">
        <f t="shared" si="82"/>
        <v>0</v>
      </c>
      <c r="DM89" s="41">
        <f t="shared" si="83"/>
        <v>0</v>
      </c>
      <c r="DN89" s="604">
        <v>0</v>
      </c>
      <c r="DO89" s="604">
        <v>0</v>
      </c>
      <c r="DP89" s="289">
        <f>$D$89*DO89</f>
        <v>0</v>
      </c>
      <c r="DQ89" s="502">
        <v>0</v>
      </c>
      <c r="DR89" s="274"/>
      <c r="DS89" s="448">
        <v>1</v>
      </c>
      <c r="DT89" s="41">
        <f t="shared" si="84"/>
        <v>0</v>
      </c>
      <c r="DU89" s="41">
        <f t="shared" si="85"/>
        <v>0</v>
      </c>
      <c r="DV89" s="604">
        <v>0</v>
      </c>
      <c r="DW89" s="604">
        <v>0</v>
      </c>
      <c r="DX89" s="289">
        <f>$D$89*DW89</f>
        <v>0</v>
      </c>
      <c r="DY89" s="502">
        <v>0</v>
      </c>
      <c r="DZ89" s="274"/>
      <c r="EA89" s="448">
        <v>1</v>
      </c>
      <c r="EB89" s="41">
        <f t="shared" si="86"/>
        <v>0</v>
      </c>
      <c r="EC89" s="41">
        <f t="shared" si="87"/>
        <v>0</v>
      </c>
      <c r="ED89" s="604">
        <v>0</v>
      </c>
      <c r="EE89" s="604">
        <v>0</v>
      </c>
      <c r="EF89" s="289">
        <f>$D$89*EE89</f>
        <v>0</v>
      </c>
      <c r="EG89" s="502">
        <v>0</v>
      </c>
      <c r="EH89" s="274"/>
      <c r="EI89" s="448">
        <v>1</v>
      </c>
      <c r="EJ89" s="41">
        <f t="shared" si="88"/>
        <v>0</v>
      </c>
      <c r="EK89" s="41">
        <f t="shared" si="89"/>
        <v>0</v>
      </c>
      <c r="EL89" s="604">
        <v>0</v>
      </c>
      <c r="EM89" s="604">
        <v>0</v>
      </c>
      <c r="EN89" s="289">
        <f>$D$89*EM89</f>
        <v>0</v>
      </c>
      <c r="EO89" s="502">
        <v>0</v>
      </c>
      <c r="EP89" s="274"/>
      <c r="EQ89" s="448">
        <v>1</v>
      </c>
      <c r="ER89" s="41">
        <f t="shared" si="90"/>
        <v>0</v>
      </c>
      <c r="ES89" s="41">
        <f t="shared" si="91"/>
        <v>0</v>
      </c>
      <c r="ET89" s="604">
        <v>0</v>
      </c>
      <c r="EU89" s="604">
        <v>0</v>
      </c>
      <c r="EV89" s="289">
        <f>$D$89*EU89</f>
        <v>0</v>
      </c>
      <c r="EW89" s="502">
        <v>0</v>
      </c>
      <c r="EX89" s="274"/>
      <c r="EY89" s="448">
        <v>1</v>
      </c>
      <c r="EZ89" s="41">
        <f t="shared" si="92"/>
        <v>0</v>
      </c>
      <c r="FA89" s="41">
        <f t="shared" si="93"/>
        <v>0</v>
      </c>
      <c r="FB89" s="604">
        <v>0</v>
      </c>
      <c r="FC89" s="564">
        <v>0</v>
      </c>
      <c r="FD89" s="289">
        <f>$D$89*FC89</f>
        <v>0</v>
      </c>
      <c r="FE89" s="499">
        <v>0</v>
      </c>
      <c r="FF89" s="19"/>
      <c r="FG89" s="448">
        <v>1</v>
      </c>
      <c r="FH89" s="41">
        <f t="shared" si="94"/>
        <v>0</v>
      </c>
      <c r="FI89" s="41">
        <f t="shared" si="51"/>
        <v>0</v>
      </c>
      <c r="FJ89" s="564">
        <v>0</v>
      </c>
      <c r="FK89" s="564">
        <v>0</v>
      </c>
      <c r="FL89" s="289">
        <f>$D$89*FK89</f>
        <v>0</v>
      </c>
      <c r="FM89" s="539">
        <v>0</v>
      </c>
      <c r="FN89" s="275"/>
      <c r="FO89" s="448">
        <v>1</v>
      </c>
      <c r="FP89" s="41">
        <f t="shared" si="95"/>
        <v>0</v>
      </c>
      <c r="FQ89" s="41">
        <f t="shared" si="96"/>
        <v>0</v>
      </c>
      <c r="FR89" s="564">
        <v>0</v>
      </c>
      <c r="FW89" s="355">
        <f t="shared" si="97"/>
        <v>106</v>
      </c>
      <c r="FX89" s="355">
        <f t="shared" si="97"/>
        <v>8411.0999999999985</v>
      </c>
      <c r="FY89" s="355">
        <f t="shared" si="98"/>
        <v>0</v>
      </c>
      <c r="FZ89" s="356">
        <f t="shared" si="98"/>
        <v>0</v>
      </c>
    </row>
    <row r="90" spans="1:182" x14ac:dyDescent="0.25">
      <c r="A90" s="35" t="s">
        <v>139</v>
      </c>
      <c r="B90" s="84" t="s">
        <v>140</v>
      </c>
      <c r="C90" s="88" t="s">
        <v>120</v>
      </c>
      <c r="D90" s="65">
        <v>84</v>
      </c>
      <c r="E90" s="299">
        <f t="shared" si="100"/>
        <v>416</v>
      </c>
      <c r="F90" s="288">
        <f>$D$90*E90</f>
        <v>34944</v>
      </c>
      <c r="G90" s="557">
        <v>74</v>
      </c>
      <c r="H90" s="289">
        <f>$D$90*G90</f>
        <v>6216</v>
      </c>
      <c r="I90" s="457">
        <v>49</v>
      </c>
      <c r="K90" s="448">
        <v>1.5</v>
      </c>
      <c r="L90" s="41">
        <f t="shared" si="56"/>
        <v>111</v>
      </c>
      <c r="M90" s="41">
        <f t="shared" si="57"/>
        <v>111</v>
      </c>
      <c r="N90" s="557">
        <v>74</v>
      </c>
      <c r="O90" s="557">
        <v>0</v>
      </c>
      <c r="P90" s="289">
        <f>$D$90*O90</f>
        <v>0</v>
      </c>
      <c r="Q90" s="457">
        <v>0</v>
      </c>
      <c r="S90" s="448">
        <v>1.5</v>
      </c>
      <c r="T90" s="41">
        <f t="shared" si="58"/>
        <v>0</v>
      </c>
      <c r="U90" s="41">
        <f t="shared" si="59"/>
        <v>0</v>
      </c>
      <c r="V90" s="557">
        <v>0</v>
      </c>
      <c r="W90" s="557">
        <v>95</v>
      </c>
      <c r="X90" s="289">
        <f>$D$90*W90</f>
        <v>7980</v>
      </c>
      <c r="Y90" s="457">
        <v>63</v>
      </c>
      <c r="AA90" s="448">
        <v>1.5</v>
      </c>
      <c r="AB90" s="41">
        <f t="shared" si="60"/>
        <v>142.5</v>
      </c>
      <c r="AC90" s="41">
        <f t="shared" si="61"/>
        <v>143</v>
      </c>
      <c r="AD90" s="557">
        <v>95</v>
      </c>
      <c r="AE90" s="557">
        <v>0</v>
      </c>
      <c r="AF90" s="289">
        <f>$D$90*AE90</f>
        <v>0</v>
      </c>
      <c r="AG90" s="457">
        <v>0</v>
      </c>
      <c r="AI90" s="448">
        <v>1.5</v>
      </c>
      <c r="AJ90" s="41">
        <f t="shared" si="62"/>
        <v>0</v>
      </c>
      <c r="AK90" s="41">
        <f t="shared" si="63"/>
        <v>0</v>
      </c>
      <c r="AL90" s="557">
        <v>0</v>
      </c>
      <c r="AM90" s="557">
        <v>77</v>
      </c>
      <c r="AN90" s="289">
        <f>$D$90*AM90</f>
        <v>6468</v>
      </c>
      <c r="AO90" s="457">
        <v>51</v>
      </c>
      <c r="AQ90" s="448">
        <v>1.5</v>
      </c>
      <c r="AR90" s="41">
        <f t="shared" si="64"/>
        <v>115.5</v>
      </c>
      <c r="AS90" s="41">
        <f t="shared" si="65"/>
        <v>116</v>
      </c>
      <c r="AT90" s="557">
        <v>77</v>
      </c>
      <c r="AU90" s="557">
        <v>0</v>
      </c>
      <c r="AV90" s="289">
        <f>$D$90*AU90</f>
        <v>0</v>
      </c>
      <c r="AW90" s="457">
        <v>0</v>
      </c>
      <c r="AY90" s="448">
        <v>1.5</v>
      </c>
      <c r="AZ90" s="41">
        <f t="shared" si="66"/>
        <v>0</v>
      </c>
      <c r="BA90" s="41">
        <f t="shared" si="67"/>
        <v>0</v>
      </c>
      <c r="BB90" s="557">
        <v>0</v>
      </c>
      <c r="BC90" s="564">
        <v>56</v>
      </c>
      <c r="BD90" s="289">
        <f>$D$90*BC90</f>
        <v>4704</v>
      </c>
      <c r="BE90" s="467">
        <v>37</v>
      </c>
      <c r="BG90" s="448">
        <v>1.5</v>
      </c>
      <c r="BH90" s="41">
        <f t="shared" si="68"/>
        <v>84</v>
      </c>
      <c r="BI90" s="41">
        <f t="shared" si="69"/>
        <v>84</v>
      </c>
      <c r="BJ90" s="564">
        <v>56</v>
      </c>
      <c r="BK90" s="557">
        <v>0</v>
      </c>
      <c r="BL90" s="67">
        <v>0</v>
      </c>
      <c r="BM90" s="457">
        <v>0</v>
      </c>
      <c r="BO90" s="448">
        <v>1.5</v>
      </c>
      <c r="BP90" s="41">
        <f t="shared" si="70"/>
        <v>0</v>
      </c>
      <c r="BQ90" s="41">
        <f t="shared" si="71"/>
        <v>0</v>
      </c>
      <c r="BR90" s="557">
        <v>0</v>
      </c>
      <c r="BS90" s="591">
        <v>56</v>
      </c>
      <c r="BT90" s="289">
        <f>$D$90*BS90</f>
        <v>4704</v>
      </c>
      <c r="BU90" s="457">
        <v>37</v>
      </c>
      <c r="BW90" s="448">
        <v>1.5</v>
      </c>
      <c r="BX90" s="41">
        <f t="shared" si="72"/>
        <v>84</v>
      </c>
      <c r="BY90" s="41">
        <f t="shared" si="73"/>
        <v>84</v>
      </c>
      <c r="BZ90" s="591">
        <v>56</v>
      </c>
      <c r="CA90" s="557">
        <v>0</v>
      </c>
      <c r="CB90" s="289">
        <f>$D$90*CA90</f>
        <v>0</v>
      </c>
      <c r="CC90" s="457">
        <v>0</v>
      </c>
      <c r="CE90" s="448">
        <v>1.5</v>
      </c>
      <c r="CF90" s="41">
        <f t="shared" si="74"/>
        <v>0</v>
      </c>
      <c r="CG90" s="41">
        <f t="shared" si="75"/>
        <v>0</v>
      </c>
      <c r="CH90" s="557">
        <v>0</v>
      </c>
      <c r="CI90" s="86">
        <v>29</v>
      </c>
      <c r="CJ90" s="289">
        <f>$D$90*CI90</f>
        <v>2436</v>
      </c>
      <c r="CK90" s="457">
        <v>29</v>
      </c>
      <c r="CM90" s="448">
        <v>1.5</v>
      </c>
      <c r="CN90" s="41">
        <f t="shared" si="76"/>
        <v>43.5</v>
      </c>
      <c r="CO90" s="41">
        <f t="shared" si="77"/>
        <v>44</v>
      </c>
      <c r="CP90" s="599">
        <v>44</v>
      </c>
      <c r="CQ90" s="86">
        <v>29</v>
      </c>
      <c r="CR90" s="289">
        <f>$D$90*CQ90</f>
        <v>2436</v>
      </c>
      <c r="CS90" s="467">
        <v>0</v>
      </c>
      <c r="CT90" s="56"/>
      <c r="CU90" s="448">
        <v>1.5</v>
      </c>
      <c r="CV90" s="41">
        <f t="shared" si="78"/>
        <v>43.5</v>
      </c>
      <c r="CW90" s="41">
        <f t="shared" si="79"/>
        <v>44</v>
      </c>
      <c r="CX90" s="564">
        <v>0</v>
      </c>
      <c r="CY90" s="557">
        <v>0</v>
      </c>
      <c r="CZ90" s="289">
        <f>$D$90*CY90</f>
        <v>0</v>
      </c>
      <c r="DA90" s="502">
        <v>0</v>
      </c>
      <c r="DB90" s="274"/>
      <c r="DC90" s="448">
        <v>1.5</v>
      </c>
      <c r="DD90" s="41">
        <f t="shared" si="80"/>
        <v>0</v>
      </c>
      <c r="DE90" s="392">
        <f t="shared" si="81"/>
        <v>0</v>
      </c>
      <c r="DF90" s="584">
        <v>0</v>
      </c>
      <c r="DG90" s="604">
        <v>0</v>
      </c>
      <c r="DH90" s="289">
        <f>$D$90*DG90</f>
        <v>0</v>
      </c>
      <c r="DI90" s="502">
        <v>0</v>
      </c>
      <c r="DJ90" s="274"/>
      <c r="DK90" s="448">
        <v>1.5</v>
      </c>
      <c r="DL90" s="41">
        <f t="shared" si="82"/>
        <v>0</v>
      </c>
      <c r="DM90" s="41">
        <f t="shared" si="83"/>
        <v>0</v>
      </c>
      <c r="DN90" s="604">
        <v>0</v>
      </c>
      <c r="DO90" s="604">
        <v>0</v>
      </c>
      <c r="DP90" s="289">
        <f>$D$90*DO90</f>
        <v>0</v>
      </c>
      <c r="DQ90" s="502">
        <v>0</v>
      </c>
      <c r="DR90" s="274"/>
      <c r="DS90" s="448">
        <v>1.5</v>
      </c>
      <c r="DT90" s="41">
        <f t="shared" si="84"/>
        <v>0</v>
      </c>
      <c r="DU90" s="41">
        <f t="shared" si="85"/>
        <v>0</v>
      </c>
      <c r="DV90" s="604">
        <v>0</v>
      </c>
      <c r="DW90" s="604">
        <v>0</v>
      </c>
      <c r="DX90" s="289">
        <f>$D$90*DW90</f>
        <v>0</v>
      </c>
      <c r="DY90" s="502">
        <v>0</v>
      </c>
      <c r="DZ90" s="274"/>
      <c r="EA90" s="448">
        <v>1.5</v>
      </c>
      <c r="EB90" s="41">
        <f t="shared" si="86"/>
        <v>0</v>
      </c>
      <c r="EC90" s="41">
        <f t="shared" si="87"/>
        <v>0</v>
      </c>
      <c r="ED90" s="604">
        <v>0</v>
      </c>
      <c r="EE90" s="604">
        <v>0</v>
      </c>
      <c r="EF90" s="289">
        <f>$D$90*EE90</f>
        <v>0</v>
      </c>
      <c r="EG90" s="502">
        <v>0</v>
      </c>
      <c r="EH90" s="274"/>
      <c r="EI90" s="448">
        <v>1.5</v>
      </c>
      <c r="EJ90" s="41">
        <f t="shared" si="88"/>
        <v>0</v>
      </c>
      <c r="EK90" s="41">
        <f t="shared" si="89"/>
        <v>0</v>
      </c>
      <c r="EL90" s="604">
        <v>0</v>
      </c>
      <c r="EM90" s="604">
        <v>0</v>
      </c>
      <c r="EN90" s="289">
        <f>$D$90*EM90</f>
        <v>0</v>
      </c>
      <c r="EO90" s="502">
        <v>0</v>
      </c>
      <c r="EP90" s="274"/>
      <c r="EQ90" s="448">
        <v>1.5</v>
      </c>
      <c r="ER90" s="41">
        <f t="shared" si="90"/>
        <v>0</v>
      </c>
      <c r="ES90" s="41">
        <f t="shared" si="91"/>
        <v>0</v>
      </c>
      <c r="ET90" s="604">
        <v>0</v>
      </c>
      <c r="EU90" s="604">
        <v>0</v>
      </c>
      <c r="EV90" s="289">
        <f>$D$90*EU90</f>
        <v>0</v>
      </c>
      <c r="EW90" s="502">
        <v>0</v>
      </c>
      <c r="EX90" s="274"/>
      <c r="EY90" s="448">
        <v>1.5</v>
      </c>
      <c r="EZ90" s="41">
        <f t="shared" si="92"/>
        <v>0</v>
      </c>
      <c r="FA90" s="41">
        <f t="shared" si="93"/>
        <v>0</v>
      </c>
      <c r="FB90" s="604">
        <v>0</v>
      </c>
      <c r="FC90" s="564">
        <v>0</v>
      </c>
      <c r="FD90" s="289">
        <f>$D$90*FC90</f>
        <v>0</v>
      </c>
      <c r="FE90" s="499">
        <v>0</v>
      </c>
      <c r="FF90" s="19"/>
      <c r="FG90" s="448">
        <v>1.5</v>
      </c>
      <c r="FH90" s="41">
        <f t="shared" si="94"/>
        <v>0</v>
      </c>
      <c r="FI90" s="41">
        <f t="shared" si="51"/>
        <v>0</v>
      </c>
      <c r="FJ90" s="564">
        <v>0</v>
      </c>
      <c r="FK90" s="564">
        <v>0</v>
      </c>
      <c r="FL90" s="289">
        <f>$D$90*FK90</f>
        <v>0</v>
      </c>
      <c r="FM90" s="539">
        <v>0</v>
      </c>
      <c r="FN90" s="275"/>
      <c r="FO90" s="448">
        <v>1.5</v>
      </c>
      <c r="FP90" s="41">
        <f t="shared" si="95"/>
        <v>0</v>
      </c>
      <c r="FQ90" s="41">
        <f t="shared" si="96"/>
        <v>0</v>
      </c>
      <c r="FR90" s="564">
        <v>0</v>
      </c>
      <c r="FW90" s="355">
        <f t="shared" si="97"/>
        <v>416</v>
      </c>
      <c r="FX90" s="355">
        <f t="shared" si="97"/>
        <v>34944</v>
      </c>
      <c r="FY90" s="355">
        <f t="shared" si="98"/>
        <v>0</v>
      </c>
      <c r="FZ90" s="356">
        <f t="shared" si="98"/>
        <v>0</v>
      </c>
    </row>
    <row r="91" spans="1:182" x14ac:dyDescent="0.25">
      <c r="A91" s="35" t="s">
        <v>141</v>
      </c>
      <c r="B91" s="84" t="s">
        <v>142</v>
      </c>
      <c r="C91" s="88" t="s">
        <v>120</v>
      </c>
      <c r="D91" s="65">
        <v>138</v>
      </c>
      <c r="E91" s="299">
        <f t="shared" si="100"/>
        <v>167</v>
      </c>
      <c r="F91" s="288">
        <f>$D$91*E91</f>
        <v>23046</v>
      </c>
      <c r="G91" s="557">
        <v>30</v>
      </c>
      <c r="H91" s="289">
        <f>$D$91*G91</f>
        <v>4140</v>
      </c>
      <c r="I91" s="457">
        <v>20</v>
      </c>
      <c r="K91" s="448">
        <v>1.5</v>
      </c>
      <c r="L91" s="41">
        <f t="shared" si="56"/>
        <v>45</v>
      </c>
      <c r="M91" s="41">
        <f t="shared" si="57"/>
        <v>45</v>
      </c>
      <c r="N91" s="557">
        <v>30</v>
      </c>
      <c r="O91" s="557">
        <v>0</v>
      </c>
      <c r="P91" s="289">
        <f>$D$91*O91</f>
        <v>0</v>
      </c>
      <c r="Q91" s="457">
        <v>0</v>
      </c>
      <c r="S91" s="448">
        <v>1.5</v>
      </c>
      <c r="T91" s="41">
        <f t="shared" si="58"/>
        <v>0</v>
      </c>
      <c r="U91" s="41">
        <f t="shared" si="59"/>
        <v>0</v>
      </c>
      <c r="V91" s="557">
        <v>0</v>
      </c>
      <c r="W91" s="557">
        <v>38</v>
      </c>
      <c r="X91" s="289">
        <f>$D$91*W91</f>
        <v>5244</v>
      </c>
      <c r="Y91" s="457">
        <v>25</v>
      </c>
      <c r="AA91" s="448">
        <v>1.5</v>
      </c>
      <c r="AB91" s="41">
        <f t="shared" si="60"/>
        <v>57</v>
      </c>
      <c r="AC91" s="41">
        <f t="shared" si="61"/>
        <v>57</v>
      </c>
      <c r="AD91" s="557">
        <v>38</v>
      </c>
      <c r="AE91" s="557">
        <v>0</v>
      </c>
      <c r="AF91" s="289">
        <f>$D$91*AE91</f>
        <v>0</v>
      </c>
      <c r="AG91" s="457">
        <v>0</v>
      </c>
      <c r="AI91" s="448">
        <v>1.5</v>
      </c>
      <c r="AJ91" s="41">
        <f t="shared" si="62"/>
        <v>0</v>
      </c>
      <c r="AK91" s="41">
        <f t="shared" si="63"/>
        <v>0</v>
      </c>
      <c r="AL91" s="557">
        <v>0</v>
      </c>
      <c r="AM91" s="557">
        <v>27</v>
      </c>
      <c r="AN91" s="289">
        <f>$D$91*AM91</f>
        <v>3726</v>
      </c>
      <c r="AO91" s="457">
        <v>18</v>
      </c>
      <c r="AQ91" s="448">
        <v>1.5</v>
      </c>
      <c r="AR91" s="41">
        <f t="shared" si="64"/>
        <v>40.5</v>
      </c>
      <c r="AS91" s="41">
        <f t="shared" si="65"/>
        <v>41</v>
      </c>
      <c r="AT91" s="557">
        <v>27</v>
      </c>
      <c r="AU91" s="557">
        <v>0</v>
      </c>
      <c r="AV91" s="289">
        <f>$D$91*AU91</f>
        <v>0</v>
      </c>
      <c r="AW91" s="457">
        <v>0</v>
      </c>
      <c r="AY91" s="448">
        <v>1.5</v>
      </c>
      <c r="AZ91" s="41">
        <f t="shared" si="66"/>
        <v>0</v>
      </c>
      <c r="BA91" s="41">
        <f t="shared" si="67"/>
        <v>0</v>
      </c>
      <c r="BB91" s="557">
        <v>0</v>
      </c>
      <c r="BC91" s="564">
        <v>21</v>
      </c>
      <c r="BD91" s="289">
        <f>$D$91*BC91</f>
        <v>2898</v>
      </c>
      <c r="BE91" s="467">
        <v>14</v>
      </c>
      <c r="BG91" s="448">
        <v>1.5</v>
      </c>
      <c r="BH91" s="41">
        <f t="shared" si="68"/>
        <v>31.5</v>
      </c>
      <c r="BI91" s="41">
        <f t="shared" si="69"/>
        <v>32</v>
      </c>
      <c r="BJ91" s="564">
        <v>21</v>
      </c>
      <c r="BK91" s="557">
        <v>0</v>
      </c>
      <c r="BL91" s="67">
        <v>0</v>
      </c>
      <c r="BM91" s="457">
        <v>0</v>
      </c>
      <c r="BO91" s="448">
        <v>1.5</v>
      </c>
      <c r="BP91" s="41">
        <f t="shared" si="70"/>
        <v>0</v>
      </c>
      <c r="BQ91" s="41">
        <f t="shared" si="71"/>
        <v>0</v>
      </c>
      <c r="BR91" s="557">
        <v>0</v>
      </c>
      <c r="BS91" s="592">
        <v>21</v>
      </c>
      <c r="BT91" s="289">
        <f>$D$91*BS91</f>
        <v>2898</v>
      </c>
      <c r="BU91" s="457">
        <v>14</v>
      </c>
      <c r="BW91" s="448">
        <v>1.5</v>
      </c>
      <c r="BX91" s="41">
        <f t="shared" si="72"/>
        <v>31.5</v>
      </c>
      <c r="BY91" s="41">
        <f t="shared" si="73"/>
        <v>32</v>
      </c>
      <c r="BZ91" s="592">
        <v>21</v>
      </c>
      <c r="CA91" s="557">
        <v>0</v>
      </c>
      <c r="CB91" s="289">
        <f>$D$91*CA91</f>
        <v>0</v>
      </c>
      <c r="CC91" s="457">
        <v>0</v>
      </c>
      <c r="CE91" s="448">
        <v>1.5</v>
      </c>
      <c r="CF91" s="41">
        <f t="shared" si="74"/>
        <v>0</v>
      </c>
      <c r="CG91" s="41">
        <f t="shared" si="75"/>
        <v>0</v>
      </c>
      <c r="CH91" s="557">
        <v>0</v>
      </c>
      <c r="CI91" s="60">
        <v>15</v>
      </c>
      <c r="CJ91" s="289">
        <f>$D$91*CI91</f>
        <v>2070</v>
      </c>
      <c r="CK91" s="457">
        <v>15</v>
      </c>
      <c r="CM91" s="448">
        <v>1.5</v>
      </c>
      <c r="CN91" s="41">
        <f t="shared" si="76"/>
        <v>22.5</v>
      </c>
      <c r="CO91" s="41">
        <f t="shared" si="77"/>
        <v>23</v>
      </c>
      <c r="CP91" s="599">
        <v>23</v>
      </c>
      <c r="CQ91" s="60">
        <v>15</v>
      </c>
      <c r="CR91" s="289">
        <f>$D$91*CQ91</f>
        <v>2070</v>
      </c>
      <c r="CS91" s="467">
        <v>0</v>
      </c>
      <c r="CT91" s="56"/>
      <c r="CU91" s="448">
        <v>1.5</v>
      </c>
      <c r="CV91" s="41">
        <f t="shared" si="78"/>
        <v>22.5</v>
      </c>
      <c r="CW91" s="41">
        <f t="shared" si="79"/>
        <v>23</v>
      </c>
      <c r="CX91" s="564">
        <v>0</v>
      </c>
      <c r="CY91" s="557">
        <v>0</v>
      </c>
      <c r="CZ91" s="289">
        <f>$D$91*CY91</f>
        <v>0</v>
      </c>
      <c r="DA91" s="502">
        <v>0</v>
      </c>
      <c r="DB91" s="274"/>
      <c r="DC91" s="448">
        <v>1.5</v>
      </c>
      <c r="DD91" s="41">
        <f t="shared" si="80"/>
        <v>0</v>
      </c>
      <c r="DE91" s="392">
        <f t="shared" si="81"/>
        <v>0</v>
      </c>
      <c r="DF91" s="584">
        <v>0</v>
      </c>
      <c r="DG91" s="604">
        <v>0</v>
      </c>
      <c r="DH91" s="289">
        <f>$D$91*DG91</f>
        <v>0</v>
      </c>
      <c r="DI91" s="502">
        <v>0</v>
      </c>
      <c r="DJ91" s="274"/>
      <c r="DK91" s="448">
        <v>1.5</v>
      </c>
      <c r="DL91" s="41">
        <f t="shared" si="82"/>
        <v>0</v>
      </c>
      <c r="DM91" s="41">
        <f t="shared" si="83"/>
        <v>0</v>
      </c>
      <c r="DN91" s="604">
        <v>0</v>
      </c>
      <c r="DO91" s="604">
        <v>0</v>
      </c>
      <c r="DP91" s="289">
        <f>$D$91*DO91</f>
        <v>0</v>
      </c>
      <c r="DQ91" s="502">
        <v>0</v>
      </c>
      <c r="DR91" s="274"/>
      <c r="DS91" s="448">
        <v>1.5</v>
      </c>
      <c r="DT91" s="41">
        <f t="shared" si="84"/>
        <v>0</v>
      </c>
      <c r="DU91" s="41">
        <f t="shared" si="85"/>
        <v>0</v>
      </c>
      <c r="DV91" s="604">
        <v>0</v>
      </c>
      <c r="DW91" s="604">
        <v>0</v>
      </c>
      <c r="DX91" s="289">
        <f>$D$91*DW91</f>
        <v>0</v>
      </c>
      <c r="DY91" s="502">
        <v>0</v>
      </c>
      <c r="DZ91" s="274"/>
      <c r="EA91" s="448">
        <v>1.5</v>
      </c>
      <c r="EB91" s="41">
        <f t="shared" si="86"/>
        <v>0</v>
      </c>
      <c r="EC91" s="41">
        <f t="shared" si="87"/>
        <v>0</v>
      </c>
      <c r="ED91" s="604">
        <v>0</v>
      </c>
      <c r="EE91" s="604">
        <v>0</v>
      </c>
      <c r="EF91" s="289">
        <f>$D$91*EE91</f>
        <v>0</v>
      </c>
      <c r="EG91" s="502">
        <v>0</v>
      </c>
      <c r="EH91" s="274"/>
      <c r="EI91" s="448">
        <v>1.5</v>
      </c>
      <c r="EJ91" s="41">
        <f t="shared" si="88"/>
        <v>0</v>
      </c>
      <c r="EK91" s="41">
        <f t="shared" si="89"/>
        <v>0</v>
      </c>
      <c r="EL91" s="604">
        <v>0</v>
      </c>
      <c r="EM91" s="604">
        <v>0</v>
      </c>
      <c r="EN91" s="289">
        <f>$D$91*EM91</f>
        <v>0</v>
      </c>
      <c r="EO91" s="502">
        <v>0</v>
      </c>
      <c r="EP91" s="274"/>
      <c r="EQ91" s="448">
        <v>1.5</v>
      </c>
      <c r="ER91" s="41">
        <f t="shared" si="90"/>
        <v>0</v>
      </c>
      <c r="ES91" s="41">
        <f t="shared" si="91"/>
        <v>0</v>
      </c>
      <c r="ET91" s="604">
        <v>0</v>
      </c>
      <c r="EU91" s="604">
        <v>0</v>
      </c>
      <c r="EV91" s="289">
        <f>$D$91*EU91</f>
        <v>0</v>
      </c>
      <c r="EW91" s="502">
        <v>0</v>
      </c>
      <c r="EX91" s="274"/>
      <c r="EY91" s="448">
        <v>1.5</v>
      </c>
      <c r="EZ91" s="41">
        <f t="shared" si="92"/>
        <v>0</v>
      </c>
      <c r="FA91" s="41">
        <f t="shared" si="93"/>
        <v>0</v>
      </c>
      <c r="FB91" s="604">
        <v>0</v>
      </c>
      <c r="FC91" s="564">
        <v>0</v>
      </c>
      <c r="FD91" s="289">
        <f>$D$91*FC91</f>
        <v>0</v>
      </c>
      <c r="FE91" s="499">
        <v>0</v>
      </c>
      <c r="FF91" s="19"/>
      <c r="FG91" s="448">
        <v>1.5</v>
      </c>
      <c r="FH91" s="41">
        <f t="shared" si="94"/>
        <v>0</v>
      </c>
      <c r="FI91" s="41">
        <f t="shared" si="51"/>
        <v>0</v>
      </c>
      <c r="FJ91" s="564">
        <v>0</v>
      </c>
      <c r="FK91" s="564">
        <v>0</v>
      </c>
      <c r="FL91" s="289">
        <f>$D$91*FK91</f>
        <v>0</v>
      </c>
      <c r="FM91" s="539">
        <v>0</v>
      </c>
      <c r="FN91" s="275"/>
      <c r="FO91" s="448">
        <v>1.5</v>
      </c>
      <c r="FP91" s="41">
        <f t="shared" si="95"/>
        <v>0</v>
      </c>
      <c r="FQ91" s="41">
        <f t="shared" si="96"/>
        <v>0</v>
      </c>
      <c r="FR91" s="564">
        <v>0</v>
      </c>
      <c r="FW91" s="355">
        <f t="shared" si="97"/>
        <v>167</v>
      </c>
      <c r="FX91" s="355">
        <f t="shared" si="97"/>
        <v>23046</v>
      </c>
      <c r="FY91" s="355">
        <f t="shared" si="98"/>
        <v>0</v>
      </c>
      <c r="FZ91" s="356">
        <f t="shared" si="98"/>
        <v>0</v>
      </c>
    </row>
    <row r="92" spans="1:182" x14ac:dyDescent="0.25">
      <c r="A92" s="51"/>
      <c r="B92" s="103" t="s">
        <v>143</v>
      </c>
      <c r="C92" s="64" t="s">
        <v>120</v>
      </c>
      <c r="D92" s="65"/>
      <c r="E92" s="299">
        <f t="shared" si="100"/>
        <v>877</v>
      </c>
      <c r="F92" s="297">
        <f>SUM(F88:F91)</f>
        <v>76882.100000000006</v>
      </c>
      <c r="G92" s="104">
        <f>SUM(G88:G91)</f>
        <v>150</v>
      </c>
      <c r="H92" s="298">
        <f>SUM(H88:H91)</f>
        <v>13345.3</v>
      </c>
      <c r="I92" s="463">
        <v>109</v>
      </c>
      <c r="J92" s="105">
        <v>4288</v>
      </c>
      <c r="K92" s="42"/>
      <c r="L92" s="41">
        <f t="shared" si="56"/>
        <v>0</v>
      </c>
      <c r="M92" s="41">
        <f t="shared" si="57"/>
        <v>0</v>
      </c>
      <c r="N92" s="557">
        <v>0</v>
      </c>
      <c r="O92" s="41">
        <f>SUM(O88:O91)</f>
        <v>0</v>
      </c>
      <c r="P92" s="298">
        <f>SUM(P88:P91)</f>
        <v>0</v>
      </c>
      <c r="Q92" s="467">
        <v>0</v>
      </c>
      <c r="R92" s="105">
        <v>0</v>
      </c>
      <c r="S92" s="42"/>
      <c r="T92" s="41">
        <f t="shared" si="58"/>
        <v>0</v>
      </c>
      <c r="U92" s="41">
        <f t="shared" si="59"/>
        <v>0</v>
      </c>
      <c r="V92" s="557">
        <v>0</v>
      </c>
      <c r="W92" s="41">
        <f>SUM(W88:W91)</f>
        <v>183</v>
      </c>
      <c r="X92" s="298">
        <f>SUM(X88:X91)</f>
        <v>16389.099999999999</v>
      </c>
      <c r="Y92" s="467">
        <v>131</v>
      </c>
      <c r="Z92" s="105">
        <v>3441</v>
      </c>
      <c r="AA92" s="42"/>
      <c r="AB92" s="41">
        <f t="shared" si="60"/>
        <v>0</v>
      </c>
      <c r="AC92" s="41">
        <f t="shared" si="61"/>
        <v>0</v>
      </c>
      <c r="AD92" s="557">
        <v>0</v>
      </c>
      <c r="AE92" s="104">
        <f>SUM(AE88:AE91)</f>
        <v>0</v>
      </c>
      <c r="AF92" s="298">
        <f>SUM(AF88:AF91)</f>
        <v>0</v>
      </c>
      <c r="AG92" s="463">
        <v>0</v>
      </c>
      <c r="AH92" s="105">
        <v>0</v>
      </c>
      <c r="AI92" s="42"/>
      <c r="AJ92" s="41">
        <f t="shared" si="62"/>
        <v>0</v>
      </c>
      <c r="AK92" s="41">
        <f t="shared" si="63"/>
        <v>0</v>
      </c>
      <c r="AL92" s="557">
        <v>0</v>
      </c>
      <c r="AM92" s="41">
        <f>SUM(AM88:AM91)</f>
        <v>154</v>
      </c>
      <c r="AN92" s="298">
        <f>SUM(AN88:AN91)</f>
        <v>13359.1</v>
      </c>
      <c r="AO92" s="467">
        <v>112</v>
      </c>
      <c r="AP92" s="105">
        <v>2758</v>
      </c>
      <c r="AQ92" s="42"/>
      <c r="AR92" s="41">
        <f t="shared" si="64"/>
        <v>0</v>
      </c>
      <c r="AS92" s="41">
        <f t="shared" si="65"/>
        <v>0</v>
      </c>
      <c r="AT92" s="557">
        <v>0</v>
      </c>
      <c r="AU92" s="104">
        <f>SUM(AU88:AU91)</f>
        <v>0</v>
      </c>
      <c r="AV92" s="298">
        <f>SUM(AV88:AV91)</f>
        <v>0</v>
      </c>
      <c r="AW92" s="463">
        <v>0</v>
      </c>
      <c r="AX92" s="105">
        <v>0</v>
      </c>
      <c r="AY92" s="42"/>
      <c r="AZ92" s="41">
        <f t="shared" si="66"/>
        <v>0</v>
      </c>
      <c r="BA92" s="41">
        <f t="shared" si="67"/>
        <v>0</v>
      </c>
      <c r="BB92" s="557">
        <v>0</v>
      </c>
      <c r="BC92" s="104">
        <f>SUM(BC88:BC91)</f>
        <v>119</v>
      </c>
      <c r="BD92" s="298">
        <f>SUM(BD88:BD91)</f>
        <v>10273.9</v>
      </c>
      <c r="BE92" s="463">
        <v>87</v>
      </c>
      <c r="BF92" s="105">
        <v>484</v>
      </c>
      <c r="BG92" s="42"/>
      <c r="BH92" s="41">
        <f t="shared" si="68"/>
        <v>0</v>
      </c>
      <c r="BI92" s="41">
        <f t="shared" si="69"/>
        <v>0</v>
      </c>
      <c r="BJ92" s="557">
        <v>0</v>
      </c>
      <c r="BK92" s="104">
        <f>SUM(BK88:BK91)</f>
        <v>0</v>
      </c>
      <c r="BL92" s="298">
        <f>SUM(BL88:BL91)</f>
        <v>0</v>
      </c>
      <c r="BM92" s="463">
        <v>0</v>
      </c>
      <c r="BN92" s="105">
        <v>0</v>
      </c>
      <c r="BO92" s="42"/>
      <c r="BP92" s="41">
        <f t="shared" si="70"/>
        <v>0</v>
      </c>
      <c r="BQ92" s="41">
        <f t="shared" si="71"/>
        <v>0</v>
      </c>
      <c r="BR92" s="557">
        <v>0</v>
      </c>
      <c r="BS92" s="104">
        <f>SUM(BS88:BS91)</f>
        <v>119</v>
      </c>
      <c r="BT92" s="298">
        <f>SUM(BT88:BT91)</f>
        <v>10273.9</v>
      </c>
      <c r="BU92" s="463">
        <v>87</v>
      </c>
      <c r="BV92" s="105">
        <v>1188</v>
      </c>
      <c r="BW92" s="42"/>
      <c r="BX92" s="41">
        <f t="shared" si="72"/>
        <v>0</v>
      </c>
      <c r="BY92" s="41">
        <f t="shared" si="73"/>
        <v>0</v>
      </c>
      <c r="BZ92" s="557">
        <v>0</v>
      </c>
      <c r="CA92" s="41">
        <f>SUM(CA88:CA91)</f>
        <v>0</v>
      </c>
      <c r="CB92" s="298">
        <f>SUM(CB88:CB91)</f>
        <v>0</v>
      </c>
      <c r="CC92" s="467">
        <v>0</v>
      </c>
      <c r="CD92" s="105">
        <v>0</v>
      </c>
      <c r="CE92" s="42"/>
      <c r="CF92" s="41">
        <f t="shared" si="74"/>
        <v>0</v>
      </c>
      <c r="CG92" s="41">
        <f t="shared" si="75"/>
        <v>0</v>
      </c>
      <c r="CH92" s="557">
        <v>0</v>
      </c>
      <c r="CI92" s="104">
        <f>SUM(CI88:CI91)</f>
        <v>76</v>
      </c>
      <c r="CJ92" s="298">
        <f>SUM(CJ88:CJ91)</f>
        <v>6620.4</v>
      </c>
      <c r="CK92" s="463">
        <v>76</v>
      </c>
      <c r="CL92" s="105">
        <v>0</v>
      </c>
      <c r="CM92" s="42"/>
      <c r="CN92" s="41">
        <f t="shared" si="76"/>
        <v>0</v>
      </c>
      <c r="CO92" s="41">
        <f t="shared" si="77"/>
        <v>0</v>
      </c>
      <c r="CP92" s="579">
        <v>0</v>
      </c>
      <c r="CQ92" s="104">
        <f>SUM(CQ88:CQ91)</f>
        <v>76</v>
      </c>
      <c r="CR92" s="298">
        <f>SUM(CR88:CR91)</f>
        <v>6620.4</v>
      </c>
      <c r="CS92" s="463">
        <v>0</v>
      </c>
      <c r="CT92" s="227"/>
      <c r="CU92" s="42"/>
      <c r="CV92" s="41">
        <f t="shared" si="78"/>
        <v>0</v>
      </c>
      <c r="CW92" s="41">
        <f t="shared" si="79"/>
        <v>0</v>
      </c>
      <c r="CX92" s="564">
        <v>0</v>
      </c>
      <c r="CY92" s="104">
        <f>SUM(CY88:CY91)</f>
        <v>0</v>
      </c>
      <c r="CZ92" s="298">
        <f>SUM(CZ88:CZ91)</f>
        <v>0</v>
      </c>
      <c r="DA92" s="501"/>
      <c r="DB92" s="223"/>
      <c r="DC92" s="42"/>
      <c r="DD92" s="41">
        <f t="shared" si="80"/>
        <v>0</v>
      </c>
      <c r="DE92" s="41">
        <f t="shared" si="81"/>
        <v>0</v>
      </c>
      <c r="DF92" s="576">
        <v>0</v>
      </c>
      <c r="DG92" s="119"/>
      <c r="DH92" s="298">
        <f>SUM(DH88:DH91)</f>
        <v>0</v>
      </c>
      <c r="DI92" s="501"/>
      <c r="DJ92" s="223"/>
      <c r="DK92" s="42"/>
      <c r="DL92" s="41">
        <f t="shared" si="82"/>
        <v>0</v>
      </c>
      <c r="DM92" s="41">
        <f t="shared" si="83"/>
        <v>0</v>
      </c>
      <c r="DN92" s="576">
        <v>0</v>
      </c>
      <c r="DO92" s="119"/>
      <c r="DP92" s="298">
        <f>SUM(DP88:DP91)</f>
        <v>0</v>
      </c>
      <c r="DQ92" s="501"/>
      <c r="DR92" s="223"/>
      <c r="DS92" s="42"/>
      <c r="DT92" s="41">
        <f t="shared" si="84"/>
        <v>0</v>
      </c>
      <c r="DU92" s="41">
        <f t="shared" si="85"/>
        <v>0</v>
      </c>
      <c r="DV92" s="576">
        <v>0</v>
      </c>
      <c r="DW92" s="119"/>
      <c r="DX92" s="298">
        <f>SUM(DX88:DX91)</f>
        <v>0</v>
      </c>
      <c r="DY92" s="501"/>
      <c r="DZ92" s="223"/>
      <c r="EA92" s="42"/>
      <c r="EB92" s="41">
        <f t="shared" si="86"/>
        <v>0</v>
      </c>
      <c r="EC92" s="41">
        <f t="shared" si="87"/>
        <v>0</v>
      </c>
      <c r="ED92" s="576">
        <v>0</v>
      </c>
      <c r="EE92" s="119"/>
      <c r="EF92" s="298">
        <f>SUM(EF88:EF91)</f>
        <v>0</v>
      </c>
      <c r="EG92" s="501"/>
      <c r="EH92" s="223"/>
      <c r="EI92" s="42"/>
      <c r="EJ92" s="41">
        <f t="shared" si="88"/>
        <v>0</v>
      </c>
      <c r="EK92" s="41">
        <f t="shared" si="89"/>
        <v>0</v>
      </c>
      <c r="EL92" s="576">
        <v>0</v>
      </c>
      <c r="EM92" s="119"/>
      <c r="EN92" s="298">
        <f>SUM(EN88:EN91)</f>
        <v>0</v>
      </c>
      <c r="EO92" s="501"/>
      <c r="EP92" s="223"/>
      <c r="EQ92" s="42"/>
      <c r="ER92" s="41">
        <f t="shared" si="90"/>
        <v>0</v>
      </c>
      <c r="ES92" s="41">
        <f t="shared" si="91"/>
        <v>0</v>
      </c>
      <c r="ET92" s="576">
        <v>0</v>
      </c>
      <c r="EU92" s="119"/>
      <c r="EV92" s="298">
        <f>SUM(EV88:EV91)</f>
        <v>0</v>
      </c>
      <c r="EW92" s="501"/>
      <c r="EX92" s="223"/>
      <c r="EY92" s="42"/>
      <c r="EZ92" s="41">
        <f t="shared" si="92"/>
        <v>0</v>
      </c>
      <c r="FA92" s="41">
        <f t="shared" si="93"/>
        <v>0</v>
      </c>
      <c r="FB92" s="576">
        <v>0</v>
      </c>
      <c r="FC92" s="119"/>
      <c r="FD92" s="298">
        <f>SUM(FD88:FD91)</f>
        <v>0</v>
      </c>
      <c r="FE92" s="501"/>
      <c r="FF92" s="223"/>
      <c r="FG92" s="42"/>
      <c r="FH92" s="41">
        <f t="shared" si="94"/>
        <v>0</v>
      </c>
      <c r="FI92" s="41">
        <f t="shared" si="51"/>
        <v>0</v>
      </c>
      <c r="FJ92" s="579">
        <v>0</v>
      </c>
      <c r="FK92" s="292"/>
      <c r="FL92" s="298">
        <f>SUM(FL88:FL91)</f>
        <v>0</v>
      </c>
      <c r="FM92" s="548"/>
      <c r="FN92" s="275"/>
      <c r="FO92" s="42"/>
      <c r="FP92" s="41">
        <f t="shared" si="95"/>
        <v>0</v>
      </c>
      <c r="FQ92" s="41">
        <f t="shared" si="96"/>
        <v>0</v>
      </c>
      <c r="FR92" s="633">
        <v>0</v>
      </c>
      <c r="FW92" s="355">
        <f t="shared" si="97"/>
        <v>877</v>
      </c>
      <c r="FX92" s="355">
        <f t="shared" si="97"/>
        <v>76882.099999999991</v>
      </c>
      <c r="FY92" s="355">
        <f t="shared" si="98"/>
        <v>0</v>
      </c>
      <c r="FZ92" s="356">
        <f t="shared" si="98"/>
        <v>0</v>
      </c>
    </row>
    <row r="93" spans="1:182" x14ac:dyDescent="0.25">
      <c r="A93" s="62"/>
      <c r="B93" s="99"/>
      <c r="C93" s="100"/>
      <c r="D93" s="96"/>
      <c r="E93" s="299"/>
      <c r="F93" s="288"/>
      <c r="G93" s="87"/>
      <c r="H93" s="289"/>
      <c r="I93" s="461"/>
      <c r="K93" s="42"/>
      <c r="L93" s="41">
        <f t="shared" si="56"/>
        <v>0</v>
      </c>
      <c r="M93" s="41">
        <f t="shared" si="57"/>
        <v>0</v>
      </c>
      <c r="N93" s="557">
        <v>0</v>
      </c>
      <c r="O93" s="78"/>
      <c r="P93" s="289"/>
      <c r="Q93" s="471"/>
      <c r="S93" s="42"/>
      <c r="T93" s="41">
        <f t="shared" si="58"/>
        <v>0</v>
      </c>
      <c r="U93" s="41">
        <f t="shared" si="59"/>
        <v>0</v>
      </c>
      <c r="V93" s="557">
        <v>0</v>
      </c>
      <c r="W93" s="78"/>
      <c r="X93" s="289"/>
      <c r="Y93" s="471"/>
      <c r="AA93" s="42"/>
      <c r="AB93" s="41">
        <f t="shared" si="60"/>
        <v>0</v>
      </c>
      <c r="AC93" s="41">
        <f t="shared" si="61"/>
        <v>0</v>
      </c>
      <c r="AD93" s="557">
        <v>0</v>
      </c>
      <c r="AE93" s="87"/>
      <c r="AF93" s="289"/>
      <c r="AG93" s="461"/>
      <c r="AI93" s="42"/>
      <c r="AJ93" s="41">
        <f t="shared" si="62"/>
        <v>0</v>
      </c>
      <c r="AK93" s="41">
        <f t="shared" si="63"/>
        <v>0</v>
      </c>
      <c r="AL93" s="557">
        <v>0</v>
      </c>
      <c r="AM93" s="78"/>
      <c r="AN93" s="289"/>
      <c r="AO93" s="471"/>
      <c r="AQ93" s="42"/>
      <c r="AR93" s="41">
        <f t="shared" si="64"/>
        <v>0</v>
      </c>
      <c r="AS93" s="41">
        <f t="shared" si="65"/>
        <v>0</v>
      </c>
      <c r="AT93" s="557">
        <v>0</v>
      </c>
      <c r="AU93" s="87"/>
      <c r="AV93" s="289"/>
      <c r="AW93" s="461"/>
      <c r="AY93" s="42"/>
      <c r="AZ93" s="41">
        <f t="shared" si="66"/>
        <v>0</v>
      </c>
      <c r="BA93" s="41">
        <f t="shared" si="67"/>
        <v>0</v>
      </c>
      <c r="BB93" s="557">
        <v>0</v>
      </c>
      <c r="BC93" s="87"/>
      <c r="BD93" s="289"/>
      <c r="BE93" s="461"/>
      <c r="BG93" s="42"/>
      <c r="BH93" s="41">
        <f t="shared" si="68"/>
        <v>0</v>
      </c>
      <c r="BI93" s="41">
        <f t="shared" si="69"/>
        <v>0</v>
      </c>
      <c r="BJ93" s="557">
        <v>0</v>
      </c>
      <c r="BK93" s="87"/>
      <c r="BL93" s="289"/>
      <c r="BM93" s="461"/>
      <c r="BO93" s="42"/>
      <c r="BP93" s="41">
        <f t="shared" si="70"/>
        <v>0</v>
      </c>
      <c r="BQ93" s="41">
        <f t="shared" si="71"/>
        <v>0</v>
      </c>
      <c r="BR93" s="557">
        <v>0</v>
      </c>
      <c r="BS93" s="87"/>
      <c r="BT93" s="289"/>
      <c r="BU93" s="461"/>
      <c r="BW93" s="42"/>
      <c r="BX93" s="41">
        <f t="shared" si="72"/>
        <v>0</v>
      </c>
      <c r="BY93" s="41">
        <f t="shared" si="73"/>
        <v>0</v>
      </c>
      <c r="BZ93" s="557">
        <v>0</v>
      </c>
      <c r="CA93" s="78"/>
      <c r="CB93" s="289"/>
      <c r="CC93" s="471"/>
      <c r="CE93" s="42"/>
      <c r="CF93" s="41">
        <f t="shared" si="74"/>
        <v>0</v>
      </c>
      <c r="CG93" s="41">
        <f t="shared" si="75"/>
        <v>0</v>
      </c>
      <c r="CH93" s="557">
        <v>0</v>
      </c>
      <c r="CI93" s="87"/>
      <c r="CJ93" s="289"/>
      <c r="CK93" s="461"/>
      <c r="CM93" s="42"/>
      <c r="CN93" s="41">
        <f t="shared" si="76"/>
        <v>0</v>
      </c>
      <c r="CO93" s="41">
        <f t="shared" si="77"/>
        <v>0</v>
      </c>
      <c r="CP93" s="599">
        <v>0</v>
      </c>
      <c r="CQ93" s="87"/>
      <c r="CR93" s="289"/>
      <c r="CS93" s="461"/>
      <c r="CT93" s="247"/>
      <c r="CU93" s="42"/>
      <c r="CV93" s="41">
        <f t="shared" si="78"/>
        <v>0</v>
      </c>
      <c r="CW93" s="41">
        <f t="shared" si="79"/>
        <v>0</v>
      </c>
      <c r="CX93" s="564">
        <v>0</v>
      </c>
      <c r="CY93" s="87"/>
      <c r="CZ93" s="289"/>
      <c r="DA93" s="502"/>
      <c r="DB93" s="274"/>
      <c r="DC93" s="42"/>
      <c r="DD93" s="41">
        <f t="shared" si="80"/>
        <v>0</v>
      </c>
      <c r="DE93" s="41">
        <f t="shared" si="81"/>
        <v>0</v>
      </c>
      <c r="DF93" s="604">
        <v>0</v>
      </c>
      <c r="DG93" s="180"/>
      <c r="DH93" s="289"/>
      <c r="DI93" s="502"/>
      <c r="DJ93" s="274"/>
      <c r="DK93" s="42"/>
      <c r="DL93" s="41">
        <f t="shared" si="82"/>
        <v>0</v>
      </c>
      <c r="DM93" s="41">
        <f t="shared" si="83"/>
        <v>0</v>
      </c>
      <c r="DN93" s="604">
        <v>0</v>
      </c>
      <c r="DO93" s="180"/>
      <c r="DP93" s="289"/>
      <c r="DQ93" s="502"/>
      <c r="DR93" s="274"/>
      <c r="DS93" s="42"/>
      <c r="DT93" s="41">
        <f t="shared" si="84"/>
        <v>0</v>
      </c>
      <c r="DU93" s="41">
        <f t="shared" si="85"/>
        <v>0</v>
      </c>
      <c r="DV93" s="604">
        <v>0</v>
      </c>
      <c r="DW93" s="180"/>
      <c r="DX93" s="289"/>
      <c r="DY93" s="502"/>
      <c r="DZ93" s="274"/>
      <c r="EA93" s="42"/>
      <c r="EB93" s="41">
        <f t="shared" si="86"/>
        <v>0</v>
      </c>
      <c r="EC93" s="41">
        <f t="shared" si="87"/>
        <v>0</v>
      </c>
      <c r="ED93" s="604">
        <v>0</v>
      </c>
      <c r="EE93" s="180"/>
      <c r="EF93" s="289"/>
      <c r="EG93" s="502"/>
      <c r="EH93" s="274"/>
      <c r="EI93" s="42"/>
      <c r="EJ93" s="41">
        <f t="shared" si="88"/>
        <v>0</v>
      </c>
      <c r="EK93" s="41">
        <f t="shared" si="89"/>
        <v>0</v>
      </c>
      <c r="EL93" s="604">
        <v>0</v>
      </c>
      <c r="EM93" s="180"/>
      <c r="EN93" s="289"/>
      <c r="EO93" s="502"/>
      <c r="EP93" s="274"/>
      <c r="EQ93" s="42"/>
      <c r="ER93" s="41">
        <f t="shared" si="90"/>
        <v>0</v>
      </c>
      <c r="ES93" s="41">
        <f t="shared" si="91"/>
        <v>0</v>
      </c>
      <c r="ET93" s="604">
        <v>0</v>
      </c>
      <c r="EU93" s="180"/>
      <c r="EV93" s="289"/>
      <c r="EW93" s="502"/>
      <c r="EX93" s="274"/>
      <c r="EY93" s="42"/>
      <c r="EZ93" s="41">
        <f t="shared" si="92"/>
        <v>0</v>
      </c>
      <c r="FA93" s="41">
        <f t="shared" si="93"/>
        <v>0</v>
      </c>
      <c r="FB93" s="604">
        <v>0</v>
      </c>
      <c r="FC93" s="180"/>
      <c r="FD93" s="289"/>
      <c r="FE93" s="502"/>
      <c r="FF93" s="274"/>
      <c r="FG93" s="42"/>
      <c r="FH93" s="41">
        <f t="shared" si="94"/>
        <v>0</v>
      </c>
      <c r="FI93" s="41">
        <f t="shared" si="51"/>
        <v>0</v>
      </c>
      <c r="FJ93" s="599">
        <v>0</v>
      </c>
      <c r="FK93" s="292"/>
      <c r="FL93" s="289"/>
      <c r="FM93" s="548"/>
      <c r="FN93" s="275"/>
      <c r="FO93" s="42"/>
      <c r="FP93" s="41">
        <f t="shared" si="95"/>
        <v>0</v>
      </c>
      <c r="FQ93" s="41">
        <f t="shared" si="96"/>
        <v>0</v>
      </c>
      <c r="FR93" s="633">
        <v>0</v>
      </c>
      <c r="FW93" s="355">
        <f t="shared" si="97"/>
        <v>0</v>
      </c>
      <c r="FX93" s="355">
        <f t="shared" si="97"/>
        <v>0</v>
      </c>
      <c r="FY93" s="355">
        <f t="shared" si="98"/>
        <v>0</v>
      </c>
      <c r="FZ93" s="356">
        <f t="shared" si="98"/>
        <v>0</v>
      </c>
    </row>
    <row r="94" spans="1:182" x14ac:dyDescent="0.25">
      <c r="A94" s="62"/>
      <c r="B94" s="63" t="s">
        <v>144</v>
      </c>
      <c r="C94" s="88"/>
      <c r="D94" s="65"/>
      <c r="E94" s="299"/>
      <c r="F94" s="288"/>
      <c r="G94" s="420"/>
      <c r="H94" s="289"/>
      <c r="I94" s="496"/>
      <c r="K94" s="42"/>
      <c r="L94" s="41">
        <f t="shared" si="56"/>
        <v>0</v>
      </c>
      <c r="M94" s="41">
        <f t="shared" si="57"/>
        <v>0</v>
      </c>
      <c r="N94" s="557">
        <v>0</v>
      </c>
      <c r="O94" s="78"/>
      <c r="P94" s="289"/>
      <c r="Q94" s="471"/>
      <c r="S94" s="42"/>
      <c r="T94" s="41">
        <f t="shared" si="58"/>
        <v>0</v>
      </c>
      <c r="U94" s="41">
        <f t="shared" si="59"/>
        <v>0</v>
      </c>
      <c r="V94" s="557">
        <v>0</v>
      </c>
      <c r="W94" s="78"/>
      <c r="X94" s="289"/>
      <c r="Y94" s="471"/>
      <c r="AA94" s="42"/>
      <c r="AB94" s="41">
        <f t="shared" si="60"/>
        <v>0</v>
      </c>
      <c r="AC94" s="41">
        <f t="shared" si="61"/>
        <v>0</v>
      </c>
      <c r="AD94" s="557">
        <v>0</v>
      </c>
      <c r="AE94" s="87"/>
      <c r="AF94" s="289"/>
      <c r="AG94" s="461"/>
      <c r="AI94" s="42"/>
      <c r="AJ94" s="41">
        <f t="shared" si="62"/>
        <v>0</v>
      </c>
      <c r="AK94" s="41">
        <f t="shared" si="63"/>
        <v>0</v>
      </c>
      <c r="AL94" s="557">
        <v>0</v>
      </c>
      <c r="AM94" s="78"/>
      <c r="AN94" s="289"/>
      <c r="AO94" s="471"/>
      <c r="AQ94" s="42"/>
      <c r="AR94" s="41">
        <f t="shared" si="64"/>
        <v>0</v>
      </c>
      <c r="AS94" s="41">
        <f t="shared" si="65"/>
        <v>0</v>
      </c>
      <c r="AT94" s="557">
        <v>0</v>
      </c>
      <c r="AU94" s="87"/>
      <c r="AV94" s="289"/>
      <c r="AW94" s="461"/>
      <c r="AY94" s="42"/>
      <c r="AZ94" s="41">
        <f t="shared" si="66"/>
        <v>0</v>
      </c>
      <c r="BA94" s="41">
        <f t="shared" si="67"/>
        <v>0</v>
      </c>
      <c r="BB94" s="557">
        <v>0</v>
      </c>
      <c r="BC94" s="87"/>
      <c r="BD94" s="289"/>
      <c r="BE94" s="461"/>
      <c r="BG94" s="42"/>
      <c r="BH94" s="41">
        <f t="shared" si="68"/>
        <v>0</v>
      </c>
      <c r="BI94" s="41">
        <f t="shared" si="69"/>
        <v>0</v>
      </c>
      <c r="BJ94" s="557">
        <v>0</v>
      </c>
      <c r="BK94" s="87"/>
      <c r="BL94" s="289"/>
      <c r="BM94" s="461"/>
      <c r="BO94" s="42"/>
      <c r="BP94" s="41">
        <f t="shared" si="70"/>
        <v>0</v>
      </c>
      <c r="BQ94" s="41">
        <f t="shared" si="71"/>
        <v>0</v>
      </c>
      <c r="BR94" s="557">
        <v>0</v>
      </c>
      <c r="BS94" s="87"/>
      <c r="BT94" s="289"/>
      <c r="BU94" s="461"/>
      <c r="BW94" s="42"/>
      <c r="BX94" s="41">
        <f t="shared" si="72"/>
        <v>0</v>
      </c>
      <c r="BY94" s="41">
        <f t="shared" si="73"/>
        <v>0</v>
      </c>
      <c r="BZ94" s="557">
        <v>0</v>
      </c>
      <c r="CA94" s="78"/>
      <c r="CB94" s="289"/>
      <c r="CC94" s="471"/>
      <c r="CE94" s="42"/>
      <c r="CF94" s="41">
        <f t="shared" si="74"/>
        <v>0</v>
      </c>
      <c r="CG94" s="41">
        <f t="shared" si="75"/>
        <v>0</v>
      </c>
      <c r="CH94" s="557">
        <v>0</v>
      </c>
      <c r="CI94" s="87"/>
      <c r="CJ94" s="289"/>
      <c r="CK94" s="461"/>
      <c r="CM94" s="42"/>
      <c r="CN94" s="41">
        <f t="shared" si="76"/>
        <v>0</v>
      </c>
      <c r="CO94" s="41">
        <f t="shared" si="77"/>
        <v>0</v>
      </c>
      <c r="CP94" s="599">
        <v>0</v>
      </c>
      <c r="CQ94" s="87"/>
      <c r="CR94" s="289"/>
      <c r="CS94" s="461"/>
      <c r="CT94" s="247"/>
      <c r="CU94" s="42"/>
      <c r="CV94" s="41">
        <f t="shared" si="78"/>
        <v>0</v>
      </c>
      <c r="CW94" s="41">
        <f t="shared" si="79"/>
        <v>0</v>
      </c>
      <c r="CX94" s="564">
        <v>0</v>
      </c>
      <c r="CY94" s="87"/>
      <c r="CZ94" s="289"/>
      <c r="DA94" s="502"/>
      <c r="DB94" s="274"/>
      <c r="DC94" s="42"/>
      <c r="DD94" s="41">
        <f t="shared" si="80"/>
        <v>0</v>
      </c>
      <c r="DE94" s="41">
        <f t="shared" si="81"/>
        <v>0</v>
      </c>
      <c r="DF94" s="604">
        <v>0</v>
      </c>
      <c r="DG94" s="180"/>
      <c r="DH94" s="289"/>
      <c r="DI94" s="502"/>
      <c r="DJ94" s="274"/>
      <c r="DK94" s="42"/>
      <c r="DL94" s="41">
        <f t="shared" si="82"/>
        <v>0</v>
      </c>
      <c r="DM94" s="41">
        <f t="shared" si="83"/>
        <v>0</v>
      </c>
      <c r="DN94" s="604">
        <v>0</v>
      </c>
      <c r="DO94" s="180"/>
      <c r="DP94" s="289"/>
      <c r="DQ94" s="502"/>
      <c r="DR94" s="274"/>
      <c r="DS94" s="42"/>
      <c r="DT94" s="41">
        <f t="shared" si="84"/>
        <v>0</v>
      </c>
      <c r="DU94" s="41">
        <f t="shared" si="85"/>
        <v>0</v>
      </c>
      <c r="DV94" s="604">
        <v>0</v>
      </c>
      <c r="DW94" s="180"/>
      <c r="DX94" s="289"/>
      <c r="DY94" s="502"/>
      <c r="DZ94" s="274"/>
      <c r="EA94" s="42"/>
      <c r="EB94" s="41">
        <f t="shared" si="86"/>
        <v>0</v>
      </c>
      <c r="EC94" s="41">
        <f t="shared" si="87"/>
        <v>0</v>
      </c>
      <c r="ED94" s="604">
        <v>0</v>
      </c>
      <c r="EE94" s="180"/>
      <c r="EF94" s="289"/>
      <c r="EG94" s="502"/>
      <c r="EH94" s="274"/>
      <c r="EI94" s="42"/>
      <c r="EJ94" s="41">
        <f t="shared" si="88"/>
        <v>0</v>
      </c>
      <c r="EK94" s="41">
        <f t="shared" si="89"/>
        <v>0</v>
      </c>
      <c r="EL94" s="604">
        <v>0</v>
      </c>
      <c r="EM94" s="180"/>
      <c r="EN94" s="289"/>
      <c r="EO94" s="502"/>
      <c r="EP94" s="274"/>
      <c r="EQ94" s="42"/>
      <c r="ER94" s="41">
        <f t="shared" si="90"/>
        <v>0</v>
      </c>
      <c r="ES94" s="41">
        <f t="shared" si="91"/>
        <v>0</v>
      </c>
      <c r="ET94" s="604">
        <v>0</v>
      </c>
      <c r="EU94" s="180"/>
      <c r="EV94" s="289"/>
      <c r="EW94" s="502"/>
      <c r="EX94" s="274"/>
      <c r="EY94" s="42"/>
      <c r="EZ94" s="41">
        <f t="shared" si="92"/>
        <v>0</v>
      </c>
      <c r="FA94" s="41">
        <f t="shared" si="93"/>
        <v>0</v>
      </c>
      <c r="FB94" s="604">
        <v>0</v>
      </c>
      <c r="FC94" s="180"/>
      <c r="FD94" s="289"/>
      <c r="FE94" s="502"/>
      <c r="FF94" s="274"/>
      <c r="FG94" s="42"/>
      <c r="FH94" s="41">
        <f t="shared" si="94"/>
        <v>0</v>
      </c>
      <c r="FI94" s="41">
        <f t="shared" si="51"/>
        <v>0</v>
      </c>
      <c r="FJ94" s="599">
        <v>0</v>
      </c>
      <c r="FK94" s="292"/>
      <c r="FL94" s="289"/>
      <c r="FM94" s="548"/>
      <c r="FN94" s="275"/>
      <c r="FO94" s="42"/>
      <c r="FP94" s="41">
        <f t="shared" si="95"/>
        <v>0</v>
      </c>
      <c r="FQ94" s="41">
        <f t="shared" si="96"/>
        <v>0</v>
      </c>
      <c r="FR94" s="633">
        <v>0</v>
      </c>
      <c r="FW94" s="355">
        <f t="shared" si="97"/>
        <v>0</v>
      </c>
      <c r="FX94" s="355">
        <f t="shared" si="97"/>
        <v>0</v>
      </c>
      <c r="FY94" s="355">
        <f t="shared" si="98"/>
        <v>0</v>
      </c>
      <c r="FZ94" s="356">
        <f t="shared" si="98"/>
        <v>0</v>
      </c>
    </row>
    <row r="95" spans="1:182" x14ac:dyDescent="0.25">
      <c r="A95" s="35" t="s">
        <v>145</v>
      </c>
      <c r="B95" s="84" t="s">
        <v>146</v>
      </c>
      <c r="C95" s="88" t="s">
        <v>18</v>
      </c>
      <c r="D95" s="65">
        <v>35.5</v>
      </c>
      <c r="E95" s="299">
        <f t="shared" ref="E95:E106" si="101">G95+O95+W95+AE95+AM95+AU95+BC95+BK95+BS95+CA95+CI95+CQ95+CY95+DG95+DO95+DW95</f>
        <v>35000</v>
      </c>
      <c r="F95" s="421">
        <f>$D$95*E95</f>
        <v>1242500</v>
      </c>
      <c r="G95" s="431">
        <v>6500</v>
      </c>
      <c r="H95" s="387">
        <f>$D$95*G95</f>
        <v>230750</v>
      </c>
      <c r="I95" s="464">
        <v>6500</v>
      </c>
      <c r="J95" s="106">
        <v>2759</v>
      </c>
      <c r="K95" s="391"/>
      <c r="L95" s="41">
        <f t="shared" si="56"/>
        <v>0</v>
      </c>
      <c r="M95" s="41">
        <f t="shared" si="57"/>
        <v>0</v>
      </c>
      <c r="N95" s="557">
        <v>0</v>
      </c>
      <c r="O95" s="60">
        <v>0</v>
      </c>
      <c r="P95" s="289">
        <f>$D$95*O95</f>
        <v>0</v>
      </c>
      <c r="Q95" s="457">
        <v>0</v>
      </c>
      <c r="R95" s="106">
        <v>0</v>
      </c>
      <c r="S95" s="391"/>
      <c r="T95" s="41">
        <f t="shared" si="58"/>
        <v>0</v>
      </c>
      <c r="U95" s="41">
        <f t="shared" si="59"/>
        <v>0</v>
      </c>
      <c r="V95" s="557">
        <v>0</v>
      </c>
      <c r="W95" s="431">
        <v>7500</v>
      </c>
      <c r="X95" s="289">
        <f>$D$95*W95</f>
        <v>266250</v>
      </c>
      <c r="Y95" s="464">
        <v>6500</v>
      </c>
      <c r="Z95" s="106">
        <v>1693</v>
      </c>
      <c r="AA95" s="391"/>
      <c r="AB95" s="41">
        <f t="shared" si="60"/>
        <v>0</v>
      </c>
      <c r="AC95" s="41">
        <f t="shared" si="61"/>
        <v>0</v>
      </c>
      <c r="AD95" s="557">
        <v>0</v>
      </c>
      <c r="AE95" s="60">
        <v>0</v>
      </c>
      <c r="AF95" s="289">
        <f>$D$95*AE95</f>
        <v>0</v>
      </c>
      <c r="AG95" s="457">
        <v>0</v>
      </c>
      <c r="AH95" s="106">
        <v>0</v>
      </c>
      <c r="AI95" s="391"/>
      <c r="AJ95" s="41">
        <f t="shared" si="62"/>
        <v>0</v>
      </c>
      <c r="AK95" s="41">
        <f t="shared" si="63"/>
        <v>0</v>
      </c>
      <c r="AL95" s="557">
        <v>0</v>
      </c>
      <c r="AM95" s="431">
        <v>8000</v>
      </c>
      <c r="AN95" s="289">
        <f>$D$95*AM95</f>
        <v>284000</v>
      </c>
      <c r="AO95" s="464">
        <v>6500</v>
      </c>
      <c r="AP95" s="106">
        <v>2231</v>
      </c>
      <c r="AQ95" s="391"/>
      <c r="AR95" s="41">
        <f t="shared" si="64"/>
        <v>0</v>
      </c>
      <c r="AS95" s="41">
        <f t="shared" si="65"/>
        <v>0</v>
      </c>
      <c r="AT95" s="557">
        <v>0</v>
      </c>
      <c r="AU95" s="60">
        <v>0</v>
      </c>
      <c r="AV95" s="289">
        <f>$D$95*AU95</f>
        <v>0</v>
      </c>
      <c r="AW95" s="457">
        <v>0</v>
      </c>
      <c r="AX95" s="106">
        <v>0</v>
      </c>
      <c r="AY95" s="391"/>
      <c r="AZ95" s="41">
        <f t="shared" si="66"/>
        <v>0</v>
      </c>
      <c r="BA95" s="41">
        <f t="shared" si="67"/>
        <v>0</v>
      </c>
      <c r="BB95" s="557">
        <v>0</v>
      </c>
      <c r="BC95" s="431">
        <v>1500</v>
      </c>
      <c r="BD95" s="289">
        <f>$D$95*BC95</f>
        <v>53250</v>
      </c>
      <c r="BE95" s="464">
        <v>1500</v>
      </c>
      <c r="BF95" s="106">
        <v>2904</v>
      </c>
      <c r="BG95" s="391"/>
      <c r="BH95" s="41">
        <f t="shared" si="68"/>
        <v>0</v>
      </c>
      <c r="BI95" s="41">
        <f t="shared" si="69"/>
        <v>0</v>
      </c>
      <c r="BJ95" s="557">
        <v>0</v>
      </c>
      <c r="BK95" s="60">
        <v>0</v>
      </c>
      <c r="BL95" s="289">
        <f>$D$95*BK95</f>
        <v>0</v>
      </c>
      <c r="BM95" s="457">
        <v>0</v>
      </c>
      <c r="BN95" s="106">
        <v>0</v>
      </c>
      <c r="BO95" s="391"/>
      <c r="BP95" s="41">
        <f t="shared" si="70"/>
        <v>0</v>
      </c>
      <c r="BQ95" s="41">
        <f t="shared" si="71"/>
        <v>0</v>
      </c>
      <c r="BR95" s="557">
        <v>0</v>
      </c>
      <c r="BS95" s="431">
        <v>1500</v>
      </c>
      <c r="BT95" s="289">
        <f>$D$95*BS95</f>
        <v>53250</v>
      </c>
      <c r="BU95" s="464">
        <v>1500</v>
      </c>
      <c r="BV95" s="106">
        <v>7489</v>
      </c>
      <c r="BW95" s="391"/>
      <c r="BX95" s="41">
        <f t="shared" si="72"/>
        <v>0</v>
      </c>
      <c r="BY95" s="41">
        <f t="shared" si="73"/>
        <v>0</v>
      </c>
      <c r="BZ95" s="557">
        <v>0</v>
      </c>
      <c r="CA95" s="60">
        <v>0</v>
      </c>
      <c r="CB95" s="289">
        <f>$D$95*CA95</f>
        <v>0</v>
      </c>
      <c r="CC95" s="457">
        <v>0</v>
      </c>
      <c r="CD95" s="106">
        <v>0</v>
      </c>
      <c r="CE95" s="391"/>
      <c r="CF95" s="41">
        <f t="shared" si="74"/>
        <v>0</v>
      </c>
      <c r="CG95" s="41">
        <f t="shared" si="75"/>
        <v>0</v>
      </c>
      <c r="CH95" s="557">
        <v>0</v>
      </c>
      <c r="CI95" s="443">
        <v>5000</v>
      </c>
      <c r="CJ95" s="289">
        <f>$D$95*CI95</f>
        <v>177500</v>
      </c>
      <c r="CK95" s="525">
        <v>5000</v>
      </c>
      <c r="CL95" s="106">
        <v>0</v>
      </c>
      <c r="CM95" s="391"/>
      <c r="CN95" s="41">
        <f t="shared" si="76"/>
        <v>0</v>
      </c>
      <c r="CO95" s="41">
        <f t="shared" si="77"/>
        <v>0</v>
      </c>
      <c r="CP95" s="599">
        <v>0</v>
      </c>
      <c r="CQ95" s="443">
        <v>5000</v>
      </c>
      <c r="CR95" s="289">
        <f>$D$95*CQ95</f>
        <v>177500</v>
      </c>
      <c r="CS95" s="467">
        <v>0</v>
      </c>
      <c r="CT95" s="56"/>
      <c r="CU95" s="391"/>
      <c r="CV95" s="41">
        <f t="shared" si="78"/>
        <v>0</v>
      </c>
      <c r="CW95" s="41">
        <f t="shared" si="79"/>
        <v>0</v>
      </c>
      <c r="CX95" s="564">
        <v>0</v>
      </c>
      <c r="CY95" s="60">
        <v>0</v>
      </c>
      <c r="CZ95" s="289">
        <f>$D$95*CY95</f>
        <v>0</v>
      </c>
      <c r="DA95" s="502">
        <v>0</v>
      </c>
      <c r="DB95" s="274"/>
      <c r="DC95" s="391"/>
      <c r="DD95" s="41">
        <f t="shared" si="80"/>
        <v>0</v>
      </c>
      <c r="DE95" s="41">
        <f t="shared" si="81"/>
        <v>0</v>
      </c>
      <c r="DF95" s="604">
        <v>0</v>
      </c>
      <c r="DG95" s="41">
        <v>0</v>
      </c>
      <c r="DH95" s="289">
        <f>$D$95*DG95</f>
        <v>0</v>
      </c>
      <c r="DI95" s="467">
        <v>0</v>
      </c>
      <c r="DJ95" s="57"/>
      <c r="DK95" s="391"/>
      <c r="DL95" s="41">
        <f t="shared" si="82"/>
        <v>0</v>
      </c>
      <c r="DM95" s="41">
        <f t="shared" si="83"/>
        <v>0</v>
      </c>
      <c r="DN95" s="564">
        <v>0</v>
      </c>
      <c r="DO95" s="180">
        <v>0</v>
      </c>
      <c r="DP95" s="289">
        <f>$D$95*DO95</f>
        <v>0</v>
      </c>
      <c r="DQ95" s="502">
        <v>0</v>
      </c>
      <c r="DR95" s="274"/>
      <c r="DS95" s="391"/>
      <c r="DT95" s="41">
        <f t="shared" si="84"/>
        <v>0</v>
      </c>
      <c r="DU95" s="41">
        <f t="shared" si="85"/>
        <v>0</v>
      </c>
      <c r="DV95" s="604">
        <v>0</v>
      </c>
      <c r="DW95" s="180">
        <v>0</v>
      </c>
      <c r="DX95" s="289">
        <f>$D$95*DW95</f>
        <v>0</v>
      </c>
      <c r="DY95" s="502">
        <v>0</v>
      </c>
      <c r="DZ95" s="274"/>
      <c r="EA95" s="391"/>
      <c r="EB95" s="41">
        <f t="shared" si="86"/>
        <v>0</v>
      </c>
      <c r="EC95" s="41">
        <f t="shared" si="87"/>
        <v>0</v>
      </c>
      <c r="ED95" s="604">
        <v>0</v>
      </c>
      <c r="EE95" s="180">
        <v>0</v>
      </c>
      <c r="EF95" s="289">
        <f>$D$95*EE95</f>
        <v>0</v>
      </c>
      <c r="EG95" s="502">
        <v>0</v>
      </c>
      <c r="EH95" s="274"/>
      <c r="EI95" s="391"/>
      <c r="EJ95" s="41">
        <f t="shared" si="88"/>
        <v>0</v>
      </c>
      <c r="EK95" s="41">
        <f t="shared" si="89"/>
        <v>0</v>
      </c>
      <c r="EL95" s="604">
        <v>0</v>
      </c>
      <c r="EM95" s="180">
        <v>0</v>
      </c>
      <c r="EN95" s="289">
        <f>$D$95*EM95</f>
        <v>0</v>
      </c>
      <c r="EO95" s="502">
        <v>0</v>
      </c>
      <c r="EP95" s="274"/>
      <c r="EQ95" s="391"/>
      <c r="ER95" s="41">
        <f t="shared" si="90"/>
        <v>0</v>
      </c>
      <c r="ES95" s="41">
        <f t="shared" si="91"/>
        <v>0</v>
      </c>
      <c r="ET95" s="604">
        <v>0</v>
      </c>
      <c r="EU95" s="86">
        <v>0</v>
      </c>
      <c r="EV95" s="289">
        <f>$D$95*EU95</f>
        <v>0</v>
      </c>
      <c r="EW95" s="499">
        <v>0</v>
      </c>
      <c r="EX95" s="274"/>
      <c r="EY95" s="391"/>
      <c r="EZ95" s="41">
        <f t="shared" si="92"/>
        <v>0</v>
      </c>
      <c r="FA95" s="41">
        <f t="shared" si="93"/>
        <v>0</v>
      </c>
      <c r="FB95" s="599">
        <v>0</v>
      </c>
      <c r="FC95" s="86">
        <v>0</v>
      </c>
      <c r="FD95" s="289">
        <f>$D$95*FC95</f>
        <v>0</v>
      </c>
      <c r="FE95" s="499">
        <v>0</v>
      </c>
      <c r="FF95" s="19"/>
      <c r="FG95" s="391"/>
      <c r="FH95" s="41">
        <f t="shared" si="94"/>
        <v>0</v>
      </c>
      <c r="FI95" s="41">
        <f t="shared" si="51"/>
        <v>0</v>
      </c>
      <c r="FJ95" s="599">
        <v>0</v>
      </c>
      <c r="FK95" s="400">
        <v>0</v>
      </c>
      <c r="FL95" s="289">
        <f>$D$95*FK95</f>
        <v>0</v>
      </c>
      <c r="FM95" s="539">
        <v>0</v>
      </c>
      <c r="FN95" s="274"/>
      <c r="FO95" s="391"/>
      <c r="FP95" s="41">
        <f t="shared" si="95"/>
        <v>0</v>
      </c>
      <c r="FQ95" s="41">
        <f t="shared" si="96"/>
        <v>0</v>
      </c>
      <c r="FR95" s="633">
        <v>0</v>
      </c>
      <c r="FW95" s="355">
        <f t="shared" si="97"/>
        <v>35000</v>
      </c>
      <c r="FX95" s="355">
        <f t="shared" si="97"/>
        <v>1242500</v>
      </c>
      <c r="FY95" s="355">
        <f t="shared" si="98"/>
        <v>0</v>
      </c>
      <c r="FZ95" s="356">
        <f t="shared" si="98"/>
        <v>0</v>
      </c>
    </row>
    <row r="96" spans="1:182" x14ac:dyDescent="0.25">
      <c r="A96" s="35" t="s">
        <v>147</v>
      </c>
      <c r="B96" s="84" t="s">
        <v>148</v>
      </c>
      <c r="C96" s="88" t="s">
        <v>18</v>
      </c>
      <c r="D96" s="65">
        <v>40</v>
      </c>
      <c r="E96" s="299">
        <f t="shared" si="101"/>
        <v>19000</v>
      </c>
      <c r="F96" s="421">
        <f>$D$96*E96</f>
        <v>760000</v>
      </c>
      <c r="G96" s="431">
        <v>2000</v>
      </c>
      <c r="H96" s="387">
        <f>$D$96*G96</f>
        <v>80000</v>
      </c>
      <c r="I96" s="464">
        <v>2000</v>
      </c>
      <c r="J96" s="107">
        <v>12422</v>
      </c>
      <c r="K96" s="391"/>
      <c r="L96" s="41">
        <f t="shared" si="56"/>
        <v>0</v>
      </c>
      <c r="M96" s="41">
        <f t="shared" si="57"/>
        <v>0</v>
      </c>
      <c r="N96" s="557">
        <v>0</v>
      </c>
      <c r="O96" s="60">
        <v>0</v>
      </c>
      <c r="P96" s="289">
        <f>$D$96*O96</f>
        <v>0</v>
      </c>
      <c r="Q96" s="457">
        <v>0</v>
      </c>
      <c r="R96" s="107">
        <v>0</v>
      </c>
      <c r="S96" s="391"/>
      <c r="T96" s="41">
        <f t="shared" si="58"/>
        <v>0</v>
      </c>
      <c r="U96" s="41">
        <f t="shared" si="59"/>
        <v>0</v>
      </c>
      <c r="V96" s="557">
        <v>0</v>
      </c>
      <c r="W96" s="431">
        <v>3000</v>
      </c>
      <c r="X96" s="289">
        <f>$D$96*W96</f>
        <v>120000</v>
      </c>
      <c r="Y96" s="464">
        <v>3000</v>
      </c>
      <c r="Z96" s="107">
        <v>7087</v>
      </c>
      <c r="AA96" s="391"/>
      <c r="AB96" s="41">
        <f t="shared" si="60"/>
        <v>0</v>
      </c>
      <c r="AC96" s="41">
        <f t="shared" si="61"/>
        <v>0</v>
      </c>
      <c r="AD96" s="557">
        <v>0</v>
      </c>
      <c r="AE96" s="60">
        <v>0</v>
      </c>
      <c r="AF96" s="289">
        <f>$D$96*AE96</f>
        <v>0</v>
      </c>
      <c r="AG96" s="457">
        <v>0</v>
      </c>
      <c r="AH96" s="107">
        <v>0</v>
      </c>
      <c r="AI96" s="391"/>
      <c r="AJ96" s="41">
        <f t="shared" si="62"/>
        <v>0</v>
      </c>
      <c r="AK96" s="41">
        <f t="shared" si="63"/>
        <v>0</v>
      </c>
      <c r="AL96" s="557">
        <v>0</v>
      </c>
      <c r="AM96" s="431">
        <v>2000</v>
      </c>
      <c r="AN96" s="289">
        <f>$D$96*AM96</f>
        <v>80000</v>
      </c>
      <c r="AO96" s="464">
        <v>1500</v>
      </c>
      <c r="AP96" s="107">
        <v>5100</v>
      </c>
      <c r="AQ96" s="391"/>
      <c r="AR96" s="41">
        <f t="shared" si="64"/>
        <v>0</v>
      </c>
      <c r="AS96" s="41">
        <f t="shared" si="65"/>
        <v>0</v>
      </c>
      <c r="AT96" s="557">
        <v>0</v>
      </c>
      <c r="AU96" s="60">
        <v>0</v>
      </c>
      <c r="AV96" s="289">
        <f>$D$96*AU96</f>
        <v>0</v>
      </c>
      <c r="AW96" s="457">
        <v>0</v>
      </c>
      <c r="AX96" s="107">
        <v>0</v>
      </c>
      <c r="AY96" s="391"/>
      <c r="AZ96" s="41">
        <f t="shared" si="66"/>
        <v>0</v>
      </c>
      <c r="BA96" s="41">
        <f t="shared" si="67"/>
        <v>0</v>
      </c>
      <c r="BB96" s="557">
        <v>0</v>
      </c>
      <c r="BC96" s="431">
        <v>4000</v>
      </c>
      <c r="BD96" s="289">
        <f>$D$96*BC96</f>
        <v>160000</v>
      </c>
      <c r="BE96" s="464">
        <v>4000</v>
      </c>
      <c r="BF96" s="107">
        <v>1082</v>
      </c>
      <c r="BG96" s="391"/>
      <c r="BH96" s="41">
        <f t="shared" si="68"/>
        <v>0</v>
      </c>
      <c r="BI96" s="41">
        <f t="shared" si="69"/>
        <v>0</v>
      </c>
      <c r="BJ96" s="557">
        <v>0</v>
      </c>
      <c r="BK96" s="60">
        <v>0</v>
      </c>
      <c r="BL96" s="289">
        <f>$D$96*BK96</f>
        <v>0</v>
      </c>
      <c r="BM96" s="457">
        <v>0</v>
      </c>
      <c r="BN96" s="107">
        <v>0</v>
      </c>
      <c r="BO96" s="391"/>
      <c r="BP96" s="41">
        <f t="shared" si="70"/>
        <v>0</v>
      </c>
      <c r="BQ96" s="41">
        <f t="shared" si="71"/>
        <v>0</v>
      </c>
      <c r="BR96" s="557">
        <v>0</v>
      </c>
      <c r="BS96" s="431">
        <v>5000</v>
      </c>
      <c r="BT96" s="289">
        <f>$D$96*BS96</f>
        <v>200000</v>
      </c>
      <c r="BU96" s="464">
        <v>5000</v>
      </c>
      <c r="BV96" s="107">
        <v>0</v>
      </c>
      <c r="BW96" s="391"/>
      <c r="BX96" s="41">
        <f t="shared" si="72"/>
        <v>0</v>
      </c>
      <c r="BY96" s="41">
        <f t="shared" si="73"/>
        <v>0</v>
      </c>
      <c r="BZ96" s="557">
        <v>0</v>
      </c>
      <c r="CA96" s="60">
        <v>0</v>
      </c>
      <c r="CB96" s="289">
        <f>$D$96*CA96</f>
        <v>0</v>
      </c>
      <c r="CC96" s="457">
        <v>0</v>
      </c>
      <c r="CD96" s="107">
        <v>0</v>
      </c>
      <c r="CE96" s="391"/>
      <c r="CF96" s="41">
        <f t="shared" si="74"/>
        <v>0</v>
      </c>
      <c r="CG96" s="41">
        <f t="shared" si="75"/>
        <v>0</v>
      </c>
      <c r="CH96" s="557">
        <v>0</v>
      </c>
      <c r="CI96" s="443">
        <v>1500</v>
      </c>
      <c r="CJ96" s="289">
        <f>$D$96*CI96</f>
        <v>60000</v>
      </c>
      <c r="CK96" s="525">
        <v>1500</v>
      </c>
      <c r="CL96" s="107">
        <v>0</v>
      </c>
      <c r="CM96" s="391"/>
      <c r="CN96" s="41">
        <f t="shared" si="76"/>
        <v>0</v>
      </c>
      <c r="CO96" s="41">
        <f t="shared" si="77"/>
        <v>0</v>
      </c>
      <c r="CP96" s="599">
        <v>0</v>
      </c>
      <c r="CQ96" s="443">
        <v>1500</v>
      </c>
      <c r="CR96" s="289">
        <f>$D$96*CQ96</f>
        <v>60000</v>
      </c>
      <c r="CS96" s="467">
        <v>0</v>
      </c>
      <c r="CT96" s="56"/>
      <c r="CU96" s="391"/>
      <c r="CV96" s="41">
        <f t="shared" si="78"/>
        <v>0</v>
      </c>
      <c r="CW96" s="41">
        <f t="shared" si="79"/>
        <v>0</v>
      </c>
      <c r="CX96" s="564">
        <v>0</v>
      </c>
      <c r="CY96" s="60">
        <v>0</v>
      </c>
      <c r="CZ96" s="289">
        <f>$D$96*CY96</f>
        <v>0</v>
      </c>
      <c r="DA96" s="502">
        <v>0</v>
      </c>
      <c r="DB96" s="274"/>
      <c r="DC96" s="391"/>
      <c r="DD96" s="41">
        <f t="shared" si="80"/>
        <v>0</v>
      </c>
      <c r="DE96" s="41">
        <f t="shared" si="81"/>
        <v>0</v>
      </c>
      <c r="DF96" s="604">
        <v>0</v>
      </c>
      <c r="DG96" s="41">
        <v>0</v>
      </c>
      <c r="DH96" s="289">
        <f>$D$96*DG96</f>
        <v>0</v>
      </c>
      <c r="DI96" s="467">
        <v>0</v>
      </c>
      <c r="DJ96" s="57"/>
      <c r="DK96" s="391"/>
      <c r="DL96" s="41">
        <f t="shared" si="82"/>
        <v>0</v>
      </c>
      <c r="DM96" s="41">
        <f t="shared" si="83"/>
        <v>0</v>
      </c>
      <c r="DN96" s="564">
        <v>0</v>
      </c>
      <c r="DO96" s="180">
        <v>0</v>
      </c>
      <c r="DP96" s="289">
        <f>$D$96*DO96</f>
        <v>0</v>
      </c>
      <c r="DQ96" s="502">
        <v>0</v>
      </c>
      <c r="DR96" s="274"/>
      <c r="DS96" s="391"/>
      <c r="DT96" s="41">
        <f t="shared" si="84"/>
        <v>0</v>
      </c>
      <c r="DU96" s="41">
        <f t="shared" si="85"/>
        <v>0</v>
      </c>
      <c r="DV96" s="604">
        <v>0</v>
      </c>
      <c r="DW96" s="180">
        <v>0</v>
      </c>
      <c r="DX96" s="289">
        <f>$D$96*DW96</f>
        <v>0</v>
      </c>
      <c r="DY96" s="502">
        <v>0</v>
      </c>
      <c r="DZ96" s="274"/>
      <c r="EA96" s="391"/>
      <c r="EB96" s="41">
        <f t="shared" si="86"/>
        <v>0</v>
      </c>
      <c r="EC96" s="41">
        <f t="shared" si="87"/>
        <v>0</v>
      </c>
      <c r="ED96" s="604">
        <v>0</v>
      </c>
      <c r="EE96" s="180">
        <v>0</v>
      </c>
      <c r="EF96" s="289">
        <f>$D$96*EE96</f>
        <v>0</v>
      </c>
      <c r="EG96" s="502">
        <v>0</v>
      </c>
      <c r="EH96" s="274"/>
      <c r="EI96" s="391"/>
      <c r="EJ96" s="41">
        <f t="shared" si="88"/>
        <v>0</v>
      </c>
      <c r="EK96" s="41">
        <f t="shared" si="89"/>
        <v>0</v>
      </c>
      <c r="EL96" s="604">
        <v>0</v>
      </c>
      <c r="EM96" s="180">
        <v>0</v>
      </c>
      <c r="EN96" s="289">
        <f>$D$96*EM96</f>
        <v>0</v>
      </c>
      <c r="EO96" s="502">
        <v>0</v>
      </c>
      <c r="EP96" s="274"/>
      <c r="EQ96" s="391"/>
      <c r="ER96" s="41">
        <f t="shared" si="90"/>
        <v>0</v>
      </c>
      <c r="ES96" s="41">
        <f t="shared" si="91"/>
        <v>0</v>
      </c>
      <c r="ET96" s="604">
        <v>0</v>
      </c>
      <c r="EU96" s="86">
        <v>0</v>
      </c>
      <c r="EV96" s="289">
        <f>$D$96*EU96</f>
        <v>0</v>
      </c>
      <c r="EW96" s="499">
        <v>0</v>
      </c>
      <c r="EX96" s="274"/>
      <c r="EY96" s="391"/>
      <c r="EZ96" s="41">
        <f t="shared" si="92"/>
        <v>0</v>
      </c>
      <c r="FA96" s="41">
        <f t="shared" si="93"/>
        <v>0</v>
      </c>
      <c r="FB96" s="599">
        <v>0</v>
      </c>
      <c r="FC96" s="86">
        <v>0</v>
      </c>
      <c r="FD96" s="289">
        <f>$D$96*FC96</f>
        <v>0</v>
      </c>
      <c r="FE96" s="499">
        <v>0</v>
      </c>
      <c r="FF96" s="19"/>
      <c r="FG96" s="391"/>
      <c r="FH96" s="41">
        <f t="shared" si="94"/>
        <v>0</v>
      </c>
      <c r="FI96" s="41">
        <f t="shared" si="51"/>
        <v>0</v>
      </c>
      <c r="FJ96" s="599">
        <v>0</v>
      </c>
      <c r="FK96" s="400">
        <v>0</v>
      </c>
      <c r="FL96" s="289">
        <f>$D$96*FK96</f>
        <v>0</v>
      </c>
      <c r="FM96" s="539">
        <v>0</v>
      </c>
      <c r="FN96" s="275"/>
      <c r="FO96" s="391"/>
      <c r="FP96" s="41">
        <f t="shared" si="95"/>
        <v>0</v>
      </c>
      <c r="FQ96" s="41">
        <f t="shared" si="96"/>
        <v>0</v>
      </c>
      <c r="FR96" s="633">
        <v>0</v>
      </c>
      <c r="FW96" s="355">
        <f t="shared" si="97"/>
        <v>19000</v>
      </c>
      <c r="FX96" s="355">
        <f t="shared" si="97"/>
        <v>760000</v>
      </c>
      <c r="FY96" s="355">
        <f t="shared" si="98"/>
        <v>0</v>
      </c>
      <c r="FZ96" s="356">
        <f t="shared" si="98"/>
        <v>0</v>
      </c>
    </row>
    <row r="97" spans="1:182" x14ac:dyDescent="0.25">
      <c r="A97" s="35" t="s">
        <v>149</v>
      </c>
      <c r="B97" s="186" t="s">
        <v>150</v>
      </c>
      <c r="C97" s="88" t="s">
        <v>18</v>
      </c>
      <c r="D97" s="65">
        <v>51</v>
      </c>
      <c r="E97" s="299">
        <f t="shared" si="101"/>
        <v>2590</v>
      </c>
      <c r="F97" s="421">
        <f>$D$97*E97</f>
        <v>132090</v>
      </c>
      <c r="G97" s="431">
        <v>280</v>
      </c>
      <c r="H97" s="422">
        <f>$D$97*G97</f>
        <v>14280</v>
      </c>
      <c r="I97" s="464">
        <v>280</v>
      </c>
      <c r="J97" s="108"/>
      <c r="K97" s="391"/>
      <c r="L97" s="41">
        <f t="shared" si="56"/>
        <v>0</v>
      </c>
      <c r="M97" s="41">
        <f t="shared" si="57"/>
        <v>0</v>
      </c>
      <c r="N97" s="564">
        <v>0</v>
      </c>
      <c r="O97" s="60">
        <v>0</v>
      </c>
      <c r="P97" s="295">
        <f>$D$97*O97</f>
        <v>0</v>
      </c>
      <c r="Q97" s="457">
        <v>0</v>
      </c>
      <c r="R97" s="108"/>
      <c r="S97" s="391"/>
      <c r="T97" s="41">
        <f t="shared" si="58"/>
        <v>0</v>
      </c>
      <c r="U97" s="41">
        <f t="shared" si="59"/>
        <v>0</v>
      </c>
      <c r="V97" s="557">
        <v>0</v>
      </c>
      <c r="W97" s="431">
        <v>420.00000000000006</v>
      </c>
      <c r="X97" s="295">
        <f>$D$97*W97</f>
        <v>21420.000000000004</v>
      </c>
      <c r="Y97" s="464">
        <v>420.00000000000006</v>
      </c>
      <c r="Z97" s="108"/>
      <c r="AA97" s="391"/>
      <c r="AB97" s="41">
        <f t="shared" si="60"/>
        <v>0</v>
      </c>
      <c r="AC97" s="41">
        <f t="shared" si="61"/>
        <v>0</v>
      </c>
      <c r="AD97" s="564">
        <v>0</v>
      </c>
      <c r="AE97" s="60">
        <v>0</v>
      </c>
      <c r="AF97" s="295">
        <f>$D$97*AE97</f>
        <v>0</v>
      </c>
      <c r="AG97" s="457">
        <v>0</v>
      </c>
      <c r="AH97" s="108"/>
      <c r="AI97" s="391"/>
      <c r="AJ97" s="41">
        <f t="shared" si="62"/>
        <v>0</v>
      </c>
      <c r="AK97" s="41">
        <f t="shared" si="63"/>
        <v>0</v>
      </c>
      <c r="AL97" s="557">
        <v>0</v>
      </c>
      <c r="AM97" s="431">
        <v>210.00000000000003</v>
      </c>
      <c r="AN97" s="295">
        <f>$D$97*AM97</f>
        <v>10710.000000000002</v>
      </c>
      <c r="AO97" s="464">
        <v>210.00000000000003</v>
      </c>
      <c r="AP97" s="108"/>
      <c r="AQ97" s="391"/>
      <c r="AR97" s="41">
        <f t="shared" si="64"/>
        <v>0</v>
      </c>
      <c r="AS97" s="41">
        <f t="shared" si="65"/>
        <v>0</v>
      </c>
      <c r="AT97" s="557">
        <v>0</v>
      </c>
      <c r="AU97" s="60">
        <v>0</v>
      </c>
      <c r="AV97" s="295">
        <f>$D$97*AU97</f>
        <v>0</v>
      </c>
      <c r="AW97" s="457">
        <v>0</v>
      </c>
      <c r="AX97" s="108"/>
      <c r="AY97" s="391"/>
      <c r="AZ97" s="41">
        <f t="shared" si="66"/>
        <v>0</v>
      </c>
      <c r="BA97" s="41">
        <f t="shared" si="67"/>
        <v>0</v>
      </c>
      <c r="BB97" s="557">
        <v>0</v>
      </c>
      <c r="BC97" s="431">
        <v>560</v>
      </c>
      <c r="BD97" s="295">
        <f>$D$97*BC97</f>
        <v>28560</v>
      </c>
      <c r="BE97" s="464">
        <v>560</v>
      </c>
      <c r="BF97" s="108"/>
      <c r="BG97" s="391"/>
      <c r="BH97" s="41">
        <f t="shared" si="68"/>
        <v>0</v>
      </c>
      <c r="BI97" s="41">
        <f t="shared" si="69"/>
        <v>0</v>
      </c>
      <c r="BJ97" s="557">
        <v>0</v>
      </c>
      <c r="BK97" s="60">
        <v>0</v>
      </c>
      <c r="BL97" s="295">
        <f>$D$97*BK97</f>
        <v>0</v>
      </c>
      <c r="BM97" s="457">
        <v>0</v>
      </c>
      <c r="BN97" s="108"/>
      <c r="BO97" s="391"/>
      <c r="BP97" s="41">
        <f t="shared" si="70"/>
        <v>0</v>
      </c>
      <c r="BQ97" s="41">
        <f t="shared" si="71"/>
        <v>0</v>
      </c>
      <c r="BR97" s="557">
        <v>0</v>
      </c>
      <c r="BS97" s="431">
        <v>700.00000000000011</v>
      </c>
      <c r="BT97" s="295">
        <f>$D$97*BS97</f>
        <v>35700.000000000007</v>
      </c>
      <c r="BU97" s="464">
        <v>700.00000000000011</v>
      </c>
      <c r="BV97" s="108"/>
      <c r="BW97" s="391"/>
      <c r="BX97" s="41">
        <f t="shared" si="72"/>
        <v>0</v>
      </c>
      <c r="BY97" s="41">
        <f t="shared" si="73"/>
        <v>0</v>
      </c>
      <c r="BZ97" s="557">
        <v>0</v>
      </c>
      <c r="CA97" s="60">
        <v>0</v>
      </c>
      <c r="CB97" s="295">
        <f>$D$97*CA97</f>
        <v>0</v>
      </c>
      <c r="CC97" s="457">
        <v>0</v>
      </c>
      <c r="CD97" s="108"/>
      <c r="CE97" s="391"/>
      <c r="CF97" s="41">
        <f t="shared" si="74"/>
        <v>0</v>
      </c>
      <c r="CG97" s="41">
        <f t="shared" si="75"/>
        <v>0</v>
      </c>
      <c r="CH97" s="557">
        <v>0</v>
      </c>
      <c r="CI97" s="431">
        <v>210.00000000000003</v>
      </c>
      <c r="CJ97" s="295">
        <f>$D$97*CI97</f>
        <v>10710.000000000002</v>
      </c>
      <c r="CK97" s="525">
        <v>210.00000000000003</v>
      </c>
      <c r="CL97" s="108"/>
      <c r="CM97" s="391"/>
      <c r="CN97" s="41">
        <f t="shared" si="76"/>
        <v>0</v>
      </c>
      <c r="CO97" s="41">
        <f t="shared" si="77"/>
        <v>0</v>
      </c>
      <c r="CP97" s="599">
        <v>0</v>
      </c>
      <c r="CQ97" s="431">
        <v>210.00000000000003</v>
      </c>
      <c r="CR97" s="295">
        <f>$D$97*CQ97</f>
        <v>10710.000000000002</v>
      </c>
      <c r="CS97" s="467">
        <v>0</v>
      </c>
      <c r="CT97" s="57"/>
      <c r="CU97" s="391"/>
      <c r="CV97" s="41">
        <f t="shared" si="78"/>
        <v>0</v>
      </c>
      <c r="CW97" s="41">
        <f t="shared" si="79"/>
        <v>0</v>
      </c>
      <c r="CX97" s="564">
        <v>0</v>
      </c>
      <c r="CY97" s="60">
        <v>0</v>
      </c>
      <c r="CZ97" s="295">
        <f>$D$97*CY97</f>
        <v>0</v>
      </c>
      <c r="DA97" s="467">
        <v>0</v>
      </c>
      <c r="DB97" s="57"/>
      <c r="DC97" s="391"/>
      <c r="DD97" s="41">
        <f t="shared" si="80"/>
        <v>0</v>
      </c>
      <c r="DE97" s="41">
        <f t="shared" si="81"/>
        <v>0</v>
      </c>
      <c r="DF97" s="564">
        <v>0</v>
      </c>
      <c r="DG97" s="41">
        <v>0</v>
      </c>
      <c r="DH97" s="295">
        <f>$D$97*DG97</f>
        <v>0</v>
      </c>
      <c r="DI97" s="467">
        <v>0</v>
      </c>
      <c r="DJ97" s="57"/>
      <c r="DK97" s="391"/>
      <c r="DL97" s="41">
        <f t="shared" si="82"/>
        <v>0</v>
      </c>
      <c r="DM97" s="41">
        <f t="shared" si="83"/>
        <v>0</v>
      </c>
      <c r="DN97" s="564">
        <v>0</v>
      </c>
      <c r="DO97" s="180">
        <v>0</v>
      </c>
      <c r="DP97" s="295">
        <f>$D$97*DO97</f>
        <v>0</v>
      </c>
      <c r="DQ97" s="502">
        <v>0</v>
      </c>
      <c r="DR97" s="57"/>
      <c r="DS97" s="391"/>
      <c r="DT97" s="41">
        <f t="shared" si="84"/>
        <v>0</v>
      </c>
      <c r="DU97" s="41">
        <f t="shared" si="85"/>
        <v>0</v>
      </c>
      <c r="DV97" s="604">
        <v>0</v>
      </c>
      <c r="DW97" s="180">
        <v>0</v>
      </c>
      <c r="DX97" s="295">
        <f>$D$97*DW97</f>
        <v>0</v>
      </c>
      <c r="DY97" s="502">
        <v>0</v>
      </c>
      <c r="DZ97" s="57"/>
      <c r="EA97" s="391"/>
      <c r="EB97" s="41">
        <f t="shared" si="86"/>
        <v>0</v>
      </c>
      <c r="EC97" s="41">
        <f t="shared" si="87"/>
        <v>0</v>
      </c>
      <c r="ED97" s="604">
        <v>0</v>
      </c>
      <c r="EE97" s="180">
        <v>0</v>
      </c>
      <c r="EF97" s="295">
        <f>$D$97*EE97</f>
        <v>0</v>
      </c>
      <c r="EG97" s="502">
        <v>0</v>
      </c>
      <c r="EH97" s="57"/>
      <c r="EI97" s="391"/>
      <c r="EJ97" s="41">
        <f t="shared" si="88"/>
        <v>0</v>
      </c>
      <c r="EK97" s="41">
        <f t="shared" si="89"/>
        <v>0</v>
      </c>
      <c r="EL97" s="604">
        <v>0</v>
      </c>
      <c r="EM97" s="180">
        <v>0</v>
      </c>
      <c r="EN97" s="295">
        <f>$D$97*EM97</f>
        <v>0</v>
      </c>
      <c r="EO97" s="502">
        <v>0</v>
      </c>
      <c r="EP97" s="57"/>
      <c r="EQ97" s="391"/>
      <c r="ER97" s="41">
        <f t="shared" si="90"/>
        <v>0</v>
      </c>
      <c r="ES97" s="41">
        <f t="shared" si="91"/>
        <v>0</v>
      </c>
      <c r="ET97" s="604">
        <v>0</v>
      </c>
      <c r="EU97" s="86">
        <v>0</v>
      </c>
      <c r="EV97" s="295">
        <f>$D$97*EU97</f>
        <v>0</v>
      </c>
      <c r="EW97" s="499">
        <v>0</v>
      </c>
      <c r="EX97" s="57"/>
      <c r="EY97" s="391"/>
      <c r="EZ97" s="41">
        <f t="shared" si="92"/>
        <v>0</v>
      </c>
      <c r="FA97" s="41">
        <f t="shared" si="93"/>
        <v>0</v>
      </c>
      <c r="FB97" s="599">
        <v>0</v>
      </c>
      <c r="FC97" s="86">
        <v>0</v>
      </c>
      <c r="FD97" s="295">
        <f>$D$97*FC97</f>
        <v>0</v>
      </c>
      <c r="FE97" s="499">
        <v>0</v>
      </c>
      <c r="FF97" s="57"/>
      <c r="FG97" s="391"/>
      <c r="FH97" s="41">
        <f t="shared" si="94"/>
        <v>0</v>
      </c>
      <c r="FI97" s="41">
        <f t="shared" si="51"/>
        <v>0</v>
      </c>
      <c r="FJ97" s="599">
        <v>0</v>
      </c>
      <c r="FK97" s="400">
        <v>0</v>
      </c>
      <c r="FL97" s="295">
        <f>$D$97*FK97</f>
        <v>0</v>
      </c>
      <c r="FM97" s="539">
        <v>0</v>
      </c>
      <c r="FN97" s="57"/>
      <c r="FO97" s="391"/>
      <c r="FP97" s="41">
        <f t="shared" si="95"/>
        <v>0</v>
      </c>
      <c r="FQ97" s="41">
        <f t="shared" si="96"/>
        <v>0</v>
      </c>
      <c r="FR97" s="633">
        <v>0</v>
      </c>
      <c r="FW97" s="355">
        <f t="shared" si="97"/>
        <v>2590</v>
      </c>
      <c r="FX97" s="355">
        <f t="shared" si="97"/>
        <v>132090</v>
      </c>
      <c r="FY97" s="355">
        <f t="shared" si="98"/>
        <v>0</v>
      </c>
      <c r="FZ97" s="356">
        <f t="shared" si="98"/>
        <v>0</v>
      </c>
    </row>
    <row r="98" spans="1:182" x14ac:dyDescent="0.25">
      <c r="A98" s="35" t="s">
        <v>151</v>
      </c>
      <c r="B98" s="84" t="s">
        <v>152</v>
      </c>
      <c r="C98" s="88" t="s">
        <v>18</v>
      </c>
      <c r="D98" s="65">
        <v>84</v>
      </c>
      <c r="E98" s="299">
        <f t="shared" si="101"/>
        <v>3145</v>
      </c>
      <c r="F98" s="421">
        <f>$D$98*E98</f>
        <v>264180</v>
      </c>
      <c r="G98" s="431">
        <v>340</v>
      </c>
      <c r="H98" s="423">
        <f>$D$98*G98</f>
        <v>28560</v>
      </c>
      <c r="I98" s="464">
        <v>340</v>
      </c>
      <c r="J98" s="109">
        <v>245</v>
      </c>
      <c r="K98" s="391"/>
      <c r="L98" s="41">
        <f t="shared" si="56"/>
        <v>0</v>
      </c>
      <c r="M98" s="41">
        <f t="shared" si="57"/>
        <v>0</v>
      </c>
      <c r="N98" s="557">
        <v>0</v>
      </c>
      <c r="O98" s="60">
        <v>0</v>
      </c>
      <c r="P98" s="300">
        <f>$D$98*O98</f>
        <v>0</v>
      </c>
      <c r="Q98" s="457">
        <v>0</v>
      </c>
      <c r="R98" s="109">
        <v>0</v>
      </c>
      <c r="S98" s="391"/>
      <c r="T98" s="41">
        <f t="shared" si="58"/>
        <v>0</v>
      </c>
      <c r="U98" s="41">
        <f t="shared" si="59"/>
        <v>0</v>
      </c>
      <c r="V98" s="557">
        <v>0</v>
      </c>
      <c r="W98" s="431">
        <v>510.00000000000006</v>
      </c>
      <c r="X98" s="300">
        <f>$D$98*W98</f>
        <v>42840.000000000007</v>
      </c>
      <c r="Y98" s="464">
        <v>510.00000000000006</v>
      </c>
      <c r="Z98" s="109">
        <v>75</v>
      </c>
      <c r="AA98" s="391"/>
      <c r="AB98" s="41">
        <f t="shared" si="60"/>
        <v>0</v>
      </c>
      <c r="AC98" s="41">
        <f t="shared" si="61"/>
        <v>0</v>
      </c>
      <c r="AD98" s="557">
        <v>0</v>
      </c>
      <c r="AE98" s="60">
        <v>0</v>
      </c>
      <c r="AF98" s="300">
        <f>$D$98*AE98</f>
        <v>0</v>
      </c>
      <c r="AG98" s="457">
        <v>0</v>
      </c>
      <c r="AH98" s="109">
        <v>0</v>
      </c>
      <c r="AI98" s="391"/>
      <c r="AJ98" s="41">
        <f t="shared" si="62"/>
        <v>0</v>
      </c>
      <c r="AK98" s="41">
        <f t="shared" si="63"/>
        <v>0</v>
      </c>
      <c r="AL98" s="557">
        <v>0</v>
      </c>
      <c r="AM98" s="431">
        <v>255.00000000000003</v>
      </c>
      <c r="AN98" s="300">
        <f>$D$98*AM98</f>
        <v>21420.000000000004</v>
      </c>
      <c r="AO98" s="464">
        <v>255.00000000000003</v>
      </c>
      <c r="AP98" s="109">
        <v>411</v>
      </c>
      <c r="AQ98" s="391"/>
      <c r="AR98" s="41">
        <f t="shared" si="64"/>
        <v>0</v>
      </c>
      <c r="AS98" s="41">
        <f t="shared" si="65"/>
        <v>0</v>
      </c>
      <c r="AT98" s="557">
        <v>0</v>
      </c>
      <c r="AU98" s="60">
        <v>0</v>
      </c>
      <c r="AV98" s="300">
        <f>$D$98*AU98</f>
        <v>0</v>
      </c>
      <c r="AW98" s="457">
        <v>0</v>
      </c>
      <c r="AX98" s="109">
        <v>0</v>
      </c>
      <c r="AY98" s="391"/>
      <c r="AZ98" s="41">
        <f t="shared" si="66"/>
        <v>0</v>
      </c>
      <c r="BA98" s="41">
        <f t="shared" si="67"/>
        <v>0</v>
      </c>
      <c r="BB98" s="557">
        <v>0</v>
      </c>
      <c r="BC98" s="431">
        <v>680</v>
      </c>
      <c r="BD98" s="300">
        <f>$D$98*BC98</f>
        <v>57120</v>
      </c>
      <c r="BE98" s="464">
        <v>680</v>
      </c>
      <c r="BF98" s="109">
        <v>0</v>
      </c>
      <c r="BG98" s="391"/>
      <c r="BH98" s="41">
        <f t="shared" si="68"/>
        <v>0</v>
      </c>
      <c r="BI98" s="41">
        <f t="shared" si="69"/>
        <v>0</v>
      </c>
      <c r="BJ98" s="557">
        <v>0</v>
      </c>
      <c r="BK98" s="60">
        <v>0</v>
      </c>
      <c r="BL98" s="300">
        <f>$D$98*BK98</f>
        <v>0</v>
      </c>
      <c r="BM98" s="457">
        <v>0</v>
      </c>
      <c r="BN98" s="109">
        <v>0</v>
      </c>
      <c r="BO98" s="391"/>
      <c r="BP98" s="41">
        <f t="shared" si="70"/>
        <v>0</v>
      </c>
      <c r="BQ98" s="41">
        <f t="shared" si="71"/>
        <v>0</v>
      </c>
      <c r="BR98" s="557">
        <v>0</v>
      </c>
      <c r="BS98" s="431">
        <v>850.00000000000011</v>
      </c>
      <c r="BT98" s="300">
        <f>$D$98*BS98</f>
        <v>71400.000000000015</v>
      </c>
      <c r="BU98" s="464">
        <v>850.00000000000011</v>
      </c>
      <c r="BV98" s="109">
        <v>0</v>
      </c>
      <c r="BW98" s="391"/>
      <c r="BX98" s="41">
        <f t="shared" si="72"/>
        <v>0</v>
      </c>
      <c r="BY98" s="41">
        <f t="shared" si="73"/>
        <v>0</v>
      </c>
      <c r="BZ98" s="557">
        <v>0</v>
      </c>
      <c r="CA98" s="60">
        <v>0</v>
      </c>
      <c r="CB98" s="300">
        <f>$D$98*CA98</f>
        <v>0</v>
      </c>
      <c r="CC98" s="457">
        <v>0</v>
      </c>
      <c r="CD98" s="109">
        <v>0</v>
      </c>
      <c r="CE98" s="391"/>
      <c r="CF98" s="41">
        <f t="shared" si="74"/>
        <v>0</v>
      </c>
      <c r="CG98" s="41">
        <f t="shared" si="75"/>
        <v>0</v>
      </c>
      <c r="CH98" s="557">
        <v>0</v>
      </c>
      <c r="CI98" s="431">
        <v>255.00000000000003</v>
      </c>
      <c r="CJ98" s="300">
        <f>$D$98*CI98</f>
        <v>21420.000000000004</v>
      </c>
      <c r="CK98" s="525">
        <v>255.00000000000003</v>
      </c>
      <c r="CL98" s="109">
        <v>0</v>
      </c>
      <c r="CM98" s="391"/>
      <c r="CN98" s="41">
        <f t="shared" si="76"/>
        <v>0</v>
      </c>
      <c r="CO98" s="41">
        <f t="shared" si="77"/>
        <v>0</v>
      </c>
      <c r="CP98" s="599">
        <v>0</v>
      </c>
      <c r="CQ98" s="431">
        <v>255.00000000000003</v>
      </c>
      <c r="CR98" s="300">
        <f>$D$98*CQ98</f>
        <v>21420.000000000004</v>
      </c>
      <c r="CS98" s="467">
        <v>0</v>
      </c>
      <c r="CT98" s="56"/>
      <c r="CU98" s="391"/>
      <c r="CV98" s="41">
        <f t="shared" si="78"/>
        <v>0</v>
      </c>
      <c r="CW98" s="41">
        <f t="shared" si="79"/>
        <v>0</v>
      </c>
      <c r="CX98" s="564">
        <v>0</v>
      </c>
      <c r="CY98" s="60">
        <v>0</v>
      </c>
      <c r="CZ98" s="300">
        <f>$D$98*CY98</f>
        <v>0</v>
      </c>
      <c r="DA98" s="502">
        <v>0</v>
      </c>
      <c r="DB98" s="274"/>
      <c r="DC98" s="391"/>
      <c r="DD98" s="41">
        <f t="shared" si="80"/>
        <v>0</v>
      </c>
      <c r="DE98" s="41">
        <f t="shared" si="81"/>
        <v>0</v>
      </c>
      <c r="DF98" s="604">
        <v>0</v>
      </c>
      <c r="DG98" s="41">
        <v>0</v>
      </c>
      <c r="DH98" s="300">
        <f>$D$98*DG98</f>
        <v>0</v>
      </c>
      <c r="DI98" s="467">
        <v>0</v>
      </c>
      <c r="DJ98" s="57"/>
      <c r="DK98" s="391"/>
      <c r="DL98" s="41">
        <f t="shared" si="82"/>
        <v>0</v>
      </c>
      <c r="DM98" s="41">
        <f t="shared" si="83"/>
        <v>0</v>
      </c>
      <c r="DN98" s="564">
        <v>0</v>
      </c>
      <c r="DO98" s="180">
        <v>0</v>
      </c>
      <c r="DP98" s="300">
        <f>$D$98*DO98</f>
        <v>0</v>
      </c>
      <c r="DQ98" s="502">
        <v>0</v>
      </c>
      <c r="DR98" s="274"/>
      <c r="DS98" s="391"/>
      <c r="DT98" s="41">
        <f t="shared" si="84"/>
        <v>0</v>
      </c>
      <c r="DU98" s="41">
        <f t="shared" si="85"/>
        <v>0</v>
      </c>
      <c r="DV98" s="604">
        <v>0</v>
      </c>
      <c r="DW98" s="180">
        <v>0</v>
      </c>
      <c r="DX98" s="300">
        <f>$D$98*DW98</f>
        <v>0</v>
      </c>
      <c r="DY98" s="502">
        <v>0</v>
      </c>
      <c r="DZ98" s="274"/>
      <c r="EA98" s="391"/>
      <c r="EB98" s="41">
        <f t="shared" si="86"/>
        <v>0</v>
      </c>
      <c r="EC98" s="41">
        <f t="shared" si="87"/>
        <v>0</v>
      </c>
      <c r="ED98" s="604">
        <v>0</v>
      </c>
      <c r="EE98" s="180">
        <v>0</v>
      </c>
      <c r="EF98" s="300">
        <f>$D$98*EE98</f>
        <v>0</v>
      </c>
      <c r="EG98" s="502">
        <v>0</v>
      </c>
      <c r="EH98" s="274"/>
      <c r="EI98" s="391"/>
      <c r="EJ98" s="41">
        <f t="shared" si="88"/>
        <v>0</v>
      </c>
      <c r="EK98" s="41">
        <f t="shared" si="89"/>
        <v>0</v>
      </c>
      <c r="EL98" s="604">
        <v>0</v>
      </c>
      <c r="EM98" s="180">
        <v>0</v>
      </c>
      <c r="EN98" s="300">
        <f>$D$98*EM98</f>
        <v>0</v>
      </c>
      <c r="EO98" s="502">
        <v>0</v>
      </c>
      <c r="EP98" s="274"/>
      <c r="EQ98" s="391"/>
      <c r="ER98" s="41">
        <f t="shared" si="90"/>
        <v>0</v>
      </c>
      <c r="ES98" s="41">
        <f t="shared" si="91"/>
        <v>0</v>
      </c>
      <c r="ET98" s="604">
        <v>0</v>
      </c>
      <c r="EU98" s="86">
        <v>0</v>
      </c>
      <c r="EV98" s="300">
        <f>$D$98*EU98</f>
        <v>0</v>
      </c>
      <c r="EW98" s="499">
        <v>0</v>
      </c>
      <c r="EX98" s="274"/>
      <c r="EY98" s="391"/>
      <c r="EZ98" s="41">
        <f t="shared" si="92"/>
        <v>0</v>
      </c>
      <c r="FA98" s="41">
        <f t="shared" si="93"/>
        <v>0</v>
      </c>
      <c r="FB98" s="599">
        <v>0</v>
      </c>
      <c r="FC98" s="86">
        <v>0</v>
      </c>
      <c r="FD98" s="300">
        <f>$D$98*FC98</f>
        <v>0</v>
      </c>
      <c r="FE98" s="499">
        <v>0</v>
      </c>
      <c r="FF98" s="19"/>
      <c r="FG98" s="391"/>
      <c r="FH98" s="41">
        <f t="shared" si="94"/>
        <v>0</v>
      </c>
      <c r="FI98" s="41">
        <f t="shared" si="51"/>
        <v>0</v>
      </c>
      <c r="FJ98" s="599">
        <v>0</v>
      </c>
      <c r="FK98" s="400">
        <v>0</v>
      </c>
      <c r="FL98" s="300">
        <f>$D$98*FK98</f>
        <v>0</v>
      </c>
      <c r="FM98" s="539">
        <v>0</v>
      </c>
      <c r="FN98" s="275"/>
      <c r="FO98" s="391"/>
      <c r="FP98" s="41">
        <f t="shared" si="95"/>
        <v>0</v>
      </c>
      <c r="FQ98" s="41">
        <f t="shared" si="96"/>
        <v>0</v>
      </c>
      <c r="FR98" s="633">
        <v>0</v>
      </c>
      <c r="FW98" s="355">
        <f t="shared" si="97"/>
        <v>3145</v>
      </c>
      <c r="FX98" s="355">
        <f t="shared" si="97"/>
        <v>264180</v>
      </c>
      <c r="FY98" s="355">
        <f t="shared" si="98"/>
        <v>0</v>
      </c>
      <c r="FZ98" s="356">
        <f t="shared" si="98"/>
        <v>0</v>
      </c>
    </row>
    <row r="99" spans="1:182" x14ac:dyDescent="0.25">
      <c r="A99" s="35" t="s">
        <v>153</v>
      </c>
      <c r="B99" s="84" t="s">
        <v>154</v>
      </c>
      <c r="C99" s="88" t="s">
        <v>18</v>
      </c>
      <c r="D99" s="65">
        <v>115</v>
      </c>
      <c r="E99" s="299">
        <f t="shared" si="101"/>
        <v>279</v>
      </c>
      <c r="F99" s="421">
        <f>$D$99*E99</f>
        <v>32085</v>
      </c>
      <c r="G99" s="557">
        <v>30</v>
      </c>
      <c r="H99" s="422">
        <f>$D$99*G99</f>
        <v>3450</v>
      </c>
      <c r="I99" s="464">
        <v>20</v>
      </c>
      <c r="K99" s="448">
        <v>1.5</v>
      </c>
      <c r="L99" s="41">
        <f t="shared" si="56"/>
        <v>45</v>
      </c>
      <c r="M99" s="41">
        <f t="shared" si="57"/>
        <v>45</v>
      </c>
      <c r="N99" s="557">
        <v>30</v>
      </c>
      <c r="O99" s="557">
        <v>0</v>
      </c>
      <c r="P99" s="295">
        <f>$D$99*O99</f>
        <v>0</v>
      </c>
      <c r="Q99" s="457">
        <v>0</v>
      </c>
      <c r="S99" s="448">
        <v>1.5</v>
      </c>
      <c r="T99" s="41">
        <f t="shared" si="58"/>
        <v>0</v>
      </c>
      <c r="U99" s="41">
        <f t="shared" si="59"/>
        <v>0</v>
      </c>
      <c r="V99" s="557">
        <v>0</v>
      </c>
      <c r="W99" s="557">
        <v>45</v>
      </c>
      <c r="X99" s="295">
        <f>$D$99*W99</f>
        <v>5175</v>
      </c>
      <c r="Y99" s="464">
        <v>30</v>
      </c>
      <c r="AA99" s="448">
        <v>1.5</v>
      </c>
      <c r="AB99" s="41">
        <f t="shared" si="60"/>
        <v>67.5</v>
      </c>
      <c r="AC99" s="41">
        <f t="shared" si="61"/>
        <v>68</v>
      </c>
      <c r="AD99" s="557">
        <v>45</v>
      </c>
      <c r="AE99" s="557">
        <v>0</v>
      </c>
      <c r="AF99" s="295">
        <f>$D$99*AE99</f>
        <v>0</v>
      </c>
      <c r="AG99" s="457">
        <v>0</v>
      </c>
      <c r="AI99" s="448">
        <v>1.5</v>
      </c>
      <c r="AJ99" s="41">
        <f t="shared" si="62"/>
        <v>0</v>
      </c>
      <c r="AK99" s="41">
        <f t="shared" si="63"/>
        <v>0</v>
      </c>
      <c r="AL99" s="557">
        <v>0</v>
      </c>
      <c r="AM99" s="557">
        <v>23</v>
      </c>
      <c r="AN99" s="295">
        <f>$D$99*AM99</f>
        <v>2645</v>
      </c>
      <c r="AO99" s="464">
        <v>15</v>
      </c>
      <c r="AQ99" s="448">
        <v>1.5</v>
      </c>
      <c r="AR99" s="41">
        <f t="shared" si="64"/>
        <v>34.5</v>
      </c>
      <c r="AS99" s="41">
        <f t="shared" si="65"/>
        <v>35</v>
      </c>
      <c r="AT99" s="557">
        <v>23</v>
      </c>
      <c r="AU99" s="557">
        <v>0</v>
      </c>
      <c r="AV99" s="295">
        <f>$D$99*AU99</f>
        <v>0</v>
      </c>
      <c r="AW99" s="457">
        <v>0</v>
      </c>
      <c r="AY99" s="448">
        <v>1.5</v>
      </c>
      <c r="AZ99" s="41">
        <f t="shared" si="66"/>
        <v>0</v>
      </c>
      <c r="BA99" s="41">
        <f t="shared" si="67"/>
        <v>0</v>
      </c>
      <c r="BB99" s="557">
        <v>0</v>
      </c>
      <c r="BC99" s="557">
        <v>60</v>
      </c>
      <c r="BD99" s="295">
        <f>$D$99*BC99</f>
        <v>6900</v>
      </c>
      <c r="BE99" s="464">
        <v>40</v>
      </c>
      <c r="BG99" s="448">
        <v>1.5</v>
      </c>
      <c r="BH99" s="41">
        <f t="shared" si="68"/>
        <v>90</v>
      </c>
      <c r="BI99" s="41">
        <f t="shared" si="69"/>
        <v>90</v>
      </c>
      <c r="BJ99" s="557">
        <v>60</v>
      </c>
      <c r="BK99" s="557">
        <v>0</v>
      </c>
      <c r="BL99" s="295">
        <f>$D$99*BK99</f>
        <v>0</v>
      </c>
      <c r="BM99" s="457">
        <v>0</v>
      </c>
      <c r="BO99" s="448">
        <v>1.5</v>
      </c>
      <c r="BP99" s="41">
        <f t="shared" si="70"/>
        <v>0</v>
      </c>
      <c r="BQ99" s="41">
        <f t="shared" si="71"/>
        <v>0</v>
      </c>
      <c r="BR99" s="557">
        <v>0</v>
      </c>
      <c r="BS99" s="557">
        <v>75</v>
      </c>
      <c r="BT99" s="295">
        <f>$D$99*BS99</f>
        <v>8625</v>
      </c>
      <c r="BU99" s="464">
        <v>50</v>
      </c>
      <c r="BW99" s="448">
        <v>1.5</v>
      </c>
      <c r="BX99" s="41">
        <f t="shared" si="72"/>
        <v>112.5</v>
      </c>
      <c r="BY99" s="41">
        <f t="shared" si="73"/>
        <v>113</v>
      </c>
      <c r="BZ99" s="557">
        <v>75</v>
      </c>
      <c r="CA99" s="557">
        <v>0</v>
      </c>
      <c r="CB99" s="295">
        <f>$D$99*CA99</f>
        <v>0</v>
      </c>
      <c r="CC99" s="457">
        <v>0</v>
      </c>
      <c r="CE99" s="448">
        <v>1.5</v>
      </c>
      <c r="CF99" s="41">
        <f t="shared" si="74"/>
        <v>0</v>
      </c>
      <c r="CG99" s="41">
        <f t="shared" si="75"/>
        <v>0</v>
      </c>
      <c r="CH99" s="557">
        <v>0</v>
      </c>
      <c r="CI99" s="599">
        <v>23</v>
      </c>
      <c r="CJ99" s="295">
        <f>$D$99*CI99</f>
        <v>2645</v>
      </c>
      <c r="CK99" s="525">
        <v>15</v>
      </c>
      <c r="CM99" s="448">
        <v>1.5</v>
      </c>
      <c r="CN99" s="41">
        <f t="shared" si="76"/>
        <v>34.5</v>
      </c>
      <c r="CO99" s="41">
        <f t="shared" si="77"/>
        <v>35</v>
      </c>
      <c r="CP99" s="599">
        <v>23</v>
      </c>
      <c r="CQ99" s="599">
        <v>23</v>
      </c>
      <c r="CR99" s="295">
        <f>$D$99*CQ99</f>
        <v>2645</v>
      </c>
      <c r="CS99" s="467">
        <v>0</v>
      </c>
      <c r="CT99" s="56"/>
      <c r="CU99" s="448">
        <v>1.5</v>
      </c>
      <c r="CV99" s="41">
        <f t="shared" si="78"/>
        <v>34.5</v>
      </c>
      <c r="CW99" s="41">
        <f t="shared" si="79"/>
        <v>35</v>
      </c>
      <c r="CX99" s="564">
        <v>0</v>
      </c>
      <c r="CY99" s="557">
        <v>0</v>
      </c>
      <c r="CZ99" s="295">
        <f>$D$99*CY99</f>
        <v>0</v>
      </c>
      <c r="DA99" s="502">
        <v>0</v>
      </c>
      <c r="DB99" s="274"/>
      <c r="DC99" s="448">
        <v>1.5</v>
      </c>
      <c r="DD99" s="41">
        <f t="shared" si="80"/>
        <v>0</v>
      </c>
      <c r="DE99" s="41">
        <f t="shared" si="81"/>
        <v>0</v>
      </c>
      <c r="DF99" s="604">
        <v>0</v>
      </c>
      <c r="DG99" s="564">
        <v>0</v>
      </c>
      <c r="DH99" s="295">
        <f>$D$99*DG99</f>
        <v>0</v>
      </c>
      <c r="DI99" s="467">
        <v>0</v>
      </c>
      <c r="DJ99" s="57"/>
      <c r="DK99" s="448">
        <v>1.5</v>
      </c>
      <c r="DL99" s="41">
        <f t="shared" si="82"/>
        <v>0</v>
      </c>
      <c r="DM99" s="41">
        <f t="shared" si="83"/>
        <v>0</v>
      </c>
      <c r="DN99" s="564">
        <v>0</v>
      </c>
      <c r="DO99" s="604">
        <v>0</v>
      </c>
      <c r="DP99" s="295">
        <f>$D$99*DO99</f>
        <v>0</v>
      </c>
      <c r="DQ99" s="502">
        <v>0</v>
      </c>
      <c r="DR99" s="274"/>
      <c r="DS99" s="448">
        <v>1.5</v>
      </c>
      <c r="DT99" s="41">
        <f t="shared" si="84"/>
        <v>0</v>
      </c>
      <c r="DU99" s="41">
        <f t="shared" si="85"/>
        <v>0</v>
      </c>
      <c r="DV99" s="604">
        <v>0</v>
      </c>
      <c r="DW99" s="604">
        <v>0</v>
      </c>
      <c r="DX99" s="295">
        <f>$D$99*DW99</f>
        <v>0</v>
      </c>
      <c r="DY99" s="502">
        <v>0</v>
      </c>
      <c r="DZ99" s="274"/>
      <c r="EA99" s="448">
        <v>1.5</v>
      </c>
      <c r="EB99" s="41">
        <f t="shared" si="86"/>
        <v>0</v>
      </c>
      <c r="EC99" s="41">
        <f t="shared" si="87"/>
        <v>0</v>
      </c>
      <c r="ED99" s="604">
        <v>0</v>
      </c>
      <c r="EE99" s="604">
        <v>0</v>
      </c>
      <c r="EF99" s="295">
        <f>$D$99*EE99</f>
        <v>0</v>
      </c>
      <c r="EG99" s="502">
        <v>0</v>
      </c>
      <c r="EH99" s="274"/>
      <c r="EI99" s="448">
        <v>1.5</v>
      </c>
      <c r="EJ99" s="41">
        <f t="shared" si="88"/>
        <v>0</v>
      </c>
      <c r="EK99" s="41">
        <f t="shared" si="89"/>
        <v>0</v>
      </c>
      <c r="EL99" s="604">
        <v>0</v>
      </c>
      <c r="EM99" s="604">
        <v>0</v>
      </c>
      <c r="EN99" s="295">
        <f>$D$99*EM99</f>
        <v>0</v>
      </c>
      <c r="EO99" s="502">
        <v>0</v>
      </c>
      <c r="EP99" s="274"/>
      <c r="EQ99" s="448">
        <v>1.5</v>
      </c>
      <c r="ER99" s="41">
        <f t="shared" si="90"/>
        <v>0</v>
      </c>
      <c r="ES99" s="41">
        <f t="shared" si="91"/>
        <v>0</v>
      </c>
      <c r="ET99" s="604">
        <v>0</v>
      </c>
      <c r="EU99" s="599">
        <v>0</v>
      </c>
      <c r="EV99" s="295">
        <f>$D$99*EU99</f>
        <v>0</v>
      </c>
      <c r="EW99" s="499">
        <v>0</v>
      </c>
      <c r="EX99" s="274"/>
      <c r="EY99" s="448">
        <v>1.5</v>
      </c>
      <c r="EZ99" s="41">
        <f t="shared" si="92"/>
        <v>0</v>
      </c>
      <c r="FA99" s="41">
        <f t="shared" si="93"/>
        <v>0</v>
      </c>
      <c r="FB99" s="599">
        <v>0</v>
      </c>
      <c r="FC99" s="599">
        <v>0</v>
      </c>
      <c r="FD99" s="295">
        <f>$D$99*FC99</f>
        <v>0</v>
      </c>
      <c r="FE99" s="499">
        <v>0</v>
      </c>
      <c r="FF99" s="19"/>
      <c r="FG99" s="448">
        <v>1.5</v>
      </c>
      <c r="FH99" s="41">
        <f t="shared" si="94"/>
        <v>0</v>
      </c>
      <c r="FI99" s="41">
        <f t="shared" si="51"/>
        <v>0</v>
      </c>
      <c r="FJ99" s="599">
        <v>0</v>
      </c>
      <c r="FK99" s="633">
        <v>0</v>
      </c>
      <c r="FL99" s="295">
        <f>$D$99*FK99</f>
        <v>0</v>
      </c>
      <c r="FM99" s="539">
        <v>0</v>
      </c>
      <c r="FN99" s="275"/>
      <c r="FO99" s="448">
        <v>1.5</v>
      </c>
      <c r="FP99" s="41">
        <f t="shared" si="95"/>
        <v>0</v>
      </c>
      <c r="FQ99" s="41">
        <f t="shared" si="96"/>
        <v>0</v>
      </c>
      <c r="FR99" s="633">
        <v>0</v>
      </c>
      <c r="FW99" s="355">
        <f t="shared" si="97"/>
        <v>279</v>
      </c>
      <c r="FX99" s="355">
        <f t="shared" si="97"/>
        <v>32085</v>
      </c>
      <c r="FY99" s="355">
        <f t="shared" si="98"/>
        <v>0</v>
      </c>
      <c r="FZ99" s="356">
        <f t="shared" si="98"/>
        <v>0</v>
      </c>
    </row>
    <row r="100" spans="1:182" x14ac:dyDescent="0.25">
      <c r="A100" s="35" t="s">
        <v>155</v>
      </c>
      <c r="B100" s="110" t="s">
        <v>156</v>
      </c>
      <c r="C100" s="88" t="s">
        <v>18</v>
      </c>
      <c r="D100" s="65">
        <v>19</v>
      </c>
      <c r="E100" s="299">
        <f t="shared" si="101"/>
        <v>200</v>
      </c>
      <c r="F100" s="288">
        <f>$D$100*E100</f>
        <v>3800</v>
      </c>
      <c r="G100" s="60">
        <v>30</v>
      </c>
      <c r="H100" s="289">
        <f>$D$100*G100</f>
        <v>570</v>
      </c>
      <c r="I100" s="457">
        <v>30</v>
      </c>
      <c r="K100" s="391"/>
      <c r="L100" s="41">
        <f t="shared" si="56"/>
        <v>0</v>
      </c>
      <c r="M100" s="41">
        <f t="shared" si="57"/>
        <v>0</v>
      </c>
      <c r="N100" s="557">
        <v>0</v>
      </c>
      <c r="O100" s="60">
        <v>0</v>
      </c>
      <c r="P100" s="289">
        <f>$D$100*O100</f>
        <v>0</v>
      </c>
      <c r="Q100" s="457">
        <v>0</v>
      </c>
      <c r="S100" s="391"/>
      <c r="T100" s="41">
        <f t="shared" si="58"/>
        <v>0</v>
      </c>
      <c r="U100" s="41">
        <f t="shared" si="59"/>
        <v>0</v>
      </c>
      <c r="V100" s="557">
        <v>0</v>
      </c>
      <c r="W100" s="60">
        <v>30</v>
      </c>
      <c r="X100" s="289">
        <f>$D$100*W100</f>
        <v>570</v>
      </c>
      <c r="Y100" s="457">
        <v>30</v>
      </c>
      <c r="AA100" s="391"/>
      <c r="AB100" s="41">
        <f t="shared" si="60"/>
        <v>0</v>
      </c>
      <c r="AC100" s="41">
        <f t="shared" si="61"/>
        <v>0</v>
      </c>
      <c r="AD100" s="557">
        <v>0</v>
      </c>
      <c r="AE100" s="60">
        <v>0</v>
      </c>
      <c r="AF100" s="289">
        <f>$D$100*AE100</f>
        <v>0</v>
      </c>
      <c r="AG100" s="457">
        <v>0</v>
      </c>
      <c r="AI100" s="391"/>
      <c r="AJ100" s="41">
        <f t="shared" si="62"/>
        <v>0</v>
      </c>
      <c r="AK100" s="41">
        <f t="shared" si="63"/>
        <v>0</v>
      </c>
      <c r="AL100" s="557">
        <v>0</v>
      </c>
      <c r="AM100" s="60">
        <v>30</v>
      </c>
      <c r="AN100" s="289">
        <f>$D$100*AM100</f>
        <v>570</v>
      </c>
      <c r="AO100" s="457">
        <v>30</v>
      </c>
      <c r="AQ100" s="391"/>
      <c r="AR100" s="41">
        <f t="shared" si="64"/>
        <v>0</v>
      </c>
      <c r="AS100" s="41">
        <f t="shared" si="65"/>
        <v>0</v>
      </c>
      <c r="AT100" s="557">
        <v>0</v>
      </c>
      <c r="AU100" s="60">
        <v>0</v>
      </c>
      <c r="AV100" s="289">
        <f>$D$100*AU100</f>
        <v>0</v>
      </c>
      <c r="AW100" s="457">
        <v>0</v>
      </c>
      <c r="AY100" s="391"/>
      <c r="AZ100" s="41">
        <f t="shared" si="66"/>
        <v>0</v>
      </c>
      <c r="BA100" s="41">
        <f t="shared" si="67"/>
        <v>0</v>
      </c>
      <c r="BB100" s="557">
        <v>0</v>
      </c>
      <c r="BC100" s="60">
        <v>30</v>
      </c>
      <c r="BD100" s="289">
        <f>$D$100*BC100</f>
        <v>570</v>
      </c>
      <c r="BE100" s="457">
        <v>30</v>
      </c>
      <c r="BG100" s="391"/>
      <c r="BH100" s="41">
        <f t="shared" si="68"/>
        <v>0</v>
      </c>
      <c r="BI100" s="41">
        <f t="shared" si="69"/>
        <v>0</v>
      </c>
      <c r="BJ100" s="557">
        <v>0</v>
      </c>
      <c r="BK100" s="60">
        <v>0</v>
      </c>
      <c r="BL100" s="289">
        <f>$D$100*BK100</f>
        <v>0</v>
      </c>
      <c r="BM100" s="457">
        <v>0</v>
      </c>
      <c r="BO100" s="391"/>
      <c r="BP100" s="41">
        <f t="shared" si="70"/>
        <v>0</v>
      </c>
      <c r="BQ100" s="41">
        <f t="shared" si="71"/>
        <v>0</v>
      </c>
      <c r="BR100" s="557">
        <v>0</v>
      </c>
      <c r="BS100" s="60">
        <v>30</v>
      </c>
      <c r="BT100" s="289">
        <f>$D$100*BS100</f>
        <v>570</v>
      </c>
      <c r="BU100" s="457">
        <v>30</v>
      </c>
      <c r="BW100" s="391"/>
      <c r="BX100" s="41">
        <f t="shared" si="72"/>
        <v>0</v>
      </c>
      <c r="BY100" s="41">
        <f t="shared" si="73"/>
        <v>0</v>
      </c>
      <c r="BZ100" s="557">
        <v>0</v>
      </c>
      <c r="CA100" s="60">
        <v>0</v>
      </c>
      <c r="CB100" s="289">
        <f>$D$100*CA100</f>
        <v>0</v>
      </c>
      <c r="CC100" s="457">
        <v>0</v>
      </c>
      <c r="CE100" s="391"/>
      <c r="CF100" s="41">
        <f t="shared" si="74"/>
        <v>0</v>
      </c>
      <c r="CG100" s="41">
        <f t="shared" si="75"/>
        <v>0</v>
      </c>
      <c r="CH100" s="557">
        <v>0</v>
      </c>
      <c r="CI100" s="60">
        <v>25</v>
      </c>
      <c r="CJ100" s="289">
        <f>$D$100*CI100</f>
        <v>475</v>
      </c>
      <c r="CK100" s="457">
        <v>25</v>
      </c>
      <c r="CM100" s="391"/>
      <c r="CN100" s="41">
        <f t="shared" si="76"/>
        <v>0</v>
      </c>
      <c r="CO100" s="41">
        <f t="shared" si="77"/>
        <v>0</v>
      </c>
      <c r="CP100" s="599">
        <v>0</v>
      </c>
      <c r="CQ100" s="60">
        <v>25</v>
      </c>
      <c r="CR100" s="289">
        <f>$D$100*CQ100</f>
        <v>475</v>
      </c>
      <c r="CS100" s="467">
        <v>0</v>
      </c>
      <c r="CT100" s="56"/>
      <c r="CU100" s="391"/>
      <c r="CV100" s="41">
        <f t="shared" si="78"/>
        <v>0</v>
      </c>
      <c r="CW100" s="41">
        <f t="shared" si="79"/>
        <v>0</v>
      </c>
      <c r="CX100" s="564">
        <v>0</v>
      </c>
      <c r="CY100" s="60">
        <v>0</v>
      </c>
      <c r="CZ100" s="289">
        <f>$D$100*CY100</f>
        <v>0</v>
      </c>
      <c r="DA100" s="502">
        <v>0</v>
      </c>
      <c r="DB100" s="274"/>
      <c r="DC100" s="391"/>
      <c r="DD100" s="41">
        <f t="shared" si="80"/>
        <v>0</v>
      </c>
      <c r="DE100" s="41">
        <f t="shared" si="81"/>
        <v>0</v>
      </c>
      <c r="DF100" s="604">
        <v>0</v>
      </c>
      <c r="DG100" s="41">
        <v>0</v>
      </c>
      <c r="DH100" s="289">
        <f>$D$100*DG100</f>
        <v>0</v>
      </c>
      <c r="DI100" s="467">
        <v>0</v>
      </c>
      <c r="DJ100" s="57"/>
      <c r="DK100" s="391"/>
      <c r="DL100" s="41">
        <f t="shared" si="82"/>
        <v>0</v>
      </c>
      <c r="DM100" s="41">
        <f t="shared" si="83"/>
        <v>0</v>
      </c>
      <c r="DN100" s="564">
        <v>0</v>
      </c>
      <c r="DO100" s="180">
        <v>0</v>
      </c>
      <c r="DP100" s="289">
        <f>$D$100*DO100</f>
        <v>0</v>
      </c>
      <c r="DQ100" s="502">
        <v>0</v>
      </c>
      <c r="DR100" s="274"/>
      <c r="DS100" s="391"/>
      <c r="DT100" s="41">
        <f t="shared" si="84"/>
        <v>0</v>
      </c>
      <c r="DU100" s="41">
        <f t="shared" si="85"/>
        <v>0</v>
      </c>
      <c r="DV100" s="604">
        <v>0</v>
      </c>
      <c r="DW100" s="180">
        <v>0</v>
      </c>
      <c r="DX100" s="289">
        <f>$D$100*DW100</f>
        <v>0</v>
      </c>
      <c r="DY100" s="502">
        <v>0</v>
      </c>
      <c r="DZ100" s="274"/>
      <c r="EA100" s="391"/>
      <c r="EB100" s="41">
        <f t="shared" si="86"/>
        <v>0</v>
      </c>
      <c r="EC100" s="41">
        <f t="shared" si="87"/>
        <v>0</v>
      </c>
      <c r="ED100" s="604">
        <v>0</v>
      </c>
      <c r="EE100" s="180">
        <v>0</v>
      </c>
      <c r="EF100" s="289">
        <f>$D$100*EE100</f>
        <v>0</v>
      </c>
      <c r="EG100" s="502">
        <v>0</v>
      </c>
      <c r="EH100" s="274"/>
      <c r="EI100" s="391"/>
      <c r="EJ100" s="41">
        <f t="shared" si="88"/>
        <v>0</v>
      </c>
      <c r="EK100" s="41">
        <f t="shared" si="89"/>
        <v>0</v>
      </c>
      <c r="EL100" s="604">
        <v>0</v>
      </c>
      <c r="EM100" s="180">
        <v>0</v>
      </c>
      <c r="EN100" s="289">
        <f>$D$100*EM100</f>
        <v>0</v>
      </c>
      <c r="EO100" s="502">
        <v>0</v>
      </c>
      <c r="EP100" s="274"/>
      <c r="EQ100" s="391"/>
      <c r="ER100" s="41">
        <f t="shared" si="90"/>
        <v>0</v>
      </c>
      <c r="ES100" s="41">
        <f t="shared" si="91"/>
        <v>0</v>
      </c>
      <c r="ET100" s="604">
        <v>0</v>
      </c>
      <c r="EU100" s="180">
        <v>0</v>
      </c>
      <c r="EV100" s="289">
        <f>$D$100*EU100</f>
        <v>0</v>
      </c>
      <c r="EW100" s="502">
        <v>0</v>
      </c>
      <c r="EX100" s="274"/>
      <c r="EY100" s="391"/>
      <c r="EZ100" s="41">
        <f t="shared" si="92"/>
        <v>0</v>
      </c>
      <c r="FA100" s="41">
        <f t="shared" si="93"/>
        <v>0</v>
      </c>
      <c r="FB100" s="604">
        <v>0</v>
      </c>
      <c r="FC100" s="86">
        <v>0</v>
      </c>
      <c r="FD100" s="289">
        <f>$D$100*FC100</f>
        <v>0</v>
      </c>
      <c r="FE100" s="499">
        <v>0</v>
      </c>
      <c r="FF100" s="19"/>
      <c r="FG100" s="391"/>
      <c r="FH100" s="41">
        <f t="shared" si="94"/>
        <v>0</v>
      </c>
      <c r="FI100" s="41">
        <f t="shared" si="51"/>
        <v>0</v>
      </c>
      <c r="FJ100" s="599">
        <v>0</v>
      </c>
      <c r="FK100" s="400">
        <v>0</v>
      </c>
      <c r="FL100" s="289">
        <f>$D$100*FK100</f>
        <v>0</v>
      </c>
      <c r="FM100" s="539">
        <v>0</v>
      </c>
      <c r="FN100" s="275"/>
      <c r="FO100" s="391"/>
      <c r="FP100" s="41">
        <f t="shared" si="95"/>
        <v>0</v>
      </c>
      <c r="FQ100" s="41">
        <f t="shared" si="96"/>
        <v>0</v>
      </c>
      <c r="FR100" s="633">
        <v>0</v>
      </c>
      <c r="FW100" s="355">
        <f t="shared" si="97"/>
        <v>200</v>
      </c>
      <c r="FX100" s="355">
        <f t="shared" si="97"/>
        <v>3800</v>
      </c>
      <c r="FY100" s="355">
        <f t="shared" si="98"/>
        <v>0</v>
      </c>
      <c r="FZ100" s="356">
        <f t="shared" si="98"/>
        <v>0</v>
      </c>
    </row>
    <row r="101" spans="1:182" x14ac:dyDescent="0.25">
      <c r="A101" s="35" t="s">
        <v>157</v>
      </c>
      <c r="B101" s="110" t="s">
        <v>158</v>
      </c>
      <c r="C101" s="88" t="s">
        <v>18</v>
      </c>
      <c r="D101" s="65">
        <v>10.5</v>
      </c>
      <c r="E101" s="299">
        <f t="shared" si="101"/>
        <v>91</v>
      </c>
      <c r="F101" s="288">
        <f>$D$101*E101</f>
        <v>955.5</v>
      </c>
      <c r="G101" s="60">
        <v>13</v>
      </c>
      <c r="H101" s="289">
        <f>$D$101*G101</f>
        <v>136.5</v>
      </c>
      <c r="I101" s="457">
        <v>13</v>
      </c>
      <c r="K101" s="391"/>
      <c r="L101" s="41">
        <f t="shared" si="56"/>
        <v>0</v>
      </c>
      <c r="M101" s="41">
        <f t="shared" si="57"/>
        <v>0</v>
      </c>
      <c r="N101" s="557">
        <v>0</v>
      </c>
      <c r="O101" s="60">
        <v>0</v>
      </c>
      <c r="P101" s="289">
        <f>$D$101*O101</f>
        <v>0</v>
      </c>
      <c r="Q101" s="457">
        <v>0</v>
      </c>
      <c r="S101" s="391"/>
      <c r="T101" s="41">
        <f t="shared" si="58"/>
        <v>0</v>
      </c>
      <c r="U101" s="41">
        <f t="shared" si="59"/>
        <v>0</v>
      </c>
      <c r="V101" s="557">
        <v>0</v>
      </c>
      <c r="W101" s="60">
        <v>13</v>
      </c>
      <c r="X101" s="289">
        <f>$D$101*W101</f>
        <v>136.5</v>
      </c>
      <c r="Y101" s="457">
        <v>13</v>
      </c>
      <c r="AA101" s="391"/>
      <c r="AB101" s="41">
        <f t="shared" si="60"/>
        <v>0</v>
      </c>
      <c r="AC101" s="41">
        <f t="shared" si="61"/>
        <v>0</v>
      </c>
      <c r="AD101" s="557">
        <v>0</v>
      </c>
      <c r="AE101" s="60">
        <v>0</v>
      </c>
      <c r="AF101" s="289">
        <f>$D$101*AE101</f>
        <v>0</v>
      </c>
      <c r="AG101" s="457">
        <v>0</v>
      </c>
      <c r="AI101" s="391"/>
      <c r="AJ101" s="41">
        <f t="shared" si="62"/>
        <v>0</v>
      </c>
      <c r="AK101" s="41">
        <f t="shared" si="63"/>
        <v>0</v>
      </c>
      <c r="AL101" s="557">
        <v>0</v>
      </c>
      <c r="AM101" s="60">
        <v>13</v>
      </c>
      <c r="AN101" s="289">
        <f>$D$101*AM101</f>
        <v>136.5</v>
      </c>
      <c r="AO101" s="457">
        <v>13</v>
      </c>
      <c r="AQ101" s="391"/>
      <c r="AR101" s="41">
        <f t="shared" si="64"/>
        <v>0</v>
      </c>
      <c r="AS101" s="41">
        <f t="shared" si="65"/>
        <v>0</v>
      </c>
      <c r="AT101" s="557">
        <v>0</v>
      </c>
      <c r="AU101" s="60">
        <v>0</v>
      </c>
      <c r="AV101" s="289">
        <f>$D$101*AU101</f>
        <v>0</v>
      </c>
      <c r="AW101" s="457">
        <v>0</v>
      </c>
      <c r="AY101" s="391"/>
      <c r="AZ101" s="41">
        <f t="shared" si="66"/>
        <v>0</v>
      </c>
      <c r="BA101" s="41">
        <f t="shared" si="67"/>
        <v>0</v>
      </c>
      <c r="BB101" s="557">
        <v>0</v>
      </c>
      <c r="BC101" s="60">
        <v>13</v>
      </c>
      <c r="BD101" s="289">
        <f>$D$101*BC101</f>
        <v>136.5</v>
      </c>
      <c r="BE101" s="457">
        <v>13</v>
      </c>
      <c r="BG101" s="391"/>
      <c r="BH101" s="41">
        <f t="shared" si="68"/>
        <v>0</v>
      </c>
      <c r="BI101" s="41">
        <f t="shared" si="69"/>
        <v>0</v>
      </c>
      <c r="BJ101" s="557">
        <v>0</v>
      </c>
      <c r="BK101" s="60">
        <v>0</v>
      </c>
      <c r="BL101" s="289">
        <f>$D$101*BK101</f>
        <v>0</v>
      </c>
      <c r="BM101" s="457">
        <v>0</v>
      </c>
      <c r="BO101" s="391"/>
      <c r="BP101" s="41">
        <f t="shared" si="70"/>
        <v>0</v>
      </c>
      <c r="BQ101" s="41">
        <f t="shared" si="71"/>
        <v>0</v>
      </c>
      <c r="BR101" s="557">
        <v>0</v>
      </c>
      <c r="BS101" s="60">
        <v>13</v>
      </c>
      <c r="BT101" s="289">
        <f>$D$101*BS101</f>
        <v>136.5</v>
      </c>
      <c r="BU101" s="457">
        <v>13</v>
      </c>
      <c r="BW101" s="391"/>
      <c r="BX101" s="41">
        <f t="shared" si="72"/>
        <v>0</v>
      </c>
      <c r="BY101" s="41">
        <f t="shared" si="73"/>
        <v>0</v>
      </c>
      <c r="BZ101" s="557">
        <v>0</v>
      </c>
      <c r="CA101" s="60">
        <v>0</v>
      </c>
      <c r="CB101" s="289">
        <f>$D$101*CA101</f>
        <v>0</v>
      </c>
      <c r="CC101" s="457">
        <v>0</v>
      </c>
      <c r="CE101" s="391"/>
      <c r="CF101" s="41">
        <f t="shared" si="74"/>
        <v>0</v>
      </c>
      <c r="CG101" s="41">
        <f t="shared" si="75"/>
        <v>0</v>
      </c>
      <c r="CH101" s="557">
        <v>0</v>
      </c>
      <c r="CI101" s="60">
        <v>13</v>
      </c>
      <c r="CJ101" s="289">
        <f>$D$101*CI101</f>
        <v>136.5</v>
      </c>
      <c r="CK101" s="457">
        <v>13</v>
      </c>
      <c r="CM101" s="391"/>
      <c r="CN101" s="41">
        <f t="shared" si="76"/>
        <v>0</v>
      </c>
      <c r="CO101" s="41">
        <f t="shared" si="77"/>
        <v>0</v>
      </c>
      <c r="CP101" s="599">
        <v>0</v>
      </c>
      <c r="CQ101" s="60">
        <v>13</v>
      </c>
      <c r="CR101" s="289">
        <f>$D$101*CQ101</f>
        <v>136.5</v>
      </c>
      <c r="CS101" s="467">
        <v>0</v>
      </c>
      <c r="CT101" s="56"/>
      <c r="CU101" s="391"/>
      <c r="CV101" s="41">
        <f t="shared" si="78"/>
        <v>0</v>
      </c>
      <c r="CW101" s="41">
        <f t="shared" si="79"/>
        <v>0</v>
      </c>
      <c r="CX101" s="564">
        <v>0</v>
      </c>
      <c r="CY101" s="60">
        <v>0</v>
      </c>
      <c r="CZ101" s="289">
        <f>$D$101*CY101</f>
        <v>0</v>
      </c>
      <c r="DA101" s="502">
        <v>0</v>
      </c>
      <c r="DB101" s="274"/>
      <c r="DC101" s="391"/>
      <c r="DD101" s="41">
        <f t="shared" si="80"/>
        <v>0</v>
      </c>
      <c r="DE101" s="41">
        <f t="shared" si="81"/>
        <v>0</v>
      </c>
      <c r="DF101" s="604">
        <v>0</v>
      </c>
      <c r="DG101" s="41">
        <v>0</v>
      </c>
      <c r="DH101" s="289">
        <f>$D$101*DG101</f>
        <v>0</v>
      </c>
      <c r="DI101" s="467">
        <v>0</v>
      </c>
      <c r="DJ101" s="57"/>
      <c r="DK101" s="391"/>
      <c r="DL101" s="41">
        <f t="shared" si="82"/>
        <v>0</v>
      </c>
      <c r="DM101" s="41">
        <f t="shared" si="83"/>
        <v>0</v>
      </c>
      <c r="DN101" s="564">
        <v>0</v>
      </c>
      <c r="DO101" s="180">
        <v>0</v>
      </c>
      <c r="DP101" s="289">
        <f>$D$101*DO101</f>
        <v>0</v>
      </c>
      <c r="DQ101" s="502">
        <v>0</v>
      </c>
      <c r="DR101" s="274"/>
      <c r="DS101" s="391"/>
      <c r="DT101" s="41">
        <f t="shared" si="84"/>
        <v>0</v>
      </c>
      <c r="DU101" s="41">
        <f t="shared" si="85"/>
        <v>0</v>
      </c>
      <c r="DV101" s="604">
        <v>0</v>
      </c>
      <c r="DW101" s="180">
        <v>0</v>
      </c>
      <c r="DX101" s="289">
        <f>$D$101*DW101</f>
        <v>0</v>
      </c>
      <c r="DY101" s="502">
        <v>0</v>
      </c>
      <c r="DZ101" s="274"/>
      <c r="EA101" s="391"/>
      <c r="EB101" s="41">
        <f t="shared" si="86"/>
        <v>0</v>
      </c>
      <c r="EC101" s="41">
        <f t="shared" si="87"/>
        <v>0</v>
      </c>
      <c r="ED101" s="604">
        <v>0</v>
      </c>
      <c r="EE101" s="180">
        <v>0</v>
      </c>
      <c r="EF101" s="289">
        <f>$D$101*EE101</f>
        <v>0</v>
      </c>
      <c r="EG101" s="502">
        <v>0</v>
      </c>
      <c r="EH101" s="274"/>
      <c r="EI101" s="391"/>
      <c r="EJ101" s="41">
        <f t="shared" si="88"/>
        <v>0</v>
      </c>
      <c r="EK101" s="41">
        <f t="shared" si="89"/>
        <v>0</v>
      </c>
      <c r="EL101" s="604">
        <v>0</v>
      </c>
      <c r="EM101" s="180">
        <v>0</v>
      </c>
      <c r="EN101" s="289">
        <f>$D$101*EM101</f>
        <v>0</v>
      </c>
      <c r="EO101" s="502">
        <v>0</v>
      </c>
      <c r="EP101" s="274"/>
      <c r="EQ101" s="391"/>
      <c r="ER101" s="41">
        <f t="shared" si="90"/>
        <v>0</v>
      </c>
      <c r="ES101" s="41">
        <f t="shared" si="91"/>
        <v>0</v>
      </c>
      <c r="ET101" s="604">
        <v>0</v>
      </c>
      <c r="EU101" s="180">
        <v>0</v>
      </c>
      <c r="EV101" s="289">
        <f>$D$101*EU101</f>
        <v>0</v>
      </c>
      <c r="EW101" s="502">
        <v>0</v>
      </c>
      <c r="EX101" s="274"/>
      <c r="EY101" s="391"/>
      <c r="EZ101" s="41">
        <f t="shared" si="92"/>
        <v>0</v>
      </c>
      <c r="FA101" s="41">
        <f t="shared" si="93"/>
        <v>0</v>
      </c>
      <c r="FB101" s="604">
        <v>0</v>
      </c>
      <c r="FC101" s="86">
        <v>0</v>
      </c>
      <c r="FD101" s="289">
        <f>$D$101*FC101</f>
        <v>0</v>
      </c>
      <c r="FE101" s="499">
        <v>0</v>
      </c>
      <c r="FF101" s="19"/>
      <c r="FG101" s="391"/>
      <c r="FH101" s="41">
        <f t="shared" si="94"/>
        <v>0</v>
      </c>
      <c r="FI101" s="41">
        <f t="shared" si="51"/>
        <v>0</v>
      </c>
      <c r="FJ101" s="599">
        <v>0</v>
      </c>
      <c r="FK101" s="400">
        <v>0</v>
      </c>
      <c r="FL101" s="289">
        <f>$D$101*FK101</f>
        <v>0</v>
      </c>
      <c r="FM101" s="539">
        <v>0</v>
      </c>
      <c r="FN101" s="275"/>
      <c r="FO101" s="391"/>
      <c r="FP101" s="41">
        <f t="shared" si="95"/>
        <v>0</v>
      </c>
      <c r="FQ101" s="41">
        <f t="shared" si="96"/>
        <v>0</v>
      </c>
      <c r="FR101" s="633">
        <v>0</v>
      </c>
      <c r="FW101" s="355">
        <f t="shared" si="97"/>
        <v>91</v>
      </c>
      <c r="FX101" s="355">
        <f t="shared" si="97"/>
        <v>955.5</v>
      </c>
      <c r="FY101" s="355">
        <f t="shared" si="98"/>
        <v>0</v>
      </c>
      <c r="FZ101" s="356">
        <f t="shared" si="98"/>
        <v>0</v>
      </c>
    </row>
    <row r="102" spans="1:182" x14ac:dyDescent="0.25">
      <c r="A102" s="35" t="s">
        <v>159</v>
      </c>
      <c r="B102" s="110" t="s">
        <v>160</v>
      </c>
      <c r="C102" s="88" t="s">
        <v>18</v>
      </c>
      <c r="D102" s="65">
        <v>24</v>
      </c>
      <c r="E102" s="299">
        <f t="shared" si="101"/>
        <v>70</v>
      </c>
      <c r="F102" s="288">
        <f>$D$102*E102</f>
        <v>1680</v>
      </c>
      <c r="G102" s="60">
        <v>10</v>
      </c>
      <c r="H102" s="289">
        <f>$D$102*G102</f>
        <v>240</v>
      </c>
      <c r="I102" s="457">
        <v>10</v>
      </c>
      <c r="K102" s="391"/>
      <c r="L102" s="41">
        <f t="shared" si="56"/>
        <v>0</v>
      </c>
      <c r="M102" s="41">
        <f t="shared" si="57"/>
        <v>0</v>
      </c>
      <c r="N102" s="557">
        <v>0</v>
      </c>
      <c r="O102" s="60">
        <v>0</v>
      </c>
      <c r="P102" s="289">
        <f>$D$102*O102</f>
        <v>0</v>
      </c>
      <c r="Q102" s="457">
        <v>0</v>
      </c>
      <c r="S102" s="391"/>
      <c r="T102" s="41">
        <f t="shared" si="58"/>
        <v>0</v>
      </c>
      <c r="U102" s="41">
        <f t="shared" si="59"/>
        <v>0</v>
      </c>
      <c r="V102" s="557">
        <v>0</v>
      </c>
      <c r="W102" s="60">
        <v>10</v>
      </c>
      <c r="X102" s="289">
        <f>$D$102*W102</f>
        <v>240</v>
      </c>
      <c r="Y102" s="457">
        <v>10</v>
      </c>
      <c r="AA102" s="391"/>
      <c r="AB102" s="41">
        <f t="shared" si="60"/>
        <v>0</v>
      </c>
      <c r="AC102" s="41">
        <f t="shared" si="61"/>
        <v>0</v>
      </c>
      <c r="AD102" s="557">
        <v>0</v>
      </c>
      <c r="AE102" s="60">
        <v>0</v>
      </c>
      <c r="AF102" s="289">
        <f>$D$102*AE102</f>
        <v>0</v>
      </c>
      <c r="AG102" s="457">
        <v>0</v>
      </c>
      <c r="AI102" s="391"/>
      <c r="AJ102" s="41">
        <f t="shared" si="62"/>
        <v>0</v>
      </c>
      <c r="AK102" s="41">
        <f t="shared" si="63"/>
        <v>0</v>
      </c>
      <c r="AL102" s="557">
        <v>0</v>
      </c>
      <c r="AM102" s="60">
        <v>10</v>
      </c>
      <c r="AN102" s="289">
        <f>$D$102*AM102</f>
        <v>240</v>
      </c>
      <c r="AO102" s="457">
        <v>10</v>
      </c>
      <c r="AQ102" s="391"/>
      <c r="AR102" s="41">
        <f t="shared" si="64"/>
        <v>0</v>
      </c>
      <c r="AS102" s="41">
        <f t="shared" si="65"/>
        <v>0</v>
      </c>
      <c r="AT102" s="557">
        <v>0</v>
      </c>
      <c r="AU102" s="60">
        <v>0</v>
      </c>
      <c r="AV102" s="289">
        <f>$D$102*AU102</f>
        <v>0</v>
      </c>
      <c r="AW102" s="457">
        <v>0</v>
      </c>
      <c r="AY102" s="391"/>
      <c r="AZ102" s="41">
        <f t="shared" si="66"/>
        <v>0</v>
      </c>
      <c r="BA102" s="41">
        <f t="shared" si="67"/>
        <v>0</v>
      </c>
      <c r="BB102" s="557">
        <v>0</v>
      </c>
      <c r="BC102" s="60">
        <v>10</v>
      </c>
      <c r="BD102" s="289">
        <f>$D$102*BC102</f>
        <v>240</v>
      </c>
      <c r="BE102" s="457">
        <v>10</v>
      </c>
      <c r="BG102" s="391"/>
      <c r="BH102" s="41">
        <f t="shared" si="68"/>
        <v>0</v>
      </c>
      <c r="BI102" s="41">
        <f t="shared" si="69"/>
        <v>0</v>
      </c>
      <c r="BJ102" s="557">
        <v>0</v>
      </c>
      <c r="BK102" s="60">
        <v>0</v>
      </c>
      <c r="BL102" s="289">
        <f>$D$102*BK102</f>
        <v>0</v>
      </c>
      <c r="BM102" s="457">
        <v>0</v>
      </c>
      <c r="BO102" s="391"/>
      <c r="BP102" s="41">
        <f t="shared" si="70"/>
        <v>0</v>
      </c>
      <c r="BQ102" s="41">
        <f t="shared" si="71"/>
        <v>0</v>
      </c>
      <c r="BR102" s="557">
        <v>0</v>
      </c>
      <c r="BS102" s="60">
        <v>10</v>
      </c>
      <c r="BT102" s="289">
        <f>$D$102*BS102</f>
        <v>240</v>
      </c>
      <c r="BU102" s="457">
        <v>10</v>
      </c>
      <c r="BW102" s="391"/>
      <c r="BX102" s="41">
        <f t="shared" si="72"/>
        <v>0</v>
      </c>
      <c r="BY102" s="41">
        <f t="shared" si="73"/>
        <v>0</v>
      </c>
      <c r="BZ102" s="557">
        <v>0</v>
      </c>
      <c r="CA102" s="60">
        <v>0</v>
      </c>
      <c r="CB102" s="289">
        <f>$D$102*CA102</f>
        <v>0</v>
      </c>
      <c r="CC102" s="457">
        <v>0</v>
      </c>
      <c r="CE102" s="391"/>
      <c r="CF102" s="41">
        <f t="shared" si="74"/>
        <v>0</v>
      </c>
      <c r="CG102" s="41">
        <f t="shared" si="75"/>
        <v>0</v>
      </c>
      <c r="CH102" s="557">
        <v>0</v>
      </c>
      <c r="CI102" s="60">
        <v>10</v>
      </c>
      <c r="CJ102" s="289">
        <f>$D$102*CI102</f>
        <v>240</v>
      </c>
      <c r="CK102" s="457">
        <v>10</v>
      </c>
      <c r="CM102" s="391"/>
      <c r="CN102" s="41">
        <f t="shared" si="76"/>
        <v>0</v>
      </c>
      <c r="CO102" s="41">
        <f t="shared" si="77"/>
        <v>0</v>
      </c>
      <c r="CP102" s="599">
        <v>0</v>
      </c>
      <c r="CQ102" s="60">
        <v>10</v>
      </c>
      <c r="CR102" s="289">
        <f>$D$102*CQ102</f>
        <v>240</v>
      </c>
      <c r="CS102" s="467">
        <v>0</v>
      </c>
      <c r="CT102" s="56"/>
      <c r="CU102" s="391"/>
      <c r="CV102" s="41">
        <f t="shared" si="78"/>
        <v>0</v>
      </c>
      <c r="CW102" s="41">
        <f t="shared" si="79"/>
        <v>0</v>
      </c>
      <c r="CX102" s="564">
        <v>0</v>
      </c>
      <c r="CY102" s="60">
        <v>0</v>
      </c>
      <c r="CZ102" s="289">
        <f>$D$102*CY102</f>
        <v>0</v>
      </c>
      <c r="DA102" s="502">
        <v>0</v>
      </c>
      <c r="DB102" s="274"/>
      <c r="DC102" s="391"/>
      <c r="DD102" s="41">
        <f t="shared" si="80"/>
        <v>0</v>
      </c>
      <c r="DE102" s="41">
        <f t="shared" si="81"/>
        <v>0</v>
      </c>
      <c r="DF102" s="604">
        <v>0</v>
      </c>
      <c r="DG102" s="41">
        <v>0</v>
      </c>
      <c r="DH102" s="289">
        <f>$D$102*DG102</f>
        <v>0</v>
      </c>
      <c r="DI102" s="467">
        <v>0</v>
      </c>
      <c r="DJ102" s="57"/>
      <c r="DK102" s="391"/>
      <c r="DL102" s="41">
        <f t="shared" si="82"/>
        <v>0</v>
      </c>
      <c r="DM102" s="41">
        <f t="shared" si="83"/>
        <v>0</v>
      </c>
      <c r="DN102" s="564">
        <v>0</v>
      </c>
      <c r="DO102" s="180">
        <v>0</v>
      </c>
      <c r="DP102" s="289">
        <f>$D$102*DO102</f>
        <v>0</v>
      </c>
      <c r="DQ102" s="502">
        <v>0</v>
      </c>
      <c r="DR102" s="274"/>
      <c r="DS102" s="391"/>
      <c r="DT102" s="41">
        <f t="shared" si="84"/>
        <v>0</v>
      </c>
      <c r="DU102" s="41">
        <f t="shared" si="85"/>
        <v>0</v>
      </c>
      <c r="DV102" s="604">
        <v>0</v>
      </c>
      <c r="DW102" s="180">
        <v>0</v>
      </c>
      <c r="DX102" s="289">
        <f>$D$102*DW102</f>
        <v>0</v>
      </c>
      <c r="DY102" s="502">
        <v>0</v>
      </c>
      <c r="DZ102" s="274"/>
      <c r="EA102" s="391"/>
      <c r="EB102" s="41">
        <f t="shared" si="86"/>
        <v>0</v>
      </c>
      <c r="EC102" s="41">
        <f t="shared" si="87"/>
        <v>0</v>
      </c>
      <c r="ED102" s="604">
        <v>0</v>
      </c>
      <c r="EE102" s="180">
        <v>0</v>
      </c>
      <c r="EF102" s="289">
        <f>$D$102*EE102</f>
        <v>0</v>
      </c>
      <c r="EG102" s="502">
        <v>0</v>
      </c>
      <c r="EH102" s="274"/>
      <c r="EI102" s="391"/>
      <c r="EJ102" s="41">
        <f t="shared" si="88"/>
        <v>0</v>
      </c>
      <c r="EK102" s="41">
        <f t="shared" si="89"/>
        <v>0</v>
      </c>
      <c r="EL102" s="604">
        <v>0</v>
      </c>
      <c r="EM102" s="180">
        <v>0</v>
      </c>
      <c r="EN102" s="289">
        <f>$D$102*EM102</f>
        <v>0</v>
      </c>
      <c r="EO102" s="502">
        <v>0</v>
      </c>
      <c r="EP102" s="274"/>
      <c r="EQ102" s="391"/>
      <c r="ER102" s="41">
        <f t="shared" si="90"/>
        <v>0</v>
      </c>
      <c r="ES102" s="41">
        <f t="shared" si="91"/>
        <v>0</v>
      </c>
      <c r="ET102" s="604">
        <v>0</v>
      </c>
      <c r="EU102" s="180">
        <v>0</v>
      </c>
      <c r="EV102" s="289">
        <f>$D$102*EU102</f>
        <v>0</v>
      </c>
      <c r="EW102" s="502">
        <v>0</v>
      </c>
      <c r="EX102" s="274"/>
      <c r="EY102" s="391"/>
      <c r="EZ102" s="41">
        <f t="shared" si="92"/>
        <v>0</v>
      </c>
      <c r="FA102" s="41">
        <f t="shared" si="93"/>
        <v>0</v>
      </c>
      <c r="FB102" s="604">
        <v>0</v>
      </c>
      <c r="FC102" s="86">
        <v>0</v>
      </c>
      <c r="FD102" s="289">
        <f>$D$102*FC102</f>
        <v>0</v>
      </c>
      <c r="FE102" s="499">
        <v>0</v>
      </c>
      <c r="FF102" s="19"/>
      <c r="FG102" s="391"/>
      <c r="FH102" s="41">
        <f t="shared" si="94"/>
        <v>0</v>
      </c>
      <c r="FI102" s="41">
        <f t="shared" si="51"/>
        <v>0</v>
      </c>
      <c r="FJ102" s="599">
        <v>0</v>
      </c>
      <c r="FK102" s="400">
        <v>0</v>
      </c>
      <c r="FL102" s="289">
        <f>$D$102*FK102</f>
        <v>0</v>
      </c>
      <c r="FM102" s="539">
        <v>0</v>
      </c>
      <c r="FN102" s="275"/>
      <c r="FO102" s="391"/>
      <c r="FP102" s="41">
        <f t="shared" si="95"/>
        <v>0</v>
      </c>
      <c r="FQ102" s="41">
        <f t="shared" si="96"/>
        <v>0</v>
      </c>
      <c r="FR102" s="633">
        <v>0</v>
      </c>
      <c r="FW102" s="355">
        <f t="shared" si="97"/>
        <v>70</v>
      </c>
      <c r="FX102" s="355">
        <f t="shared" si="97"/>
        <v>1680</v>
      </c>
      <c r="FY102" s="355">
        <f t="shared" si="98"/>
        <v>0</v>
      </c>
      <c r="FZ102" s="356">
        <f t="shared" si="98"/>
        <v>0</v>
      </c>
    </row>
    <row r="103" spans="1:182" x14ac:dyDescent="0.25">
      <c r="A103" s="35" t="s">
        <v>161</v>
      </c>
      <c r="B103" s="110" t="s">
        <v>162</v>
      </c>
      <c r="C103" s="88" t="s">
        <v>18</v>
      </c>
      <c r="D103" s="65">
        <v>15</v>
      </c>
      <c r="E103" s="299">
        <f t="shared" si="101"/>
        <v>70</v>
      </c>
      <c r="F103" s="288">
        <f>$D$103*E103</f>
        <v>1050</v>
      </c>
      <c r="G103" s="60">
        <v>10</v>
      </c>
      <c r="H103" s="289">
        <f>$D$103*G103</f>
        <v>150</v>
      </c>
      <c r="I103" s="457">
        <v>10</v>
      </c>
      <c r="K103" s="391"/>
      <c r="L103" s="41">
        <f t="shared" si="56"/>
        <v>0</v>
      </c>
      <c r="M103" s="41">
        <f t="shared" si="57"/>
        <v>0</v>
      </c>
      <c r="N103" s="557">
        <v>0</v>
      </c>
      <c r="O103" s="60">
        <v>0</v>
      </c>
      <c r="P103" s="289">
        <f>$D$103*O103</f>
        <v>0</v>
      </c>
      <c r="Q103" s="457">
        <v>0</v>
      </c>
      <c r="S103" s="391"/>
      <c r="T103" s="41">
        <f t="shared" si="58"/>
        <v>0</v>
      </c>
      <c r="U103" s="41">
        <f t="shared" si="59"/>
        <v>0</v>
      </c>
      <c r="V103" s="557">
        <v>0</v>
      </c>
      <c r="W103" s="60">
        <v>10</v>
      </c>
      <c r="X103" s="289">
        <f>$D$103*W103</f>
        <v>150</v>
      </c>
      <c r="Y103" s="457">
        <v>10</v>
      </c>
      <c r="AA103" s="391"/>
      <c r="AB103" s="41">
        <f t="shared" si="60"/>
        <v>0</v>
      </c>
      <c r="AC103" s="41">
        <f t="shared" si="61"/>
        <v>0</v>
      </c>
      <c r="AD103" s="557">
        <v>0</v>
      </c>
      <c r="AE103" s="60">
        <v>0</v>
      </c>
      <c r="AF103" s="289">
        <f>$D$103*AE103</f>
        <v>0</v>
      </c>
      <c r="AG103" s="457">
        <v>0</v>
      </c>
      <c r="AI103" s="391"/>
      <c r="AJ103" s="41">
        <f t="shared" si="62"/>
        <v>0</v>
      </c>
      <c r="AK103" s="41">
        <f t="shared" si="63"/>
        <v>0</v>
      </c>
      <c r="AL103" s="557">
        <v>0</v>
      </c>
      <c r="AM103" s="60">
        <v>10</v>
      </c>
      <c r="AN103" s="289">
        <f>$D$103*AM103</f>
        <v>150</v>
      </c>
      <c r="AO103" s="457">
        <v>10</v>
      </c>
      <c r="AQ103" s="391"/>
      <c r="AR103" s="41">
        <f t="shared" si="64"/>
        <v>0</v>
      </c>
      <c r="AS103" s="41">
        <f t="shared" si="65"/>
        <v>0</v>
      </c>
      <c r="AT103" s="557">
        <v>0</v>
      </c>
      <c r="AU103" s="60">
        <v>0</v>
      </c>
      <c r="AV103" s="289">
        <f>$D$103*AU103</f>
        <v>0</v>
      </c>
      <c r="AW103" s="457">
        <v>0</v>
      </c>
      <c r="AY103" s="391"/>
      <c r="AZ103" s="41">
        <f t="shared" si="66"/>
        <v>0</v>
      </c>
      <c r="BA103" s="41">
        <f t="shared" si="67"/>
        <v>0</v>
      </c>
      <c r="BB103" s="557">
        <v>0</v>
      </c>
      <c r="BC103" s="60">
        <v>10</v>
      </c>
      <c r="BD103" s="289">
        <f>$D$103*BC103</f>
        <v>150</v>
      </c>
      <c r="BE103" s="457">
        <v>10</v>
      </c>
      <c r="BG103" s="391"/>
      <c r="BH103" s="41">
        <f t="shared" si="68"/>
        <v>0</v>
      </c>
      <c r="BI103" s="41">
        <f t="shared" si="69"/>
        <v>0</v>
      </c>
      <c r="BJ103" s="557">
        <v>0</v>
      </c>
      <c r="BK103" s="60">
        <v>0</v>
      </c>
      <c r="BL103" s="289">
        <f>$D$103*BK103</f>
        <v>0</v>
      </c>
      <c r="BM103" s="457">
        <v>0</v>
      </c>
      <c r="BO103" s="391"/>
      <c r="BP103" s="41">
        <f t="shared" si="70"/>
        <v>0</v>
      </c>
      <c r="BQ103" s="41">
        <f t="shared" si="71"/>
        <v>0</v>
      </c>
      <c r="BR103" s="557">
        <v>0</v>
      </c>
      <c r="BS103" s="60">
        <v>10</v>
      </c>
      <c r="BT103" s="289">
        <f>$D$103*BS103</f>
        <v>150</v>
      </c>
      <c r="BU103" s="457">
        <v>10</v>
      </c>
      <c r="BW103" s="391"/>
      <c r="BX103" s="41">
        <f t="shared" si="72"/>
        <v>0</v>
      </c>
      <c r="BY103" s="41">
        <f t="shared" si="73"/>
        <v>0</v>
      </c>
      <c r="BZ103" s="557">
        <v>0</v>
      </c>
      <c r="CA103" s="60">
        <v>0</v>
      </c>
      <c r="CB103" s="289">
        <f>$D$103*CA103</f>
        <v>0</v>
      </c>
      <c r="CC103" s="457">
        <v>0</v>
      </c>
      <c r="CE103" s="391"/>
      <c r="CF103" s="41">
        <f t="shared" si="74"/>
        <v>0</v>
      </c>
      <c r="CG103" s="41">
        <f t="shared" si="75"/>
        <v>0</v>
      </c>
      <c r="CH103" s="557">
        <v>0</v>
      </c>
      <c r="CI103" s="60">
        <v>10</v>
      </c>
      <c r="CJ103" s="289">
        <f>$D$103*CI103</f>
        <v>150</v>
      </c>
      <c r="CK103" s="457">
        <v>10</v>
      </c>
      <c r="CM103" s="391"/>
      <c r="CN103" s="41">
        <f t="shared" si="76"/>
        <v>0</v>
      </c>
      <c r="CO103" s="41">
        <f t="shared" si="77"/>
        <v>0</v>
      </c>
      <c r="CP103" s="599">
        <v>0</v>
      </c>
      <c r="CQ103" s="60">
        <v>10</v>
      </c>
      <c r="CR103" s="289">
        <f>$D$103*CQ103</f>
        <v>150</v>
      </c>
      <c r="CS103" s="467">
        <v>0</v>
      </c>
      <c r="CT103" s="56"/>
      <c r="CU103" s="391"/>
      <c r="CV103" s="41">
        <f t="shared" si="78"/>
        <v>0</v>
      </c>
      <c r="CW103" s="41">
        <f t="shared" si="79"/>
        <v>0</v>
      </c>
      <c r="CX103" s="564">
        <v>0</v>
      </c>
      <c r="CY103" s="60">
        <v>0</v>
      </c>
      <c r="CZ103" s="289">
        <f>$D$103*CY103</f>
        <v>0</v>
      </c>
      <c r="DA103" s="502">
        <v>0</v>
      </c>
      <c r="DB103" s="274"/>
      <c r="DC103" s="391"/>
      <c r="DD103" s="41">
        <f t="shared" si="80"/>
        <v>0</v>
      </c>
      <c r="DE103" s="41">
        <f t="shared" si="81"/>
        <v>0</v>
      </c>
      <c r="DF103" s="604">
        <v>0</v>
      </c>
      <c r="DG103" s="41">
        <v>0</v>
      </c>
      <c r="DH103" s="289">
        <f>$D$103*DG103</f>
        <v>0</v>
      </c>
      <c r="DI103" s="467">
        <v>0</v>
      </c>
      <c r="DJ103" s="57"/>
      <c r="DK103" s="391"/>
      <c r="DL103" s="41">
        <f t="shared" si="82"/>
        <v>0</v>
      </c>
      <c r="DM103" s="41">
        <f t="shared" si="83"/>
        <v>0</v>
      </c>
      <c r="DN103" s="564">
        <v>0</v>
      </c>
      <c r="DO103" s="180">
        <v>0</v>
      </c>
      <c r="DP103" s="289">
        <f>$D$103*DO103</f>
        <v>0</v>
      </c>
      <c r="DQ103" s="502">
        <v>0</v>
      </c>
      <c r="DR103" s="274"/>
      <c r="DS103" s="391"/>
      <c r="DT103" s="41">
        <f t="shared" si="84"/>
        <v>0</v>
      </c>
      <c r="DU103" s="41">
        <f t="shared" si="85"/>
        <v>0</v>
      </c>
      <c r="DV103" s="604">
        <v>0</v>
      </c>
      <c r="DW103" s="180">
        <v>0</v>
      </c>
      <c r="DX103" s="289">
        <f>$D$103*DW103</f>
        <v>0</v>
      </c>
      <c r="DY103" s="502">
        <v>0</v>
      </c>
      <c r="DZ103" s="274"/>
      <c r="EA103" s="391"/>
      <c r="EB103" s="41">
        <f t="shared" si="86"/>
        <v>0</v>
      </c>
      <c r="EC103" s="41">
        <f t="shared" si="87"/>
        <v>0</v>
      </c>
      <c r="ED103" s="604">
        <v>0</v>
      </c>
      <c r="EE103" s="180">
        <v>0</v>
      </c>
      <c r="EF103" s="289">
        <f>$D$103*EE103</f>
        <v>0</v>
      </c>
      <c r="EG103" s="502">
        <v>0</v>
      </c>
      <c r="EH103" s="274"/>
      <c r="EI103" s="391"/>
      <c r="EJ103" s="41">
        <f t="shared" si="88"/>
        <v>0</v>
      </c>
      <c r="EK103" s="41">
        <f t="shared" si="89"/>
        <v>0</v>
      </c>
      <c r="EL103" s="604">
        <v>0</v>
      </c>
      <c r="EM103" s="180">
        <v>0</v>
      </c>
      <c r="EN103" s="289">
        <f>$D$103*EM103</f>
        <v>0</v>
      </c>
      <c r="EO103" s="502">
        <v>0</v>
      </c>
      <c r="EP103" s="274"/>
      <c r="EQ103" s="391"/>
      <c r="ER103" s="41">
        <f t="shared" si="90"/>
        <v>0</v>
      </c>
      <c r="ES103" s="41">
        <f t="shared" si="91"/>
        <v>0</v>
      </c>
      <c r="ET103" s="604">
        <v>0</v>
      </c>
      <c r="EU103" s="180">
        <v>0</v>
      </c>
      <c r="EV103" s="289">
        <f>$D$103*EU103</f>
        <v>0</v>
      </c>
      <c r="EW103" s="502">
        <v>0</v>
      </c>
      <c r="EX103" s="274"/>
      <c r="EY103" s="391"/>
      <c r="EZ103" s="41">
        <f t="shared" si="92"/>
        <v>0</v>
      </c>
      <c r="FA103" s="41">
        <f t="shared" si="93"/>
        <v>0</v>
      </c>
      <c r="FB103" s="604">
        <v>0</v>
      </c>
      <c r="FC103" s="86">
        <v>0</v>
      </c>
      <c r="FD103" s="289">
        <f>$D$103*FC103</f>
        <v>0</v>
      </c>
      <c r="FE103" s="499">
        <v>0</v>
      </c>
      <c r="FF103" s="19"/>
      <c r="FG103" s="391"/>
      <c r="FH103" s="41">
        <f t="shared" si="94"/>
        <v>0</v>
      </c>
      <c r="FI103" s="41">
        <f t="shared" si="51"/>
        <v>0</v>
      </c>
      <c r="FJ103" s="599">
        <v>0</v>
      </c>
      <c r="FK103" s="400">
        <v>0</v>
      </c>
      <c r="FL103" s="289">
        <f>$D$103*FK103</f>
        <v>0</v>
      </c>
      <c r="FM103" s="539">
        <v>0</v>
      </c>
      <c r="FN103" s="275"/>
      <c r="FO103" s="391"/>
      <c r="FP103" s="41">
        <f t="shared" si="95"/>
        <v>0</v>
      </c>
      <c r="FQ103" s="41">
        <f t="shared" si="96"/>
        <v>0</v>
      </c>
      <c r="FR103" s="633">
        <v>0</v>
      </c>
      <c r="FW103" s="355">
        <f t="shared" si="97"/>
        <v>70</v>
      </c>
      <c r="FX103" s="355">
        <f t="shared" si="97"/>
        <v>1050</v>
      </c>
      <c r="FY103" s="355">
        <f t="shared" si="98"/>
        <v>0</v>
      </c>
      <c r="FZ103" s="356">
        <f t="shared" si="98"/>
        <v>0</v>
      </c>
    </row>
    <row r="104" spans="1:182" x14ac:dyDescent="0.25">
      <c r="A104" s="35" t="s">
        <v>163</v>
      </c>
      <c r="B104" s="84" t="s">
        <v>164</v>
      </c>
      <c r="C104" s="88" t="s">
        <v>18</v>
      </c>
      <c r="D104" s="65">
        <v>46.5</v>
      </c>
      <c r="E104" s="299">
        <f t="shared" si="101"/>
        <v>6325</v>
      </c>
      <c r="F104" s="288">
        <f>$D$104*E104</f>
        <v>294112.5</v>
      </c>
      <c r="G104" s="557">
        <v>1122</v>
      </c>
      <c r="H104" s="289">
        <f>$D$104*G104</f>
        <v>52173</v>
      </c>
      <c r="I104" s="457">
        <v>1020.0000000000001</v>
      </c>
      <c r="J104" s="111">
        <v>0</v>
      </c>
      <c r="K104" s="448">
        <v>1.1000000000000001</v>
      </c>
      <c r="L104" s="41">
        <f t="shared" si="56"/>
        <v>1234.2</v>
      </c>
      <c r="M104" s="41">
        <f t="shared" si="57"/>
        <v>1235</v>
      </c>
      <c r="N104" s="557">
        <v>1122</v>
      </c>
      <c r="O104" s="564">
        <v>0</v>
      </c>
      <c r="P104" s="289">
        <f>$D$104*O104</f>
        <v>0</v>
      </c>
      <c r="Q104" s="467">
        <v>0</v>
      </c>
      <c r="R104" s="111">
        <v>0</v>
      </c>
      <c r="S104" s="448">
        <v>1.1000000000000001</v>
      </c>
      <c r="T104" s="41">
        <f t="shared" si="58"/>
        <v>0</v>
      </c>
      <c r="U104" s="41">
        <f t="shared" si="59"/>
        <v>0</v>
      </c>
      <c r="V104" s="564">
        <v>0</v>
      </c>
      <c r="W104" s="557">
        <v>1122</v>
      </c>
      <c r="X104" s="289">
        <f>$D$104*W104</f>
        <v>52173</v>
      </c>
      <c r="Y104" s="457">
        <v>1020.0000000000001</v>
      </c>
      <c r="Z104" s="111">
        <v>0</v>
      </c>
      <c r="AA104" s="448">
        <v>1.1000000000000001</v>
      </c>
      <c r="AB104" s="41">
        <f t="shared" si="60"/>
        <v>1234.2</v>
      </c>
      <c r="AC104" s="41">
        <f t="shared" si="61"/>
        <v>1235</v>
      </c>
      <c r="AD104" s="557">
        <v>1122</v>
      </c>
      <c r="AE104" s="557">
        <v>0</v>
      </c>
      <c r="AF104" s="289">
        <f>$D$104*AE104</f>
        <v>0</v>
      </c>
      <c r="AG104" s="457">
        <v>0</v>
      </c>
      <c r="AH104" s="111">
        <v>0</v>
      </c>
      <c r="AI104" s="448">
        <v>1.1000000000000001</v>
      </c>
      <c r="AJ104" s="41">
        <f t="shared" si="62"/>
        <v>0</v>
      </c>
      <c r="AK104" s="41">
        <f t="shared" si="63"/>
        <v>0</v>
      </c>
      <c r="AL104" s="557">
        <v>0</v>
      </c>
      <c r="AM104" s="557">
        <v>1122</v>
      </c>
      <c r="AN104" s="289">
        <f>$D$104*AM104</f>
        <v>52173</v>
      </c>
      <c r="AO104" s="457">
        <v>1020.0000000000001</v>
      </c>
      <c r="AP104" s="111">
        <v>0</v>
      </c>
      <c r="AQ104" s="448">
        <v>1.1000000000000001</v>
      </c>
      <c r="AR104" s="41">
        <f t="shared" si="64"/>
        <v>1234.2</v>
      </c>
      <c r="AS104" s="41">
        <f t="shared" si="65"/>
        <v>1235</v>
      </c>
      <c r="AT104" s="557">
        <v>1122</v>
      </c>
      <c r="AU104" s="557">
        <v>0</v>
      </c>
      <c r="AV104" s="289">
        <f>$D$104*AU104</f>
        <v>0</v>
      </c>
      <c r="AW104" s="457">
        <v>0</v>
      </c>
      <c r="AX104" s="111">
        <v>0</v>
      </c>
      <c r="AY104" s="448">
        <v>1.1000000000000001</v>
      </c>
      <c r="AZ104" s="41">
        <f t="shared" si="66"/>
        <v>0</v>
      </c>
      <c r="BA104" s="41">
        <f t="shared" si="67"/>
        <v>0</v>
      </c>
      <c r="BB104" s="557">
        <v>0</v>
      </c>
      <c r="BC104" s="557">
        <v>484</v>
      </c>
      <c r="BD104" s="289">
        <f>$D$104*BC104</f>
        <v>22506</v>
      </c>
      <c r="BE104" s="457">
        <v>440</v>
      </c>
      <c r="BF104" s="111">
        <v>0</v>
      </c>
      <c r="BG104" s="448">
        <v>1.1000000000000001</v>
      </c>
      <c r="BH104" s="41">
        <f t="shared" si="68"/>
        <v>532.40000000000009</v>
      </c>
      <c r="BI104" s="41">
        <f t="shared" si="69"/>
        <v>533</v>
      </c>
      <c r="BJ104" s="557">
        <v>484</v>
      </c>
      <c r="BK104" s="557">
        <v>0</v>
      </c>
      <c r="BL104" s="289">
        <f>$D$104*BK104</f>
        <v>0</v>
      </c>
      <c r="BM104" s="457">
        <v>0</v>
      </c>
      <c r="BN104" s="111">
        <v>0</v>
      </c>
      <c r="BO104" s="448">
        <v>1.1000000000000001</v>
      </c>
      <c r="BP104" s="41">
        <f t="shared" si="70"/>
        <v>0</v>
      </c>
      <c r="BQ104" s="41">
        <f t="shared" si="71"/>
        <v>0</v>
      </c>
      <c r="BR104" s="557">
        <v>0</v>
      </c>
      <c r="BS104" s="557">
        <v>605</v>
      </c>
      <c r="BT104" s="289">
        <f>$D$104*BS104</f>
        <v>28132.5</v>
      </c>
      <c r="BU104" s="457">
        <v>550</v>
      </c>
      <c r="BV104" s="111">
        <v>0</v>
      </c>
      <c r="BW104" s="448">
        <v>1.1000000000000001</v>
      </c>
      <c r="BX104" s="41">
        <f t="shared" si="72"/>
        <v>665.5</v>
      </c>
      <c r="BY104" s="41">
        <f t="shared" si="73"/>
        <v>666</v>
      </c>
      <c r="BZ104" s="557">
        <v>605</v>
      </c>
      <c r="CA104" s="557">
        <v>0</v>
      </c>
      <c r="CB104" s="289">
        <f>$D$104*CA104</f>
        <v>0</v>
      </c>
      <c r="CC104" s="457">
        <v>0</v>
      </c>
      <c r="CD104" s="111">
        <v>0</v>
      </c>
      <c r="CE104" s="448">
        <v>1.1000000000000001</v>
      </c>
      <c r="CF104" s="41">
        <f t="shared" si="74"/>
        <v>0</v>
      </c>
      <c r="CG104" s="41">
        <f t="shared" si="75"/>
        <v>0</v>
      </c>
      <c r="CH104" s="557">
        <v>0</v>
      </c>
      <c r="CI104" s="599">
        <v>935</v>
      </c>
      <c r="CJ104" s="289">
        <f>$D$104*CI104</f>
        <v>43477.5</v>
      </c>
      <c r="CK104" s="457">
        <v>850.00000000000011</v>
      </c>
      <c r="CL104" s="111">
        <v>0</v>
      </c>
      <c r="CM104" s="448">
        <v>1.1000000000000001</v>
      </c>
      <c r="CN104" s="41">
        <f t="shared" si="76"/>
        <v>1028.5</v>
      </c>
      <c r="CO104" s="41">
        <f t="shared" si="77"/>
        <v>1029</v>
      </c>
      <c r="CP104" s="599">
        <v>935</v>
      </c>
      <c r="CQ104" s="599">
        <v>935</v>
      </c>
      <c r="CR104" s="289">
        <f>$D$104*CQ104</f>
        <v>43477.5</v>
      </c>
      <c r="CS104" s="467">
        <v>0</v>
      </c>
      <c r="CT104" s="56"/>
      <c r="CU104" s="448">
        <v>1.1000000000000001</v>
      </c>
      <c r="CV104" s="41">
        <f t="shared" si="78"/>
        <v>1028.5</v>
      </c>
      <c r="CW104" s="41">
        <f t="shared" si="79"/>
        <v>1029</v>
      </c>
      <c r="CX104" s="564">
        <v>0</v>
      </c>
      <c r="CY104" s="557">
        <v>0</v>
      </c>
      <c r="CZ104" s="289">
        <f>$D$104*CY104</f>
        <v>0</v>
      </c>
      <c r="DA104" s="502">
        <v>0</v>
      </c>
      <c r="DB104" s="56"/>
      <c r="DC104" s="448">
        <v>1.1000000000000001</v>
      </c>
      <c r="DD104" s="41">
        <f t="shared" si="80"/>
        <v>0</v>
      </c>
      <c r="DE104" s="41">
        <f t="shared" si="81"/>
        <v>0</v>
      </c>
      <c r="DF104" s="604">
        <v>0</v>
      </c>
      <c r="DG104" s="564">
        <v>0</v>
      </c>
      <c r="DH104" s="289">
        <f>$D$104*DG104</f>
        <v>0</v>
      </c>
      <c r="DI104" s="467">
        <v>0</v>
      </c>
      <c r="DJ104" s="56"/>
      <c r="DK104" s="448">
        <v>1.1000000000000001</v>
      </c>
      <c r="DL104" s="41">
        <f t="shared" si="82"/>
        <v>0</v>
      </c>
      <c r="DM104" s="41">
        <f t="shared" si="83"/>
        <v>0</v>
      </c>
      <c r="DN104" s="564">
        <v>0</v>
      </c>
      <c r="DO104" s="604">
        <v>0</v>
      </c>
      <c r="DP104" s="289">
        <f>$D$104*DO104</f>
        <v>0</v>
      </c>
      <c r="DQ104" s="502">
        <v>0</v>
      </c>
      <c r="DR104" s="56"/>
      <c r="DS104" s="448">
        <v>1.1000000000000001</v>
      </c>
      <c r="DT104" s="41">
        <f t="shared" si="84"/>
        <v>0</v>
      </c>
      <c r="DU104" s="41">
        <f t="shared" si="85"/>
        <v>0</v>
      </c>
      <c r="DV104" s="604">
        <v>0</v>
      </c>
      <c r="DW104" s="604">
        <v>0</v>
      </c>
      <c r="DX104" s="289">
        <f>$D$104*DW104</f>
        <v>0</v>
      </c>
      <c r="DY104" s="502">
        <v>0</v>
      </c>
      <c r="DZ104" s="56"/>
      <c r="EA104" s="448">
        <v>1.1000000000000001</v>
      </c>
      <c r="EB104" s="41">
        <f t="shared" si="86"/>
        <v>0</v>
      </c>
      <c r="EC104" s="41">
        <f t="shared" si="87"/>
        <v>0</v>
      </c>
      <c r="ED104" s="604">
        <v>0</v>
      </c>
      <c r="EE104" s="604">
        <v>0</v>
      </c>
      <c r="EF104" s="289">
        <f>$D$104*EE104</f>
        <v>0</v>
      </c>
      <c r="EG104" s="502">
        <v>0</v>
      </c>
      <c r="EH104" s="56"/>
      <c r="EI104" s="448">
        <v>1.1000000000000001</v>
      </c>
      <c r="EJ104" s="41">
        <f t="shared" si="88"/>
        <v>0</v>
      </c>
      <c r="EK104" s="41">
        <f t="shared" si="89"/>
        <v>0</v>
      </c>
      <c r="EL104" s="604">
        <v>0</v>
      </c>
      <c r="EM104" s="604">
        <v>0</v>
      </c>
      <c r="EN104" s="289">
        <f>$D$104*EM104</f>
        <v>0</v>
      </c>
      <c r="EO104" s="502">
        <v>0</v>
      </c>
      <c r="EP104" s="56"/>
      <c r="EQ104" s="448">
        <v>1.1000000000000001</v>
      </c>
      <c r="ER104" s="41">
        <f t="shared" si="90"/>
        <v>0</v>
      </c>
      <c r="ES104" s="41">
        <f t="shared" si="91"/>
        <v>0</v>
      </c>
      <c r="ET104" s="604">
        <v>0</v>
      </c>
      <c r="EU104" s="604">
        <v>0</v>
      </c>
      <c r="EV104" s="289">
        <f>$D$104*EU104</f>
        <v>0</v>
      </c>
      <c r="EW104" s="502">
        <v>0</v>
      </c>
      <c r="EX104" s="56"/>
      <c r="EY104" s="448">
        <v>1.1000000000000001</v>
      </c>
      <c r="EZ104" s="41">
        <f t="shared" si="92"/>
        <v>0</v>
      </c>
      <c r="FA104" s="41">
        <f t="shared" si="93"/>
        <v>0</v>
      </c>
      <c r="FB104" s="604">
        <v>0</v>
      </c>
      <c r="FC104" s="599">
        <v>0</v>
      </c>
      <c r="FD104" s="289">
        <f>$D$104*FC104</f>
        <v>0</v>
      </c>
      <c r="FE104" s="499">
        <v>0</v>
      </c>
      <c r="FF104" s="56"/>
      <c r="FG104" s="448">
        <v>1.1000000000000001</v>
      </c>
      <c r="FH104" s="41">
        <f t="shared" si="94"/>
        <v>0</v>
      </c>
      <c r="FI104" s="41">
        <f t="shared" si="51"/>
        <v>0</v>
      </c>
      <c r="FJ104" s="599">
        <v>0</v>
      </c>
      <c r="FK104" s="633">
        <v>0</v>
      </c>
      <c r="FL104" s="289">
        <f>$D$104*FK104</f>
        <v>0</v>
      </c>
      <c r="FM104" s="539">
        <v>0</v>
      </c>
      <c r="FN104" s="56"/>
      <c r="FO104" s="448">
        <v>1.1000000000000001</v>
      </c>
      <c r="FP104" s="41">
        <f t="shared" si="95"/>
        <v>0</v>
      </c>
      <c r="FQ104" s="41">
        <f t="shared" si="96"/>
        <v>0</v>
      </c>
      <c r="FR104" s="633">
        <v>0</v>
      </c>
      <c r="FW104" s="355">
        <f t="shared" si="97"/>
        <v>6325</v>
      </c>
      <c r="FX104" s="355">
        <f t="shared" si="97"/>
        <v>294112.5</v>
      </c>
      <c r="FY104" s="355">
        <f t="shared" si="98"/>
        <v>0</v>
      </c>
      <c r="FZ104" s="356">
        <f t="shared" si="98"/>
        <v>0</v>
      </c>
    </row>
    <row r="105" spans="1:182" x14ac:dyDescent="0.25">
      <c r="A105" s="62"/>
      <c r="B105" s="112" t="s">
        <v>165</v>
      </c>
      <c r="C105" s="88" t="s">
        <v>18</v>
      </c>
      <c r="D105" s="65">
        <v>42</v>
      </c>
      <c r="E105" s="299">
        <f t="shared" si="101"/>
        <v>0</v>
      </c>
      <c r="F105" s="288">
        <f>$D$105*E105</f>
        <v>0</v>
      </c>
      <c r="G105" s="60"/>
      <c r="H105" s="289">
        <f>$D$105*G105</f>
        <v>0</v>
      </c>
      <c r="I105" s="457"/>
      <c r="K105" s="42"/>
      <c r="L105" s="41">
        <f t="shared" si="56"/>
        <v>0</v>
      </c>
      <c r="M105" s="41">
        <f t="shared" si="57"/>
        <v>0</v>
      </c>
      <c r="N105" s="557">
        <v>0</v>
      </c>
      <c r="O105" s="60"/>
      <c r="P105" s="289">
        <f>$D$105*O105</f>
        <v>0</v>
      </c>
      <c r="Q105" s="457"/>
      <c r="S105" s="42"/>
      <c r="T105" s="41">
        <f t="shared" si="58"/>
        <v>0</v>
      </c>
      <c r="U105" s="41">
        <f t="shared" si="59"/>
        <v>0</v>
      </c>
      <c r="V105" s="564">
        <v>0</v>
      </c>
      <c r="W105" s="60"/>
      <c r="X105" s="289">
        <f>$D$105*W105</f>
        <v>0</v>
      </c>
      <c r="Y105" s="457"/>
      <c r="AA105" s="42"/>
      <c r="AB105" s="41">
        <f t="shared" si="60"/>
        <v>0</v>
      </c>
      <c r="AC105" s="41">
        <f t="shared" si="61"/>
        <v>0</v>
      </c>
      <c r="AD105" s="557">
        <v>0</v>
      </c>
      <c r="AE105" s="60"/>
      <c r="AF105" s="289">
        <f>$D$105*AE105</f>
        <v>0</v>
      </c>
      <c r="AG105" s="457"/>
      <c r="AI105" s="42"/>
      <c r="AJ105" s="41">
        <f t="shared" si="62"/>
        <v>0</v>
      </c>
      <c r="AK105" s="41">
        <f t="shared" si="63"/>
        <v>0</v>
      </c>
      <c r="AL105" s="557">
        <v>0</v>
      </c>
      <c r="AM105" s="60"/>
      <c r="AN105" s="289">
        <f>$D$105*AM105</f>
        <v>0</v>
      </c>
      <c r="AO105" s="457"/>
      <c r="AQ105" s="42"/>
      <c r="AR105" s="41">
        <f t="shared" si="64"/>
        <v>0</v>
      </c>
      <c r="AS105" s="41">
        <f t="shared" si="65"/>
        <v>0</v>
      </c>
      <c r="AT105" s="557">
        <v>0</v>
      </c>
      <c r="AU105" s="60"/>
      <c r="AV105" s="289">
        <f>$D$105*AU105</f>
        <v>0</v>
      </c>
      <c r="AW105" s="457"/>
      <c r="AY105" s="42"/>
      <c r="AZ105" s="41">
        <f t="shared" si="66"/>
        <v>0</v>
      </c>
      <c r="BA105" s="41">
        <f t="shared" si="67"/>
        <v>0</v>
      </c>
      <c r="BB105" s="564">
        <v>0</v>
      </c>
      <c r="BC105" s="60"/>
      <c r="BD105" s="289">
        <f>$D$105*BC105</f>
        <v>0</v>
      </c>
      <c r="BE105" s="457"/>
      <c r="BG105" s="42"/>
      <c r="BH105" s="41">
        <f t="shared" si="68"/>
        <v>0</v>
      </c>
      <c r="BI105" s="41">
        <f t="shared" si="69"/>
        <v>0</v>
      </c>
      <c r="BJ105" s="564">
        <v>0</v>
      </c>
      <c r="BK105" s="60"/>
      <c r="BL105" s="289">
        <f>$D$105*BK105</f>
        <v>0</v>
      </c>
      <c r="BM105" s="457"/>
      <c r="BO105" s="42"/>
      <c r="BP105" s="41">
        <f t="shared" si="70"/>
        <v>0</v>
      </c>
      <c r="BQ105" s="41">
        <f t="shared" si="71"/>
        <v>0</v>
      </c>
      <c r="BR105" s="557">
        <v>0</v>
      </c>
      <c r="BS105" s="60"/>
      <c r="BT105" s="289">
        <f>$D$105*BS105</f>
        <v>0</v>
      </c>
      <c r="BU105" s="457"/>
      <c r="BW105" s="42"/>
      <c r="BX105" s="41">
        <f t="shared" si="72"/>
        <v>0</v>
      </c>
      <c r="BY105" s="41">
        <f t="shared" si="73"/>
        <v>0</v>
      </c>
      <c r="BZ105" s="564">
        <v>0</v>
      </c>
      <c r="CA105" s="60"/>
      <c r="CB105" s="289">
        <f>$D$105*CA105</f>
        <v>0</v>
      </c>
      <c r="CC105" s="457"/>
      <c r="CE105" s="42"/>
      <c r="CF105" s="41">
        <f t="shared" si="74"/>
        <v>0</v>
      </c>
      <c r="CG105" s="41">
        <f t="shared" si="75"/>
        <v>0</v>
      </c>
      <c r="CH105" s="557">
        <v>0</v>
      </c>
      <c r="CI105" s="60"/>
      <c r="CJ105" s="289">
        <f>$D$105*CI105</f>
        <v>0</v>
      </c>
      <c r="CK105" s="457"/>
      <c r="CM105" s="42"/>
      <c r="CN105" s="41">
        <f t="shared" si="76"/>
        <v>0</v>
      </c>
      <c r="CO105" s="41">
        <f t="shared" si="77"/>
        <v>0</v>
      </c>
      <c r="CP105" s="599">
        <v>0</v>
      </c>
      <c r="CQ105" s="60"/>
      <c r="CR105" s="289">
        <f>$D$105*CQ105</f>
        <v>0</v>
      </c>
      <c r="CS105" s="457"/>
      <c r="CT105" s="56"/>
      <c r="CU105" s="42"/>
      <c r="CV105" s="41">
        <f t="shared" si="78"/>
        <v>0</v>
      </c>
      <c r="CW105" s="41">
        <f t="shared" si="79"/>
        <v>0</v>
      </c>
      <c r="CX105" s="564">
        <v>0</v>
      </c>
      <c r="CY105" s="60"/>
      <c r="CZ105" s="289">
        <f>$D$105*CY105</f>
        <v>0</v>
      </c>
      <c r="DA105" s="457"/>
      <c r="DB105" s="56"/>
      <c r="DC105" s="42"/>
      <c r="DD105" s="41">
        <f t="shared" si="80"/>
        <v>0</v>
      </c>
      <c r="DE105" s="41">
        <f t="shared" si="81"/>
        <v>0</v>
      </c>
      <c r="DF105" s="604">
        <v>0</v>
      </c>
      <c r="DG105" s="60"/>
      <c r="DH105" s="289">
        <f>$D$105*DG105</f>
        <v>0</v>
      </c>
      <c r="DI105" s="457"/>
      <c r="DJ105" s="56"/>
      <c r="DK105" s="42"/>
      <c r="DL105" s="41">
        <f t="shared" si="82"/>
        <v>0</v>
      </c>
      <c r="DM105" s="41">
        <f t="shared" si="83"/>
        <v>0</v>
      </c>
      <c r="DN105" s="564">
        <v>0</v>
      </c>
      <c r="DO105" s="60"/>
      <c r="DP105" s="289">
        <f>$D$105*DO105</f>
        <v>0</v>
      </c>
      <c r="DQ105" s="457"/>
      <c r="DR105" s="56"/>
      <c r="DS105" s="42"/>
      <c r="DT105" s="41">
        <f t="shared" si="84"/>
        <v>0</v>
      </c>
      <c r="DU105" s="41">
        <f t="shared" si="85"/>
        <v>0</v>
      </c>
      <c r="DV105" s="604">
        <v>0</v>
      </c>
      <c r="DW105" s="60"/>
      <c r="DX105" s="289">
        <f>$D$105*DW105</f>
        <v>0</v>
      </c>
      <c r="DY105" s="457"/>
      <c r="DZ105" s="56"/>
      <c r="EA105" s="42"/>
      <c r="EB105" s="41">
        <f t="shared" si="86"/>
        <v>0</v>
      </c>
      <c r="EC105" s="41">
        <f t="shared" si="87"/>
        <v>0</v>
      </c>
      <c r="ED105" s="604">
        <v>0</v>
      </c>
      <c r="EE105" s="60"/>
      <c r="EF105" s="289">
        <f>$D$105*EE105</f>
        <v>0</v>
      </c>
      <c r="EG105" s="457"/>
      <c r="EH105" s="56"/>
      <c r="EI105" s="42"/>
      <c r="EJ105" s="41">
        <f t="shared" si="88"/>
        <v>0</v>
      </c>
      <c r="EK105" s="41">
        <f t="shared" si="89"/>
        <v>0</v>
      </c>
      <c r="EL105" s="604">
        <v>0</v>
      </c>
      <c r="EM105" s="60"/>
      <c r="EN105" s="289">
        <f>$D$105*EM105</f>
        <v>0</v>
      </c>
      <c r="EO105" s="457"/>
      <c r="EP105" s="56"/>
      <c r="EQ105" s="42"/>
      <c r="ER105" s="41">
        <f t="shared" si="90"/>
        <v>0</v>
      </c>
      <c r="ES105" s="41">
        <f t="shared" si="91"/>
        <v>0</v>
      </c>
      <c r="ET105" s="604">
        <v>0</v>
      </c>
      <c r="EU105" s="60"/>
      <c r="EV105" s="289">
        <f>$D$105*EU105</f>
        <v>0</v>
      </c>
      <c r="EW105" s="457"/>
      <c r="EX105" s="56"/>
      <c r="EY105" s="42"/>
      <c r="EZ105" s="41">
        <f t="shared" si="92"/>
        <v>0</v>
      </c>
      <c r="FA105" s="41">
        <f t="shared" si="93"/>
        <v>0</v>
      </c>
      <c r="FB105" s="604">
        <v>0</v>
      </c>
      <c r="FC105" s="60"/>
      <c r="FD105" s="289">
        <f>$D$105*FC105</f>
        <v>0</v>
      </c>
      <c r="FE105" s="457"/>
      <c r="FF105" s="56"/>
      <c r="FG105" s="42"/>
      <c r="FH105" s="41">
        <f t="shared" si="94"/>
        <v>0</v>
      </c>
      <c r="FI105" s="41">
        <f t="shared" si="51"/>
        <v>0</v>
      </c>
      <c r="FJ105" s="599">
        <v>0</v>
      </c>
      <c r="FK105" s="60"/>
      <c r="FL105" s="289">
        <f>$D$105*FK105</f>
        <v>0</v>
      </c>
      <c r="FM105" s="457"/>
      <c r="FN105" s="56"/>
      <c r="FO105" s="42"/>
      <c r="FP105" s="41">
        <f t="shared" si="95"/>
        <v>0</v>
      </c>
      <c r="FQ105" s="41">
        <f t="shared" si="96"/>
        <v>0</v>
      </c>
      <c r="FR105" s="633">
        <v>0</v>
      </c>
      <c r="FW105" s="355">
        <f t="shared" si="97"/>
        <v>0</v>
      </c>
      <c r="FX105" s="355">
        <f t="shared" si="97"/>
        <v>0</v>
      </c>
      <c r="FY105" s="355">
        <f t="shared" si="98"/>
        <v>0</v>
      </c>
      <c r="FZ105" s="356">
        <f t="shared" si="98"/>
        <v>0</v>
      </c>
    </row>
    <row r="106" spans="1:182" x14ac:dyDescent="0.25">
      <c r="A106" s="62"/>
      <c r="B106" s="113" t="s">
        <v>166</v>
      </c>
      <c r="C106" s="88" t="s">
        <v>18</v>
      </c>
      <c r="D106" s="65">
        <v>37.5</v>
      </c>
      <c r="E106" s="299">
        <f t="shared" si="101"/>
        <v>0</v>
      </c>
      <c r="F106" s="288">
        <f>$D$106*E106</f>
        <v>0</v>
      </c>
      <c r="G106" s="60"/>
      <c r="H106" s="289">
        <f>$D$106*G106</f>
        <v>0</v>
      </c>
      <c r="I106" s="457"/>
      <c r="K106" s="42"/>
      <c r="L106" s="41">
        <f t="shared" si="56"/>
        <v>0</v>
      </c>
      <c r="M106" s="41">
        <f t="shared" si="57"/>
        <v>0</v>
      </c>
      <c r="N106" s="557">
        <v>0</v>
      </c>
      <c r="O106" s="60"/>
      <c r="P106" s="289">
        <f>$D$106*O106</f>
        <v>0</v>
      </c>
      <c r="Q106" s="457"/>
      <c r="S106" s="42"/>
      <c r="T106" s="41">
        <f t="shared" si="58"/>
        <v>0</v>
      </c>
      <c r="U106" s="41">
        <f t="shared" si="59"/>
        <v>0</v>
      </c>
      <c r="V106" s="557">
        <v>0</v>
      </c>
      <c r="W106" s="60"/>
      <c r="X106" s="289">
        <f>$D$106*W106</f>
        <v>0</v>
      </c>
      <c r="Y106" s="457"/>
      <c r="AA106" s="42"/>
      <c r="AB106" s="41">
        <f t="shared" si="60"/>
        <v>0</v>
      </c>
      <c r="AC106" s="41">
        <f t="shared" si="61"/>
        <v>0</v>
      </c>
      <c r="AD106" s="557">
        <v>0</v>
      </c>
      <c r="AE106" s="60"/>
      <c r="AF106" s="289">
        <f>$D$106*AE106</f>
        <v>0</v>
      </c>
      <c r="AG106" s="457"/>
      <c r="AI106" s="42"/>
      <c r="AJ106" s="41">
        <f t="shared" si="62"/>
        <v>0</v>
      </c>
      <c r="AK106" s="41">
        <f t="shared" si="63"/>
        <v>0</v>
      </c>
      <c r="AL106" s="557">
        <v>0</v>
      </c>
      <c r="AM106" s="60"/>
      <c r="AN106" s="289">
        <f>$D$106*AM106</f>
        <v>0</v>
      </c>
      <c r="AO106" s="457"/>
      <c r="AQ106" s="42"/>
      <c r="AR106" s="41">
        <f t="shared" si="64"/>
        <v>0</v>
      </c>
      <c r="AS106" s="41">
        <f t="shared" si="65"/>
        <v>0</v>
      </c>
      <c r="AT106" s="557">
        <v>0</v>
      </c>
      <c r="AU106" s="60"/>
      <c r="AV106" s="289">
        <f>$D$106*AU106</f>
        <v>0</v>
      </c>
      <c r="AW106" s="457"/>
      <c r="AY106" s="42"/>
      <c r="AZ106" s="41">
        <f t="shared" si="66"/>
        <v>0</v>
      </c>
      <c r="BA106" s="41">
        <f t="shared" si="67"/>
        <v>0</v>
      </c>
      <c r="BB106" s="557">
        <v>0</v>
      </c>
      <c r="BC106" s="60"/>
      <c r="BD106" s="289">
        <f>$D$106*BC106</f>
        <v>0</v>
      </c>
      <c r="BE106" s="457"/>
      <c r="BG106" s="42"/>
      <c r="BH106" s="41">
        <f t="shared" si="68"/>
        <v>0</v>
      </c>
      <c r="BI106" s="41">
        <f t="shared" si="69"/>
        <v>0</v>
      </c>
      <c r="BJ106" s="557">
        <v>0</v>
      </c>
      <c r="BK106" s="60"/>
      <c r="BL106" s="289">
        <f>$D$106*BK106</f>
        <v>0</v>
      </c>
      <c r="BM106" s="457"/>
      <c r="BO106" s="42"/>
      <c r="BP106" s="41">
        <f t="shared" si="70"/>
        <v>0</v>
      </c>
      <c r="BQ106" s="41">
        <f t="shared" si="71"/>
        <v>0</v>
      </c>
      <c r="BR106" s="557">
        <v>0</v>
      </c>
      <c r="BS106" s="60"/>
      <c r="BT106" s="289">
        <f>$D$106*BS106</f>
        <v>0</v>
      </c>
      <c r="BU106" s="457"/>
      <c r="BW106" s="42"/>
      <c r="BX106" s="41">
        <f t="shared" si="72"/>
        <v>0</v>
      </c>
      <c r="BY106" s="41">
        <f t="shared" si="73"/>
        <v>0</v>
      </c>
      <c r="BZ106" s="557">
        <v>0</v>
      </c>
      <c r="CA106" s="41"/>
      <c r="CB106" s="289">
        <f>$D$106*CA106</f>
        <v>0</v>
      </c>
      <c r="CC106" s="467"/>
      <c r="CE106" s="42"/>
      <c r="CF106" s="41">
        <f t="shared" si="74"/>
        <v>0</v>
      </c>
      <c r="CG106" s="41">
        <f t="shared" si="75"/>
        <v>0</v>
      </c>
      <c r="CH106" s="557">
        <v>0</v>
      </c>
      <c r="CI106" s="60"/>
      <c r="CJ106" s="289">
        <f>$D$106*CI106</f>
        <v>0</v>
      </c>
      <c r="CK106" s="457"/>
      <c r="CM106" s="42"/>
      <c r="CN106" s="41">
        <f t="shared" si="76"/>
        <v>0</v>
      </c>
      <c r="CO106" s="41">
        <f t="shared" si="77"/>
        <v>0</v>
      </c>
      <c r="CP106" s="599">
        <v>0</v>
      </c>
      <c r="CQ106" s="60"/>
      <c r="CR106" s="289">
        <f>$D$106*CQ106</f>
        <v>0</v>
      </c>
      <c r="CS106" s="457"/>
      <c r="CT106" s="56"/>
      <c r="CU106" s="42"/>
      <c r="CV106" s="41">
        <f t="shared" si="78"/>
        <v>0</v>
      </c>
      <c r="CW106" s="41">
        <f t="shared" si="79"/>
        <v>0</v>
      </c>
      <c r="CX106" s="564">
        <v>0</v>
      </c>
      <c r="CY106" s="60"/>
      <c r="CZ106" s="289">
        <f>$D$106*CY106</f>
        <v>0</v>
      </c>
      <c r="DA106" s="502"/>
      <c r="DB106" s="274"/>
      <c r="DC106" s="42"/>
      <c r="DD106" s="41">
        <f t="shared" si="80"/>
        <v>0</v>
      </c>
      <c r="DE106" s="41">
        <f t="shared" si="81"/>
        <v>0</v>
      </c>
      <c r="DF106" s="604">
        <v>0</v>
      </c>
      <c r="DG106" s="41"/>
      <c r="DH106" s="289">
        <f>$D$106*DG106</f>
        <v>0</v>
      </c>
      <c r="DI106" s="467"/>
      <c r="DJ106" s="57"/>
      <c r="DK106" s="42"/>
      <c r="DL106" s="41">
        <f t="shared" si="82"/>
        <v>0</v>
      </c>
      <c r="DM106" s="41">
        <f t="shared" si="83"/>
        <v>0</v>
      </c>
      <c r="DN106" s="564">
        <v>0</v>
      </c>
      <c r="DO106" s="180"/>
      <c r="DP106" s="289">
        <f>$D$106*DO106</f>
        <v>0</v>
      </c>
      <c r="DQ106" s="502"/>
      <c r="DR106" s="274"/>
      <c r="DS106" s="42"/>
      <c r="DT106" s="41">
        <f t="shared" si="84"/>
        <v>0</v>
      </c>
      <c r="DU106" s="41">
        <f t="shared" si="85"/>
        <v>0</v>
      </c>
      <c r="DV106" s="604">
        <v>0</v>
      </c>
      <c r="DW106" s="180"/>
      <c r="DX106" s="289">
        <f>$D$106*DW106</f>
        <v>0</v>
      </c>
      <c r="DY106" s="502"/>
      <c r="DZ106" s="274"/>
      <c r="EA106" s="42"/>
      <c r="EB106" s="41">
        <f t="shared" si="86"/>
        <v>0</v>
      </c>
      <c r="EC106" s="41">
        <f t="shared" si="87"/>
        <v>0</v>
      </c>
      <c r="ED106" s="604">
        <v>0</v>
      </c>
      <c r="EE106" s="180"/>
      <c r="EF106" s="289">
        <f>$D$106*EE106</f>
        <v>0</v>
      </c>
      <c r="EG106" s="502"/>
      <c r="EH106" s="274"/>
      <c r="EI106" s="42"/>
      <c r="EJ106" s="41">
        <f t="shared" si="88"/>
        <v>0</v>
      </c>
      <c r="EK106" s="41">
        <f t="shared" si="89"/>
        <v>0</v>
      </c>
      <c r="EL106" s="604">
        <v>0</v>
      </c>
      <c r="EM106" s="180"/>
      <c r="EN106" s="289">
        <f>$D$106*EM106</f>
        <v>0</v>
      </c>
      <c r="EO106" s="502"/>
      <c r="EP106" s="274"/>
      <c r="EQ106" s="42"/>
      <c r="ER106" s="41">
        <f t="shared" si="90"/>
        <v>0</v>
      </c>
      <c r="ES106" s="41">
        <f t="shared" si="91"/>
        <v>0</v>
      </c>
      <c r="ET106" s="604">
        <v>0</v>
      </c>
      <c r="EU106" s="180"/>
      <c r="EV106" s="289">
        <f>$D$106*EU106</f>
        <v>0</v>
      </c>
      <c r="EW106" s="502"/>
      <c r="EX106" s="274"/>
      <c r="EY106" s="42"/>
      <c r="EZ106" s="41">
        <f t="shared" si="92"/>
        <v>0</v>
      </c>
      <c r="FA106" s="41">
        <f t="shared" si="93"/>
        <v>0</v>
      </c>
      <c r="FB106" s="604">
        <v>0</v>
      </c>
      <c r="FC106" s="86"/>
      <c r="FD106" s="289">
        <f>$D$106*FC106</f>
        <v>0</v>
      </c>
      <c r="FE106" s="499"/>
      <c r="FF106" s="19"/>
      <c r="FG106" s="42"/>
      <c r="FH106" s="41">
        <f t="shared" si="94"/>
        <v>0</v>
      </c>
      <c r="FI106" s="41">
        <f t="shared" si="51"/>
        <v>0</v>
      </c>
      <c r="FJ106" s="599">
        <v>0</v>
      </c>
      <c r="FK106" s="292"/>
      <c r="FL106" s="289">
        <f>$D$106*FK106</f>
        <v>0</v>
      </c>
      <c r="FM106" s="548"/>
      <c r="FN106" s="275"/>
      <c r="FO106" s="42"/>
      <c r="FP106" s="41">
        <f t="shared" si="95"/>
        <v>0</v>
      </c>
      <c r="FQ106" s="41">
        <f t="shared" si="96"/>
        <v>0</v>
      </c>
      <c r="FR106" s="633">
        <v>0</v>
      </c>
      <c r="FW106" s="355">
        <f t="shared" si="97"/>
        <v>0</v>
      </c>
      <c r="FX106" s="355">
        <f t="shared" si="97"/>
        <v>0</v>
      </c>
      <c r="FY106" s="355">
        <f t="shared" si="98"/>
        <v>0</v>
      </c>
      <c r="FZ106" s="356">
        <f t="shared" si="98"/>
        <v>0</v>
      </c>
    </row>
    <row r="107" spans="1:182" x14ac:dyDescent="0.25">
      <c r="A107" s="51"/>
      <c r="B107" s="103" t="s">
        <v>167</v>
      </c>
      <c r="C107" s="88" t="s">
        <v>18</v>
      </c>
      <c r="D107" s="65"/>
      <c r="E107" s="299">
        <f>E95+E97+E96</f>
        <v>56590</v>
      </c>
      <c r="F107" s="297">
        <f>SUM(F95:F106)</f>
        <v>2732453</v>
      </c>
      <c r="G107" s="104">
        <f>G95+G97+G96</f>
        <v>8780</v>
      </c>
      <c r="H107" s="298">
        <f>SUM(H95:H106)</f>
        <v>410309.5</v>
      </c>
      <c r="I107" s="463">
        <v>8780</v>
      </c>
      <c r="J107" s="114">
        <v>15681</v>
      </c>
      <c r="K107" s="42"/>
      <c r="L107" s="41">
        <f t="shared" si="56"/>
        <v>0</v>
      </c>
      <c r="M107" s="41">
        <f t="shared" si="57"/>
        <v>0</v>
      </c>
      <c r="N107" s="557">
        <v>0</v>
      </c>
      <c r="O107" s="41">
        <f>O95+O97+O96</f>
        <v>0</v>
      </c>
      <c r="P107" s="298">
        <f>SUM(P95:P106)</f>
        <v>0</v>
      </c>
      <c r="Q107" s="467">
        <v>0</v>
      </c>
      <c r="R107" s="114">
        <v>0</v>
      </c>
      <c r="S107" s="42"/>
      <c r="T107" s="41">
        <f t="shared" si="58"/>
        <v>0</v>
      </c>
      <c r="U107" s="41">
        <f t="shared" si="59"/>
        <v>0</v>
      </c>
      <c r="V107" s="557">
        <v>0</v>
      </c>
      <c r="W107" s="41">
        <f>W95+W97+W96</f>
        <v>10920</v>
      </c>
      <c r="X107" s="298">
        <f>SUM(X95:X106)</f>
        <v>508954.5</v>
      </c>
      <c r="Y107" s="467">
        <v>9920</v>
      </c>
      <c r="Z107" s="114">
        <v>24405</v>
      </c>
      <c r="AA107" s="42"/>
      <c r="AB107" s="41">
        <f t="shared" si="60"/>
        <v>0</v>
      </c>
      <c r="AC107" s="41">
        <f t="shared" si="61"/>
        <v>0</v>
      </c>
      <c r="AD107" s="557">
        <v>0</v>
      </c>
      <c r="AE107" s="104">
        <f>AE95+AE97+AE96</f>
        <v>0</v>
      </c>
      <c r="AF107" s="298">
        <f>SUM(AF95:AF106)</f>
        <v>0</v>
      </c>
      <c r="AG107" s="463">
        <v>0</v>
      </c>
      <c r="AH107" s="114">
        <v>0</v>
      </c>
      <c r="AI107" s="42"/>
      <c r="AJ107" s="41">
        <f t="shared" si="62"/>
        <v>0</v>
      </c>
      <c r="AK107" s="41">
        <f t="shared" si="63"/>
        <v>0</v>
      </c>
      <c r="AL107" s="557">
        <v>0</v>
      </c>
      <c r="AM107" s="41">
        <f>AM95+AM97+AM96</f>
        <v>10210</v>
      </c>
      <c r="AN107" s="298">
        <f>SUM(AN95:AN106)</f>
        <v>452044.5</v>
      </c>
      <c r="AO107" s="467">
        <v>8210</v>
      </c>
      <c r="AP107" s="114">
        <v>9831</v>
      </c>
      <c r="AQ107" s="42"/>
      <c r="AR107" s="41">
        <f t="shared" si="64"/>
        <v>0</v>
      </c>
      <c r="AS107" s="41">
        <f t="shared" si="65"/>
        <v>0</v>
      </c>
      <c r="AT107" s="557">
        <v>0</v>
      </c>
      <c r="AU107" s="104">
        <f>AU95+AU97+AU96</f>
        <v>0</v>
      </c>
      <c r="AV107" s="298">
        <f>SUM(AV95:AV106)</f>
        <v>0</v>
      </c>
      <c r="AW107" s="463">
        <v>0</v>
      </c>
      <c r="AX107" s="114">
        <v>0</v>
      </c>
      <c r="AY107" s="42"/>
      <c r="AZ107" s="41">
        <f t="shared" si="66"/>
        <v>0</v>
      </c>
      <c r="BA107" s="41">
        <f t="shared" si="67"/>
        <v>0</v>
      </c>
      <c r="BB107" s="557">
        <v>0</v>
      </c>
      <c r="BC107" s="104">
        <f>BC95+BC97+BC96</f>
        <v>6060</v>
      </c>
      <c r="BD107" s="298">
        <f>SUM(BD95:BD106)</f>
        <v>329432.5</v>
      </c>
      <c r="BE107" s="463">
        <v>6060</v>
      </c>
      <c r="BF107" s="114">
        <v>3986</v>
      </c>
      <c r="BG107" s="42"/>
      <c r="BH107" s="41">
        <f t="shared" si="68"/>
        <v>0</v>
      </c>
      <c r="BI107" s="41">
        <f t="shared" si="69"/>
        <v>0</v>
      </c>
      <c r="BJ107" s="557">
        <v>0</v>
      </c>
      <c r="BK107" s="104">
        <f>BK95+BK97+BK96</f>
        <v>0</v>
      </c>
      <c r="BL107" s="298">
        <f>SUM(BL95:BL106)</f>
        <v>0</v>
      </c>
      <c r="BM107" s="463">
        <v>0</v>
      </c>
      <c r="BN107" s="114">
        <v>0</v>
      </c>
      <c r="BO107" s="42"/>
      <c r="BP107" s="41">
        <f t="shared" si="70"/>
        <v>0</v>
      </c>
      <c r="BQ107" s="41">
        <f t="shared" si="71"/>
        <v>0</v>
      </c>
      <c r="BR107" s="557">
        <v>0</v>
      </c>
      <c r="BS107" s="104">
        <f>BS95+BS97+BS96</f>
        <v>7200</v>
      </c>
      <c r="BT107" s="298">
        <f>SUM(BT95:BT106)</f>
        <v>398204</v>
      </c>
      <c r="BU107" s="463">
        <v>7200</v>
      </c>
      <c r="BV107" s="115">
        <v>7489</v>
      </c>
      <c r="BW107" s="42"/>
      <c r="BX107" s="41">
        <f t="shared" si="72"/>
        <v>0</v>
      </c>
      <c r="BY107" s="41">
        <f t="shared" si="73"/>
        <v>0</v>
      </c>
      <c r="BZ107" s="557">
        <v>0</v>
      </c>
      <c r="CA107" s="41">
        <f>CA95+CA97+CA96</f>
        <v>0</v>
      </c>
      <c r="CB107" s="298">
        <f>SUM(CB95:CB106)</f>
        <v>0</v>
      </c>
      <c r="CC107" s="467">
        <v>0</v>
      </c>
      <c r="CD107" s="115">
        <v>0</v>
      </c>
      <c r="CE107" s="42"/>
      <c r="CF107" s="41">
        <f t="shared" si="74"/>
        <v>0</v>
      </c>
      <c r="CG107" s="41">
        <f t="shared" si="75"/>
        <v>0</v>
      </c>
      <c r="CH107" s="557">
        <v>0</v>
      </c>
      <c r="CI107" s="104">
        <f>CI95+CI97+CI96</f>
        <v>6710</v>
      </c>
      <c r="CJ107" s="298">
        <f>SUM(CJ95:CJ106)</f>
        <v>316754</v>
      </c>
      <c r="CK107" s="463">
        <v>6710</v>
      </c>
      <c r="CL107" s="114">
        <v>0</v>
      </c>
      <c r="CM107" s="42"/>
      <c r="CN107" s="41">
        <f t="shared" si="76"/>
        <v>0</v>
      </c>
      <c r="CO107" s="41">
        <f t="shared" si="77"/>
        <v>0</v>
      </c>
      <c r="CP107" s="579">
        <v>0</v>
      </c>
      <c r="CQ107" s="104">
        <f>CQ95+CQ97+CQ96</f>
        <v>6710</v>
      </c>
      <c r="CR107" s="298">
        <f>SUM(CR95:CR106)</f>
        <v>316754</v>
      </c>
      <c r="CS107" s="463">
        <v>0</v>
      </c>
      <c r="CT107" s="227"/>
      <c r="CU107" s="42"/>
      <c r="CV107" s="41">
        <f t="shared" si="78"/>
        <v>0</v>
      </c>
      <c r="CW107" s="41">
        <f t="shared" si="79"/>
        <v>0</v>
      </c>
      <c r="CX107" s="564">
        <v>0</v>
      </c>
      <c r="CY107" s="104">
        <f>CY95+CY97+CY96</f>
        <v>0</v>
      </c>
      <c r="CZ107" s="298">
        <f>SUM(CZ95:CZ106)</f>
        <v>0</v>
      </c>
      <c r="DA107" s="501"/>
      <c r="DB107" s="223"/>
      <c r="DC107" s="42"/>
      <c r="DD107" s="41">
        <f t="shared" si="80"/>
        <v>0</v>
      </c>
      <c r="DE107" s="41">
        <f t="shared" si="81"/>
        <v>0</v>
      </c>
      <c r="DF107" s="576">
        <v>0</v>
      </c>
      <c r="DG107" s="119"/>
      <c r="DH107" s="298">
        <f>SUM(DH95:DH106)</f>
        <v>0</v>
      </c>
      <c r="DI107" s="501"/>
      <c r="DJ107" s="223"/>
      <c r="DK107" s="42"/>
      <c r="DL107" s="41">
        <f t="shared" si="82"/>
        <v>0</v>
      </c>
      <c r="DM107" s="41">
        <f t="shared" si="83"/>
        <v>0</v>
      </c>
      <c r="DN107" s="576">
        <v>0</v>
      </c>
      <c r="DO107" s="119"/>
      <c r="DP107" s="298">
        <f>SUM(DP95:DP106)</f>
        <v>0</v>
      </c>
      <c r="DQ107" s="501"/>
      <c r="DR107" s="223"/>
      <c r="DS107" s="42"/>
      <c r="DT107" s="41">
        <f t="shared" si="84"/>
        <v>0</v>
      </c>
      <c r="DU107" s="41">
        <f t="shared" si="85"/>
        <v>0</v>
      </c>
      <c r="DV107" s="576">
        <v>0</v>
      </c>
      <c r="DW107" s="119"/>
      <c r="DX107" s="298">
        <f>SUM(DX95:DX106)</f>
        <v>0</v>
      </c>
      <c r="DY107" s="501"/>
      <c r="DZ107" s="223"/>
      <c r="EA107" s="42"/>
      <c r="EB107" s="41">
        <f t="shared" si="86"/>
        <v>0</v>
      </c>
      <c r="EC107" s="41">
        <f t="shared" si="87"/>
        <v>0</v>
      </c>
      <c r="ED107" s="576">
        <v>0</v>
      </c>
      <c r="EE107" s="119"/>
      <c r="EF107" s="298">
        <f>SUM(EF95:EF106)</f>
        <v>0</v>
      </c>
      <c r="EG107" s="501"/>
      <c r="EH107" s="223"/>
      <c r="EI107" s="42"/>
      <c r="EJ107" s="41">
        <f t="shared" si="88"/>
        <v>0</v>
      </c>
      <c r="EK107" s="41">
        <f t="shared" si="89"/>
        <v>0</v>
      </c>
      <c r="EL107" s="576">
        <v>0</v>
      </c>
      <c r="EM107" s="119"/>
      <c r="EN107" s="298">
        <f>SUM(EN95:EN106)</f>
        <v>0</v>
      </c>
      <c r="EO107" s="501"/>
      <c r="EP107" s="223"/>
      <c r="EQ107" s="42"/>
      <c r="ER107" s="41">
        <f t="shared" si="90"/>
        <v>0</v>
      </c>
      <c r="ES107" s="41">
        <f t="shared" si="91"/>
        <v>0</v>
      </c>
      <c r="ET107" s="576">
        <v>0</v>
      </c>
      <c r="EU107" s="119"/>
      <c r="EV107" s="298">
        <f>SUM(EV95:EV106)</f>
        <v>0</v>
      </c>
      <c r="EW107" s="501"/>
      <c r="EX107" s="223"/>
      <c r="EY107" s="42"/>
      <c r="EZ107" s="41">
        <f t="shared" si="92"/>
        <v>0</v>
      </c>
      <c r="FA107" s="41">
        <f t="shared" si="93"/>
        <v>0</v>
      </c>
      <c r="FB107" s="576">
        <v>0</v>
      </c>
      <c r="FC107" s="119"/>
      <c r="FD107" s="298">
        <f>SUM(FD95:FD106)</f>
        <v>0</v>
      </c>
      <c r="FE107" s="501"/>
      <c r="FF107" s="223"/>
      <c r="FG107" s="42"/>
      <c r="FH107" s="41">
        <f t="shared" si="94"/>
        <v>0</v>
      </c>
      <c r="FI107" s="41">
        <f t="shared" si="51"/>
        <v>0</v>
      </c>
      <c r="FJ107" s="579">
        <v>0</v>
      </c>
      <c r="FK107" s="292"/>
      <c r="FL107" s="298">
        <f>SUM(FL95:FL106)</f>
        <v>0</v>
      </c>
      <c r="FM107" s="548"/>
      <c r="FN107" s="275"/>
      <c r="FO107" s="42"/>
      <c r="FP107" s="41">
        <f t="shared" si="95"/>
        <v>0</v>
      </c>
      <c r="FQ107" s="41">
        <f t="shared" si="96"/>
        <v>0</v>
      </c>
      <c r="FR107" s="633">
        <v>0</v>
      </c>
      <c r="FW107" s="355">
        <f t="shared" si="97"/>
        <v>56590</v>
      </c>
      <c r="FX107" s="355">
        <f t="shared" si="97"/>
        <v>2732453</v>
      </c>
      <c r="FY107" s="355">
        <f t="shared" si="98"/>
        <v>0</v>
      </c>
      <c r="FZ107" s="356">
        <f t="shared" si="98"/>
        <v>0</v>
      </c>
    </row>
    <row r="108" spans="1:182" x14ac:dyDescent="0.25">
      <c r="A108" s="62"/>
      <c r="B108" s="99"/>
      <c r="C108" s="100"/>
      <c r="D108" s="96"/>
      <c r="E108" s="287"/>
      <c r="F108" s="288"/>
      <c r="G108" s="87"/>
      <c r="H108" s="289"/>
      <c r="I108" s="461"/>
      <c r="J108" s="116"/>
      <c r="K108" s="42"/>
      <c r="L108" s="41">
        <f t="shared" si="56"/>
        <v>0</v>
      </c>
      <c r="M108" s="41">
        <f t="shared" si="57"/>
        <v>0</v>
      </c>
      <c r="N108" s="557">
        <v>0</v>
      </c>
      <c r="O108" s="78"/>
      <c r="P108" s="289"/>
      <c r="Q108" s="471"/>
      <c r="R108" s="116"/>
      <c r="S108" s="42"/>
      <c r="T108" s="41">
        <f t="shared" si="58"/>
        <v>0</v>
      </c>
      <c r="U108" s="41">
        <f t="shared" si="59"/>
        <v>0</v>
      </c>
      <c r="V108" s="557">
        <v>0</v>
      </c>
      <c r="W108" s="78"/>
      <c r="X108" s="289"/>
      <c r="Y108" s="471"/>
      <c r="Z108" s="116"/>
      <c r="AA108" s="42"/>
      <c r="AB108" s="41">
        <f t="shared" si="60"/>
        <v>0</v>
      </c>
      <c r="AC108" s="41">
        <f t="shared" si="61"/>
        <v>0</v>
      </c>
      <c r="AD108" s="557">
        <v>0</v>
      </c>
      <c r="AE108" s="87"/>
      <c r="AF108" s="289"/>
      <c r="AG108" s="461"/>
      <c r="AH108" s="116"/>
      <c r="AI108" s="42"/>
      <c r="AJ108" s="41">
        <f t="shared" si="62"/>
        <v>0</v>
      </c>
      <c r="AK108" s="41">
        <f t="shared" si="63"/>
        <v>0</v>
      </c>
      <c r="AL108" s="557">
        <v>0</v>
      </c>
      <c r="AM108" s="78"/>
      <c r="AN108" s="289"/>
      <c r="AO108" s="471"/>
      <c r="AP108" s="116"/>
      <c r="AQ108" s="42"/>
      <c r="AR108" s="41">
        <f t="shared" si="64"/>
        <v>0</v>
      </c>
      <c r="AS108" s="41">
        <f t="shared" si="65"/>
        <v>0</v>
      </c>
      <c r="AT108" s="557">
        <v>0</v>
      </c>
      <c r="AU108" s="87"/>
      <c r="AV108" s="289"/>
      <c r="AW108" s="461"/>
      <c r="AX108" s="116"/>
      <c r="AY108" s="42"/>
      <c r="AZ108" s="41">
        <f t="shared" si="66"/>
        <v>0</v>
      </c>
      <c r="BA108" s="41">
        <f t="shared" si="67"/>
        <v>0</v>
      </c>
      <c r="BB108" s="557">
        <v>0</v>
      </c>
      <c r="BC108" s="87"/>
      <c r="BD108" s="289"/>
      <c r="BE108" s="461"/>
      <c r="BF108" s="116"/>
      <c r="BG108" s="42"/>
      <c r="BH108" s="41">
        <f t="shared" si="68"/>
        <v>0</v>
      </c>
      <c r="BI108" s="41">
        <f t="shared" si="69"/>
        <v>0</v>
      </c>
      <c r="BJ108" s="557">
        <v>0</v>
      </c>
      <c r="BK108" s="87"/>
      <c r="BL108" s="289"/>
      <c r="BM108" s="461"/>
      <c r="BN108" s="116"/>
      <c r="BO108" s="42"/>
      <c r="BP108" s="41">
        <f t="shared" si="70"/>
        <v>0</v>
      </c>
      <c r="BQ108" s="41">
        <f t="shared" si="71"/>
        <v>0</v>
      </c>
      <c r="BR108" s="557">
        <v>0</v>
      </c>
      <c r="BS108" s="87"/>
      <c r="BT108" s="289"/>
      <c r="BU108" s="461"/>
      <c r="BW108" s="42"/>
      <c r="BX108" s="41">
        <f t="shared" si="72"/>
        <v>0</v>
      </c>
      <c r="BY108" s="41">
        <f t="shared" si="73"/>
        <v>0</v>
      </c>
      <c r="BZ108" s="557">
        <v>0</v>
      </c>
      <c r="CA108" s="78"/>
      <c r="CB108" s="289"/>
      <c r="CC108" s="471"/>
      <c r="CE108" s="42"/>
      <c r="CF108" s="41">
        <f t="shared" si="74"/>
        <v>0</v>
      </c>
      <c r="CG108" s="41">
        <f t="shared" si="75"/>
        <v>0</v>
      </c>
      <c r="CH108" s="557">
        <v>0</v>
      </c>
      <c r="CI108" s="87"/>
      <c r="CJ108" s="289"/>
      <c r="CK108" s="461"/>
      <c r="CL108" s="116"/>
      <c r="CM108" s="42"/>
      <c r="CN108" s="41">
        <f t="shared" si="76"/>
        <v>0</v>
      </c>
      <c r="CO108" s="41">
        <f t="shared" si="77"/>
        <v>0</v>
      </c>
      <c r="CP108" s="599">
        <v>0</v>
      </c>
      <c r="CQ108" s="87"/>
      <c r="CR108" s="289"/>
      <c r="CS108" s="461"/>
      <c r="CT108" s="247"/>
      <c r="CU108" s="42"/>
      <c r="CV108" s="41">
        <f t="shared" si="78"/>
        <v>0</v>
      </c>
      <c r="CW108" s="41">
        <f t="shared" si="79"/>
        <v>0</v>
      </c>
      <c r="CX108" s="564">
        <v>0</v>
      </c>
      <c r="CY108" s="87"/>
      <c r="CZ108" s="289"/>
      <c r="DA108" s="502"/>
      <c r="DB108" s="274"/>
      <c r="DC108" s="42"/>
      <c r="DD108" s="41">
        <f t="shared" si="80"/>
        <v>0</v>
      </c>
      <c r="DE108" s="41">
        <f t="shared" si="81"/>
        <v>0</v>
      </c>
      <c r="DF108" s="604">
        <v>0</v>
      </c>
      <c r="DG108" s="180"/>
      <c r="DH108" s="289"/>
      <c r="DI108" s="502"/>
      <c r="DJ108" s="274"/>
      <c r="DK108" s="42"/>
      <c r="DL108" s="41">
        <f t="shared" si="82"/>
        <v>0</v>
      </c>
      <c r="DM108" s="41">
        <f t="shared" si="83"/>
        <v>0</v>
      </c>
      <c r="DN108" s="604">
        <v>0</v>
      </c>
      <c r="DO108" s="180"/>
      <c r="DP108" s="289"/>
      <c r="DQ108" s="502"/>
      <c r="DR108" s="274"/>
      <c r="DS108" s="42"/>
      <c r="DT108" s="41">
        <f t="shared" si="84"/>
        <v>0</v>
      </c>
      <c r="DU108" s="41">
        <f t="shared" si="85"/>
        <v>0</v>
      </c>
      <c r="DV108" s="604">
        <v>0</v>
      </c>
      <c r="DW108" s="180"/>
      <c r="DX108" s="289"/>
      <c r="DY108" s="502"/>
      <c r="DZ108" s="274"/>
      <c r="EA108" s="42"/>
      <c r="EB108" s="41">
        <f t="shared" si="86"/>
        <v>0</v>
      </c>
      <c r="EC108" s="41">
        <f t="shared" si="87"/>
        <v>0</v>
      </c>
      <c r="ED108" s="604">
        <v>0</v>
      </c>
      <c r="EE108" s="180"/>
      <c r="EF108" s="289"/>
      <c r="EG108" s="502"/>
      <c r="EH108" s="274"/>
      <c r="EI108" s="42"/>
      <c r="EJ108" s="41">
        <f t="shared" si="88"/>
        <v>0</v>
      </c>
      <c r="EK108" s="41">
        <f t="shared" si="89"/>
        <v>0</v>
      </c>
      <c r="EL108" s="604">
        <v>0</v>
      </c>
      <c r="EM108" s="180"/>
      <c r="EN108" s="289"/>
      <c r="EO108" s="502"/>
      <c r="EP108" s="274"/>
      <c r="EQ108" s="42"/>
      <c r="ER108" s="41">
        <f t="shared" si="90"/>
        <v>0</v>
      </c>
      <c r="ES108" s="41">
        <f t="shared" si="91"/>
        <v>0</v>
      </c>
      <c r="ET108" s="604">
        <v>0</v>
      </c>
      <c r="EU108" s="180"/>
      <c r="EV108" s="289"/>
      <c r="EW108" s="502"/>
      <c r="EX108" s="274"/>
      <c r="EY108" s="42"/>
      <c r="EZ108" s="41">
        <f t="shared" si="92"/>
        <v>0</v>
      </c>
      <c r="FA108" s="41">
        <f t="shared" si="93"/>
        <v>0</v>
      </c>
      <c r="FB108" s="604">
        <v>0</v>
      </c>
      <c r="FC108" s="180"/>
      <c r="FD108" s="289"/>
      <c r="FE108" s="502"/>
      <c r="FF108" s="274"/>
      <c r="FG108" s="42"/>
      <c r="FH108" s="41">
        <f t="shared" si="94"/>
        <v>0</v>
      </c>
      <c r="FI108" s="41">
        <f t="shared" si="51"/>
        <v>0</v>
      </c>
      <c r="FJ108" s="599">
        <v>0</v>
      </c>
      <c r="FK108" s="292"/>
      <c r="FL108" s="289"/>
      <c r="FM108" s="548"/>
      <c r="FN108" s="275"/>
      <c r="FO108" s="42"/>
      <c r="FP108" s="41">
        <f t="shared" si="95"/>
        <v>0</v>
      </c>
      <c r="FQ108" s="41">
        <f t="shared" si="96"/>
        <v>0</v>
      </c>
      <c r="FR108" s="633">
        <v>0</v>
      </c>
      <c r="FW108" s="355">
        <f t="shared" si="97"/>
        <v>0</v>
      </c>
      <c r="FX108" s="355">
        <f t="shared" si="97"/>
        <v>0</v>
      </c>
      <c r="FY108" s="355">
        <f t="shared" si="98"/>
        <v>0</v>
      </c>
      <c r="FZ108" s="356">
        <f t="shared" si="98"/>
        <v>0</v>
      </c>
    </row>
    <row r="109" spans="1:182" x14ac:dyDescent="0.25">
      <c r="A109" s="62"/>
      <c r="B109" s="52" t="s">
        <v>168</v>
      </c>
      <c r="C109" s="117"/>
      <c r="D109" s="59"/>
      <c r="E109" s="287"/>
      <c r="F109" s="288"/>
      <c r="G109" s="87"/>
      <c r="H109" s="289"/>
      <c r="I109" s="461"/>
      <c r="J109" s="116"/>
      <c r="K109" s="42"/>
      <c r="L109" s="41">
        <f t="shared" si="56"/>
        <v>0</v>
      </c>
      <c r="M109" s="41">
        <f t="shared" si="57"/>
        <v>0</v>
      </c>
      <c r="N109" s="557">
        <v>0</v>
      </c>
      <c r="O109" s="78"/>
      <c r="P109" s="289"/>
      <c r="Q109" s="471"/>
      <c r="R109" s="116"/>
      <c r="S109" s="42"/>
      <c r="T109" s="41">
        <f t="shared" si="58"/>
        <v>0</v>
      </c>
      <c r="U109" s="41">
        <f t="shared" si="59"/>
        <v>0</v>
      </c>
      <c r="V109" s="557">
        <v>0</v>
      </c>
      <c r="W109" s="78"/>
      <c r="X109" s="289"/>
      <c r="Y109" s="471"/>
      <c r="Z109" s="116"/>
      <c r="AA109" s="42"/>
      <c r="AB109" s="41">
        <f t="shared" si="60"/>
        <v>0</v>
      </c>
      <c r="AC109" s="41">
        <f t="shared" si="61"/>
        <v>0</v>
      </c>
      <c r="AD109" s="557">
        <v>0</v>
      </c>
      <c r="AE109" s="87"/>
      <c r="AF109" s="289"/>
      <c r="AG109" s="461"/>
      <c r="AH109" s="116"/>
      <c r="AI109" s="42"/>
      <c r="AJ109" s="41">
        <f t="shared" si="62"/>
        <v>0</v>
      </c>
      <c r="AK109" s="41">
        <f t="shared" si="63"/>
        <v>0</v>
      </c>
      <c r="AL109" s="557">
        <v>0</v>
      </c>
      <c r="AM109" s="78"/>
      <c r="AN109" s="289"/>
      <c r="AO109" s="471"/>
      <c r="AP109" s="116"/>
      <c r="AQ109" s="42"/>
      <c r="AR109" s="41">
        <f t="shared" si="64"/>
        <v>0</v>
      </c>
      <c r="AS109" s="41">
        <f t="shared" si="65"/>
        <v>0</v>
      </c>
      <c r="AT109" s="557">
        <v>0</v>
      </c>
      <c r="AU109" s="87"/>
      <c r="AV109" s="289"/>
      <c r="AW109" s="461"/>
      <c r="AX109" s="116"/>
      <c r="AY109" s="42"/>
      <c r="AZ109" s="41">
        <f t="shared" si="66"/>
        <v>0</v>
      </c>
      <c r="BA109" s="41">
        <f t="shared" si="67"/>
        <v>0</v>
      </c>
      <c r="BB109" s="557">
        <v>0</v>
      </c>
      <c r="BC109" s="87"/>
      <c r="BD109" s="289"/>
      <c r="BE109" s="461"/>
      <c r="BF109" s="116"/>
      <c r="BG109" s="42"/>
      <c r="BH109" s="41">
        <f t="shared" si="68"/>
        <v>0</v>
      </c>
      <c r="BI109" s="41">
        <f t="shared" si="69"/>
        <v>0</v>
      </c>
      <c r="BJ109" s="557">
        <v>0</v>
      </c>
      <c r="BK109" s="87"/>
      <c r="BL109" s="289"/>
      <c r="BM109" s="461"/>
      <c r="BN109" s="116"/>
      <c r="BO109" s="42"/>
      <c r="BP109" s="41">
        <f t="shared" si="70"/>
        <v>0</v>
      </c>
      <c r="BQ109" s="41">
        <f t="shared" si="71"/>
        <v>0</v>
      </c>
      <c r="BR109" s="557">
        <v>0</v>
      </c>
      <c r="BS109" s="87"/>
      <c r="BT109" s="289"/>
      <c r="BU109" s="461"/>
      <c r="BW109" s="42"/>
      <c r="BX109" s="41">
        <f t="shared" si="72"/>
        <v>0</v>
      </c>
      <c r="BY109" s="41">
        <f t="shared" si="73"/>
        <v>0</v>
      </c>
      <c r="BZ109" s="557">
        <v>0</v>
      </c>
      <c r="CA109" s="78"/>
      <c r="CB109" s="289"/>
      <c r="CC109" s="471"/>
      <c r="CE109" s="42"/>
      <c r="CF109" s="41">
        <f t="shared" si="74"/>
        <v>0</v>
      </c>
      <c r="CG109" s="41">
        <f t="shared" si="75"/>
        <v>0</v>
      </c>
      <c r="CH109" s="557">
        <v>0</v>
      </c>
      <c r="CI109" s="87"/>
      <c r="CJ109" s="289"/>
      <c r="CK109" s="461"/>
      <c r="CL109" s="116"/>
      <c r="CM109" s="42"/>
      <c r="CN109" s="41">
        <f t="shared" si="76"/>
        <v>0</v>
      </c>
      <c r="CO109" s="41">
        <f t="shared" si="77"/>
        <v>0</v>
      </c>
      <c r="CP109" s="599">
        <v>0</v>
      </c>
      <c r="CQ109" s="87"/>
      <c r="CR109" s="289"/>
      <c r="CS109" s="461"/>
      <c r="CT109" s="247"/>
      <c r="CU109" s="42"/>
      <c r="CV109" s="41">
        <f t="shared" si="78"/>
        <v>0</v>
      </c>
      <c r="CW109" s="41">
        <f t="shared" si="79"/>
        <v>0</v>
      </c>
      <c r="CX109" s="564">
        <v>0</v>
      </c>
      <c r="CY109" s="87"/>
      <c r="CZ109" s="289"/>
      <c r="DA109" s="502"/>
      <c r="DB109" s="274"/>
      <c r="DC109" s="42"/>
      <c r="DD109" s="41">
        <f t="shared" si="80"/>
        <v>0</v>
      </c>
      <c r="DE109" s="41">
        <f t="shared" si="81"/>
        <v>0</v>
      </c>
      <c r="DF109" s="604">
        <v>0</v>
      </c>
      <c r="DG109" s="180"/>
      <c r="DH109" s="289"/>
      <c r="DI109" s="502"/>
      <c r="DJ109" s="274"/>
      <c r="DK109" s="42"/>
      <c r="DL109" s="41">
        <f t="shared" si="82"/>
        <v>0</v>
      </c>
      <c r="DM109" s="41">
        <f t="shared" si="83"/>
        <v>0</v>
      </c>
      <c r="DN109" s="604">
        <v>0</v>
      </c>
      <c r="DO109" s="180"/>
      <c r="DP109" s="289"/>
      <c r="DQ109" s="502"/>
      <c r="DR109" s="274"/>
      <c r="DS109" s="42"/>
      <c r="DT109" s="41">
        <f t="shared" si="84"/>
        <v>0</v>
      </c>
      <c r="DU109" s="41">
        <f t="shared" si="85"/>
        <v>0</v>
      </c>
      <c r="DV109" s="604">
        <v>0</v>
      </c>
      <c r="DW109" s="180"/>
      <c r="DX109" s="289"/>
      <c r="DY109" s="502"/>
      <c r="DZ109" s="274"/>
      <c r="EA109" s="42"/>
      <c r="EB109" s="41">
        <f t="shared" si="86"/>
        <v>0</v>
      </c>
      <c r="EC109" s="41">
        <f t="shared" si="87"/>
        <v>0</v>
      </c>
      <c r="ED109" s="604">
        <v>0</v>
      </c>
      <c r="EE109" s="180"/>
      <c r="EF109" s="289"/>
      <c r="EG109" s="502"/>
      <c r="EH109" s="274"/>
      <c r="EI109" s="42"/>
      <c r="EJ109" s="41">
        <f t="shared" si="88"/>
        <v>0</v>
      </c>
      <c r="EK109" s="41">
        <f t="shared" si="89"/>
        <v>0</v>
      </c>
      <c r="EL109" s="604">
        <v>0</v>
      </c>
      <c r="EM109" s="180"/>
      <c r="EN109" s="289"/>
      <c r="EO109" s="502"/>
      <c r="EP109" s="274"/>
      <c r="EQ109" s="42"/>
      <c r="ER109" s="41">
        <f t="shared" si="90"/>
        <v>0</v>
      </c>
      <c r="ES109" s="41">
        <f t="shared" si="91"/>
        <v>0</v>
      </c>
      <c r="ET109" s="604">
        <v>0</v>
      </c>
      <c r="EU109" s="180"/>
      <c r="EV109" s="289"/>
      <c r="EW109" s="502"/>
      <c r="EX109" s="274"/>
      <c r="EY109" s="42"/>
      <c r="EZ109" s="41">
        <f t="shared" si="92"/>
        <v>0</v>
      </c>
      <c r="FA109" s="41">
        <f t="shared" si="93"/>
        <v>0</v>
      </c>
      <c r="FB109" s="604">
        <v>0</v>
      </c>
      <c r="FC109" s="180"/>
      <c r="FD109" s="289"/>
      <c r="FE109" s="502"/>
      <c r="FF109" s="274"/>
      <c r="FG109" s="42"/>
      <c r="FH109" s="41">
        <f t="shared" si="94"/>
        <v>0</v>
      </c>
      <c r="FI109" s="41">
        <f t="shared" si="51"/>
        <v>0</v>
      </c>
      <c r="FJ109" s="599">
        <v>0</v>
      </c>
      <c r="FK109" s="292"/>
      <c r="FL109" s="289"/>
      <c r="FM109" s="548"/>
      <c r="FN109" s="275"/>
      <c r="FO109" s="42"/>
      <c r="FP109" s="41">
        <f t="shared" si="95"/>
        <v>0</v>
      </c>
      <c r="FQ109" s="41">
        <f t="shared" si="96"/>
        <v>0</v>
      </c>
      <c r="FR109" s="633">
        <v>0</v>
      </c>
      <c r="FW109" s="355">
        <f t="shared" si="97"/>
        <v>0</v>
      </c>
      <c r="FX109" s="355">
        <f t="shared" si="97"/>
        <v>0</v>
      </c>
      <c r="FY109" s="355">
        <f t="shared" si="98"/>
        <v>0</v>
      </c>
      <c r="FZ109" s="356">
        <f t="shared" si="98"/>
        <v>0</v>
      </c>
    </row>
    <row r="110" spans="1:182" x14ac:dyDescent="0.25">
      <c r="A110" s="35" t="s">
        <v>169</v>
      </c>
      <c r="B110" s="84" t="s">
        <v>170</v>
      </c>
      <c r="C110" s="88" t="s">
        <v>171</v>
      </c>
      <c r="D110" s="102">
        <v>1032</v>
      </c>
      <c r="E110" s="299">
        <f t="shared" ref="E110:E115" si="102">G110+O110+W110+AE110+AM110+AU110+BC110+BK110+BS110+CA110+CI110+CQ110+CY110+DG110+DO110+DW110</f>
        <v>168</v>
      </c>
      <c r="F110" s="288">
        <f>$D$110*E110</f>
        <v>173376</v>
      </c>
      <c r="G110" s="60">
        <v>24</v>
      </c>
      <c r="H110" s="289">
        <f>$D$110*G110</f>
        <v>24768</v>
      </c>
      <c r="I110" s="457">
        <v>24</v>
      </c>
      <c r="J110" s="116"/>
      <c r="K110" s="42"/>
      <c r="L110" s="41">
        <f t="shared" si="56"/>
        <v>0</v>
      </c>
      <c r="M110" s="41">
        <f t="shared" si="57"/>
        <v>0</v>
      </c>
      <c r="N110" s="557">
        <v>0</v>
      </c>
      <c r="O110" s="60">
        <v>0</v>
      </c>
      <c r="P110" s="289">
        <f>$D$110*O110</f>
        <v>0</v>
      </c>
      <c r="Q110" s="457">
        <v>0</v>
      </c>
      <c r="R110" s="116"/>
      <c r="S110" s="42"/>
      <c r="T110" s="41">
        <f t="shared" si="58"/>
        <v>0</v>
      </c>
      <c r="U110" s="41">
        <f t="shared" si="59"/>
        <v>0</v>
      </c>
      <c r="V110" s="557">
        <v>0</v>
      </c>
      <c r="W110" s="60">
        <v>35</v>
      </c>
      <c r="X110" s="289">
        <f>$D$110*W110</f>
        <v>36120</v>
      </c>
      <c r="Y110" s="457">
        <v>18</v>
      </c>
      <c r="Z110" s="116"/>
      <c r="AA110" s="42"/>
      <c r="AB110" s="41">
        <f t="shared" si="60"/>
        <v>0</v>
      </c>
      <c r="AC110" s="41">
        <f t="shared" si="61"/>
        <v>0</v>
      </c>
      <c r="AD110" s="557">
        <v>0</v>
      </c>
      <c r="AE110" s="60">
        <v>0</v>
      </c>
      <c r="AF110" s="289">
        <f>$D$110*AE110</f>
        <v>0</v>
      </c>
      <c r="AG110" s="457">
        <v>0</v>
      </c>
      <c r="AH110" s="116"/>
      <c r="AI110" s="42"/>
      <c r="AJ110" s="41">
        <f t="shared" si="62"/>
        <v>0</v>
      </c>
      <c r="AK110" s="41">
        <f t="shared" si="63"/>
        <v>0</v>
      </c>
      <c r="AL110" s="557">
        <v>0</v>
      </c>
      <c r="AM110" s="60">
        <v>45</v>
      </c>
      <c r="AN110" s="289">
        <f>$D$110*AM110</f>
        <v>46440</v>
      </c>
      <c r="AO110" s="457">
        <v>16</v>
      </c>
      <c r="AP110" s="116"/>
      <c r="AQ110" s="42"/>
      <c r="AR110" s="41">
        <f t="shared" si="64"/>
        <v>0</v>
      </c>
      <c r="AS110" s="41">
        <f t="shared" si="65"/>
        <v>0</v>
      </c>
      <c r="AT110" s="557">
        <v>0</v>
      </c>
      <c r="AU110" s="60">
        <v>0</v>
      </c>
      <c r="AV110" s="289">
        <f>$D$110*AU110</f>
        <v>0</v>
      </c>
      <c r="AW110" s="457">
        <v>0</v>
      </c>
      <c r="AX110" s="116"/>
      <c r="AY110" s="42"/>
      <c r="AZ110" s="41">
        <f t="shared" si="66"/>
        <v>0</v>
      </c>
      <c r="BA110" s="41">
        <f t="shared" si="67"/>
        <v>0</v>
      </c>
      <c r="BB110" s="557">
        <v>0</v>
      </c>
      <c r="BC110" s="60">
        <v>12</v>
      </c>
      <c r="BD110" s="289">
        <f>$D$110*BC110</f>
        <v>12384</v>
      </c>
      <c r="BE110" s="457">
        <v>12</v>
      </c>
      <c r="BF110" s="116"/>
      <c r="BG110" s="42"/>
      <c r="BH110" s="41">
        <f t="shared" si="68"/>
        <v>0</v>
      </c>
      <c r="BI110" s="41">
        <f t="shared" si="69"/>
        <v>0</v>
      </c>
      <c r="BJ110" s="557">
        <v>0</v>
      </c>
      <c r="BK110" s="60">
        <v>0</v>
      </c>
      <c r="BL110" s="289">
        <f>$D$110*BK110</f>
        <v>0</v>
      </c>
      <c r="BM110" s="457">
        <v>0</v>
      </c>
      <c r="BN110" s="116"/>
      <c r="BO110" s="42"/>
      <c r="BP110" s="41">
        <f t="shared" si="70"/>
        <v>0</v>
      </c>
      <c r="BQ110" s="41">
        <f t="shared" si="71"/>
        <v>0</v>
      </c>
      <c r="BR110" s="557">
        <v>0</v>
      </c>
      <c r="BS110" s="60">
        <v>20</v>
      </c>
      <c r="BT110" s="289">
        <f>$D$110*BS110</f>
        <v>20640</v>
      </c>
      <c r="BU110" s="457">
        <v>20</v>
      </c>
      <c r="BW110" s="42"/>
      <c r="BX110" s="41">
        <f t="shared" si="72"/>
        <v>0</v>
      </c>
      <c r="BY110" s="41">
        <f t="shared" si="73"/>
        <v>0</v>
      </c>
      <c r="BZ110" s="557">
        <v>0</v>
      </c>
      <c r="CA110" s="60">
        <v>0</v>
      </c>
      <c r="CB110" s="289">
        <f>$D$110*CA110</f>
        <v>0</v>
      </c>
      <c r="CC110" s="457">
        <v>0</v>
      </c>
      <c r="CE110" s="42"/>
      <c r="CF110" s="41">
        <f t="shared" si="74"/>
        <v>0</v>
      </c>
      <c r="CG110" s="41">
        <f t="shared" si="75"/>
        <v>0</v>
      </c>
      <c r="CH110" s="557">
        <v>0</v>
      </c>
      <c r="CI110" s="60">
        <v>16</v>
      </c>
      <c r="CJ110" s="289">
        <f>$D$110*CI110</f>
        <v>16512</v>
      </c>
      <c r="CK110" s="457">
        <v>16</v>
      </c>
      <c r="CL110" s="116"/>
      <c r="CM110" s="42"/>
      <c r="CN110" s="41">
        <f t="shared" si="76"/>
        <v>0</v>
      </c>
      <c r="CO110" s="41">
        <f t="shared" si="77"/>
        <v>0</v>
      </c>
      <c r="CP110" s="599">
        <v>0</v>
      </c>
      <c r="CQ110" s="60">
        <v>16</v>
      </c>
      <c r="CR110" s="289">
        <f>$D$110*CQ110</f>
        <v>16512</v>
      </c>
      <c r="CS110" s="467">
        <v>0</v>
      </c>
      <c r="CT110" s="56"/>
      <c r="CU110" s="42"/>
      <c r="CV110" s="41">
        <f t="shared" si="78"/>
        <v>0</v>
      </c>
      <c r="CW110" s="41">
        <f t="shared" si="79"/>
        <v>0</v>
      </c>
      <c r="CX110" s="564">
        <v>0</v>
      </c>
      <c r="CY110" s="60">
        <v>0</v>
      </c>
      <c r="CZ110" s="289">
        <f>$D$110*CY110</f>
        <v>0</v>
      </c>
      <c r="DA110" s="502">
        <v>0</v>
      </c>
      <c r="DB110" s="274"/>
      <c r="DC110" s="42"/>
      <c r="DD110" s="41">
        <f t="shared" si="80"/>
        <v>0</v>
      </c>
      <c r="DE110" s="41">
        <f t="shared" si="81"/>
        <v>0</v>
      </c>
      <c r="DF110" s="604">
        <v>0</v>
      </c>
      <c r="DG110" s="180">
        <v>0</v>
      </c>
      <c r="DH110" s="289">
        <f>$D$110*DG110</f>
        <v>0</v>
      </c>
      <c r="DI110" s="502">
        <v>0</v>
      </c>
      <c r="DJ110" s="274"/>
      <c r="DK110" s="42"/>
      <c r="DL110" s="41">
        <f t="shared" si="82"/>
        <v>0</v>
      </c>
      <c r="DM110" s="41">
        <f t="shared" si="83"/>
        <v>0</v>
      </c>
      <c r="DN110" s="604">
        <v>0</v>
      </c>
      <c r="DO110" s="180">
        <v>0</v>
      </c>
      <c r="DP110" s="289">
        <f>$D$110*DO110</f>
        <v>0</v>
      </c>
      <c r="DQ110" s="502">
        <v>0</v>
      </c>
      <c r="DR110" s="274"/>
      <c r="DS110" s="42"/>
      <c r="DT110" s="41">
        <f t="shared" si="84"/>
        <v>0</v>
      </c>
      <c r="DU110" s="41">
        <f t="shared" si="85"/>
        <v>0</v>
      </c>
      <c r="DV110" s="604">
        <v>0</v>
      </c>
      <c r="DW110" s="180">
        <v>0</v>
      </c>
      <c r="DX110" s="289">
        <f>$D$110*DW110</f>
        <v>0</v>
      </c>
      <c r="DY110" s="502">
        <v>0</v>
      </c>
      <c r="DZ110" s="274"/>
      <c r="EA110" s="42"/>
      <c r="EB110" s="41">
        <f t="shared" si="86"/>
        <v>0</v>
      </c>
      <c r="EC110" s="41">
        <f t="shared" si="87"/>
        <v>0</v>
      </c>
      <c r="ED110" s="604">
        <v>0</v>
      </c>
      <c r="EE110" s="180">
        <v>0</v>
      </c>
      <c r="EF110" s="289">
        <f>$D$110*EE110</f>
        <v>0</v>
      </c>
      <c r="EG110" s="502">
        <v>0</v>
      </c>
      <c r="EH110" s="274"/>
      <c r="EI110" s="42"/>
      <c r="EJ110" s="41">
        <f t="shared" si="88"/>
        <v>0</v>
      </c>
      <c r="EK110" s="41">
        <f t="shared" si="89"/>
        <v>0</v>
      </c>
      <c r="EL110" s="604">
        <v>0</v>
      </c>
      <c r="EM110" s="180">
        <v>0</v>
      </c>
      <c r="EN110" s="289">
        <f>$D$110*EM110</f>
        <v>0</v>
      </c>
      <c r="EO110" s="502">
        <v>0</v>
      </c>
      <c r="EP110" s="274"/>
      <c r="EQ110" s="42"/>
      <c r="ER110" s="41">
        <f t="shared" si="90"/>
        <v>0</v>
      </c>
      <c r="ES110" s="41">
        <f t="shared" si="91"/>
        <v>0</v>
      </c>
      <c r="ET110" s="604">
        <v>0</v>
      </c>
      <c r="EU110" s="180">
        <v>0</v>
      </c>
      <c r="EV110" s="289">
        <f>$D$110*EU110</f>
        <v>0</v>
      </c>
      <c r="EW110" s="502">
        <v>0</v>
      </c>
      <c r="EX110" s="274"/>
      <c r="EY110" s="42"/>
      <c r="EZ110" s="41">
        <f t="shared" si="92"/>
        <v>0</v>
      </c>
      <c r="FA110" s="41">
        <f t="shared" si="93"/>
        <v>0</v>
      </c>
      <c r="FB110" s="604">
        <v>0</v>
      </c>
      <c r="FC110" s="86">
        <v>0</v>
      </c>
      <c r="FD110" s="289">
        <f>$D$110*FC110</f>
        <v>0</v>
      </c>
      <c r="FE110" s="499">
        <v>0</v>
      </c>
      <c r="FF110" s="19"/>
      <c r="FG110" s="42"/>
      <c r="FH110" s="41">
        <f t="shared" si="94"/>
        <v>0</v>
      </c>
      <c r="FI110" s="41">
        <f t="shared" si="51"/>
        <v>0</v>
      </c>
      <c r="FJ110" s="599">
        <v>0</v>
      </c>
      <c r="FK110" s="400">
        <v>0</v>
      </c>
      <c r="FL110" s="289">
        <f>$D$110*FK110</f>
        <v>0</v>
      </c>
      <c r="FM110" s="539">
        <v>0</v>
      </c>
      <c r="FN110" s="275"/>
      <c r="FO110" s="42"/>
      <c r="FP110" s="41">
        <f t="shared" si="95"/>
        <v>0</v>
      </c>
      <c r="FQ110" s="41">
        <f t="shared" si="96"/>
        <v>0</v>
      </c>
      <c r="FR110" s="633">
        <v>0</v>
      </c>
      <c r="FW110" s="355">
        <f t="shared" si="97"/>
        <v>168</v>
      </c>
      <c r="FX110" s="355">
        <f t="shared" si="97"/>
        <v>173376</v>
      </c>
      <c r="FY110" s="355">
        <f t="shared" si="98"/>
        <v>0</v>
      </c>
      <c r="FZ110" s="356">
        <f t="shared" si="98"/>
        <v>0</v>
      </c>
    </row>
    <row r="111" spans="1:182" x14ac:dyDescent="0.25">
      <c r="A111" s="35" t="s">
        <v>172</v>
      </c>
      <c r="B111" s="84" t="s">
        <v>173</v>
      </c>
      <c r="C111" s="88" t="s">
        <v>171</v>
      </c>
      <c r="D111" s="102">
        <v>1180</v>
      </c>
      <c r="E111" s="299">
        <f t="shared" si="102"/>
        <v>39</v>
      </c>
      <c r="F111" s="288">
        <f>$D$111*E111</f>
        <v>46020</v>
      </c>
      <c r="G111" s="60">
        <v>7</v>
      </c>
      <c r="H111" s="289">
        <f>$D$111*G111</f>
        <v>8260</v>
      </c>
      <c r="I111" s="457">
        <v>7</v>
      </c>
      <c r="J111" s="116"/>
      <c r="K111" s="42"/>
      <c r="L111" s="41">
        <f t="shared" si="56"/>
        <v>0</v>
      </c>
      <c r="M111" s="41">
        <f t="shared" si="57"/>
        <v>0</v>
      </c>
      <c r="N111" s="557">
        <v>0</v>
      </c>
      <c r="O111" s="60">
        <v>0</v>
      </c>
      <c r="P111" s="289">
        <f>$D$111*O111</f>
        <v>0</v>
      </c>
      <c r="Q111" s="457">
        <v>0</v>
      </c>
      <c r="R111" s="116"/>
      <c r="S111" s="42"/>
      <c r="T111" s="41">
        <f t="shared" si="58"/>
        <v>0</v>
      </c>
      <c r="U111" s="41">
        <f t="shared" si="59"/>
        <v>0</v>
      </c>
      <c r="V111" s="557">
        <v>0</v>
      </c>
      <c r="W111" s="60">
        <v>10</v>
      </c>
      <c r="X111" s="289">
        <f>$D$111*W111</f>
        <v>11800</v>
      </c>
      <c r="Y111" s="457">
        <v>3</v>
      </c>
      <c r="Z111" s="116"/>
      <c r="AA111" s="42"/>
      <c r="AB111" s="41">
        <f t="shared" si="60"/>
        <v>0</v>
      </c>
      <c r="AC111" s="41">
        <f t="shared" si="61"/>
        <v>0</v>
      </c>
      <c r="AD111" s="557">
        <v>0</v>
      </c>
      <c r="AE111" s="60">
        <v>0</v>
      </c>
      <c r="AF111" s="289">
        <f>$D$111*AE111</f>
        <v>0</v>
      </c>
      <c r="AG111" s="457">
        <v>0</v>
      </c>
      <c r="AH111" s="116"/>
      <c r="AI111" s="42"/>
      <c r="AJ111" s="41">
        <f t="shared" si="62"/>
        <v>0</v>
      </c>
      <c r="AK111" s="41">
        <f t="shared" si="63"/>
        <v>0</v>
      </c>
      <c r="AL111" s="557">
        <v>0</v>
      </c>
      <c r="AM111" s="60">
        <v>10</v>
      </c>
      <c r="AN111" s="289">
        <f>$D$111*AM111</f>
        <v>11800</v>
      </c>
      <c r="AO111" s="457">
        <v>3</v>
      </c>
      <c r="AP111" s="116"/>
      <c r="AQ111" s="42"/>
      <c r="AR111" s="41">
        <f t="shared" si="64"/>
        <v>0</v>
      </c>
      <c r="AS111" s="41">
        <f t="shared" si="65"/>
        <v>0</v>
      </c>
      <c r="AT111" s="557">
        <v>0</v>
      </c>
      <c r="AU111" s="60">
        <v>0</v>
      </c>
      <c r="AV111" s="289">
        <f>$D$111*AU111</f>
        <v>0</v>
      </c>
      <c r="AW111" s="457">
        <v>0</v>
      </c>
      <c r="AX111" s="116"/>
      <c r="AY111" s="42"/>
      <c r="AZ111" s="41">
        <f t="shared" si="66"/>
        <v>0</v>
      </c>
      <c r="BA111" s="41">
        <f t="shared" si="67"/>
        <v>0</v>
      </c>
      <c r="BB111" s="557">
        <v>0</v>
      </c>
      <c r="BC111" s="60">
        <v>3</v>
      </c>
      <c r="BD111" s="289">
        <f>$D$111*BC111</f>
        <v>3540</v>
      </c>
      <c r="BE111" s="457">
        <v>3</v>
      </c>
      <c r="BF111" s="116"/>
      <c r="BG111" s="42"/>
      <c r="BH111" s="41">
        <f t="shared" si="68"/>
        <v>0</v>
      </c>
      <c r="BI111" s="41">
        <f t="shared" si="69"/>
        <v>0</v>
      </c>
      <c r="BJ111" s="557">
        <v>0</v>
      </c>
      <c r="BK111" s="60">
        <v>0</v>
      </c>
      <c r="BL111" s="289">
        <f>$D$111*BK111</f>
        <v>0</v>
      </c>
      <c r="BM111" s="457">
        <v>0</v>
      </c>
      <c r="BN111" s="116"/>
      <c r="BO111" s="42"/>
      <c r="BP111" s="41">
        <f t="shared" si="70"/>
        <v>0</v>
      </c>
      <c r="BQ111" s="41">
        <f t="shared" si="71"/>
        <v>0</v>
      </c>
      <c r="BR111" s="557">
        <v>0</v>
      </c>
      <c r="BS111" s="60">
        <v>3</v>
      </c>
      <c r="BT111" s="289">
        <f>$D$111*BS111</f>
        <v>3540</v>
      </c>
      <c r="BU111" s="457">
        <v>3</v>
      </c>
      <c r="BW111" s="42"/>
      <c r="BX111" s="41">
        <f t="shared" si="72"/>
        <v>0</v>
      </c>
      <c r="BY111" s="41">
        <f t="shared" si="73"/>
        <v>0</v>
      </c>
      <c r="BZ111" s="557">
        <v>0</v>
      </c>
      <c r="CA111" s="60">
        <v>0</v>
      </c>
      <c r="CB111" s="289">
        <f>$D$111*CA111</f>
        <v>0</v>
      </c>
      <c r="CC111" s="457">
        <v>0</v>
      </c>
      <c r="CE111" s="42"/>
      <c r="CF111" s="41">
        <f t="shared" si="74"/>
        <v>0</v>
      </c>
      <c r="CG111" s="41">
        <f t="shared" si="75"/>
        <v>0</v>
      </c>
      <c r="CH111" s="557">
        <v>0</v>
      </c>
      <c r="CI111" s="60">
        <v>3</v>
      </c>
      <c r="CJ111" s="289">
        <f>$D$111*CI111</f>
        <v>3540</v>
      </c>
      <c r="CK111" s="457">
        <v>3</v>
      </c>
      <c r="CL111" s="116"/>
      <c r="CM111" s="42"/>
      <c r="CN111" s="41">
        <f t="shared" si="76"/>
        <v>0</v>
      </c>
      <c r="CO111" s="41">
        <f t="shared" si="77"/>
        <v>0</v>
      </c>
      <c r="CP111" s="599">
        <v>0</v>
      </c>
      <c r="CQ111" s="60">
        <v>3</v>
      </c>
      <c r="CR111" s="289">
        <f>$D$111*CQ111</f>
        <v>3540</v>
      </c>
      <c r="CS111" s="467">
        <v>0</v>
      </c>
      <c r="CT111" s="56"/>
      <c r="CU111" s="42"/>
      <c r="CV111" s="41">
        <f t="shared" si="78"/>
        <v>0</v>
      </c>
      <c r="CW111" s="41">
        <f t="shared" si="79"/>
        <v>0</v>
      </c>
      <c r="CX111" s="564">
        <v>0</v>
      </c>
      <c r="CY111" s="60">
        <v>0</v>
      </c>
      <c r="CZ111" s="289">
        <f>$D$111*CY111</f>
        <v>0</v>
      </c>
      <c r="DA111" s="502">
        <v>0</v>
      </c>
      <c r="DB111" s="274"/>
      <c r="DC111" s="42"/>
      <c r="DD111" s="41">
        <f t="shared" si="80"/>
        <v>0</v>
      </c>
      <c r="DE111" s="41">
        <f t="shared" si="81"/>
        <v>0</v>
      </c>
      <c r="DF111" s="604">
        <v>0</v>
      </c>
      <c r="DG111" s="180">
        <v>0</v>
      </c>
      <c r="DH111" s="289">
        <f>$D$111*DG111</f>
        <v>0</v>
      </c>
      <c r="DI111" s="502">
        <v>0</v>
      </c>
      <c r="DJ111" s="274"/>
      <c r="DK111" s="42"/>
      <c r="DL111" s="41">
        <f t="shared" si="82"/>
        <v>0</v>
      </c>
      <c r="DM111" s="41">
        <f t="shared" si="83"/>
        <v>0</v>
      </c>
      <c r="DN111" s="604">
        <v>0</v>
      </c>
      <c r="DO111" s="180">
        <v>0</v>
      </c>
      <c r="DP111" s="289">
        <f>$D$111*DO111</f>
        <v>0</v>
      </c>
      <c r="DQ111" s="502">
        <v>0</v>
      </c>
      <c r="DR111" s="274"/>
      <c r="DS111" s="42"/>
      <c r="DT111" s="41">
        <f t="shared" si="84"/>
        <v>0</v>
      </c>
      <c r="DU111" s="41">
        <f t="shared" si="85"/>
        <v>0</v>
      </c>
      <c r="DV111" s="604">
        <v>0</v>
      </c>
      <c r="DW111" s="180">
        <v>0</v>
      </c>
      <c r="DX111" s="289">
        <f>$D$111*DW111</f>
        <v>0</v>
      </c>
      <c r="DY111" s="502">
        <v>0</v>
      </c>
      <c r="DZ111" s="274"/>
      <c r="EA111" s="42"/>
      <c r="EB111" s="41">
        <f t="shared" si="86"/>
        <v>0</v>
      </c>
      <c r="EC111" s="41">
        <f t="shared" si="87"/>
        <v>0</v>
      </c>
      <c r="ED111" s="604">
        <v>0</v>
      </c>
      <c r="EE111" s="180">
        <v>0</v>
      </c>
      <c r="EF111" s="289">
        <f>$D$111*EE111</f>
        <v>0</v>
      </c>
      <c r="EG111" s="502">
        <v>0</v>
      </c>
      <c r="EH111" s="274"/>
      <c r="EI111" s="42"/>
      <c r="EJ111" s="41">
        <f t="shared" si="88"/>
        <v>0</v>
      </c>
      <c r="EK111" s="41">
        <f t="shared" si="89"/>
        <v>0</v>
      </c>
      <c r="EL111" s="604">
        <v>0</v>
      </c>
      <c r="EM111" s="180">
        <v>0</v>
      </c>
      <c r="EN111" s="289">
        <f>$D$111*EM111</f>
        <v>0</v>
      </c>
      <c r="EO111" s="502">
        <v>0</v>
      </c>
      <c r="EP111" s="274"/>
      <c r="EQ111" s="42"/>
      <c r="ER111" s="41">
        <f t="shared" si="90"/>
        <v>0</v>
      </c>
      <c r="ES111" s="41">
        <f t="shared" si="91"/>
        <v>0</v>
      </c>
      <c r="ET111" s="604">
        <v>0</v>
      </c>
      <c r="EU111" s="180">
        <v>0</v>
      </c>
      <c r="EV111" s="289">
        <f>$D$111*EU111</f>
        <v>0</v>
      </c>
      <c r="EW111" s="502">
        <v>0</v>
      </c>
      <c r="EX111" s="274"/>
      <c r="EY111" s="42"/>
      <c r="EZ111" s="41">
        <f t="shared" si="92"/>
        <v>0</v>
      </c>
      <c r="FA111" s="41">
        <f t="shared" si="93"/>
        <v>0</v>
      </c>
      <c r="FB111" s="604">
        <v>0</v>
      </c>
      <c r="FC111" s="86">
        <v>0</v>
      </c>
      <c r="FD111" s="289">
        <f>$D$111*FC111</f>
        <v>0</v>
      </c>
      <c r="FE111" s="499">
        <v>0</v>
      </c>
      <c r="FF111" s="19"/>
      <c r="FG111" s="42"/>
      <c r="FH111" s="41">
        <f t="shared" si="94"/>
        <v>0</v>
      </c>
      <c r="FI111" s="41">
        <f t="shared" si="51"/>
        <v>0</v>
      </c>
      <c r="FJ111" s="599">
        <v>0</v>
      </c>
      <c r="FK111" s="400">
        <v>0</v>
      </c>
      <c r="FL111" s="289">
        <f>$D$111*FK111</f>
        <v>0</v>
      </c>
      <c r="FM111" s="539">
        <v>0</v>
      </c>
      <c r="FN111" s="275"/>
      <c r="FO111" s="42"/>
      <c r="FP111" s="41">
        <f t="shared" si="95"/>
        <v>0</v>
      </c>
      <c r="FQ111" s="41">
        <f t="shared" si="96"/>
        <v>0</v>
      </c>
      <c r="FR111" s="633">
        <v>0</v>
      </c>
      <c r="FW111" s="355">
        <f t="shared" si="97"/>
        <v>39</v>
      </c>
      <c r="FX111" s="355">
        <f t="shared" si="97"/>
        <v>46020</v>
      </c>
      <c r="FY111" s="355">
        <f t="shared" si="98"/>
        <v>0</v>
      </c>
      <c r="FZ111" s="356">
        <f t="shared" si="98"/>
        <v>0</v>
      </c>
    </row>
    <row r="112" spans="1:182" x14ac:dyDescent="0.25">
      <c r="A112" s="35" t="s">
        <v>174</v>
      </c>
      <c r="B112" s="84" t="s">
        <v>175</v>
      </c>
      <c r="C112" s="88" t="s">
        <v>18</v>
      </c>
      <c r="D112" s="102">
        <f>14160/48</f>
        <v>295</v>
      </c>
      <c r="E112" s="299">
        <f t="shared" si="102"/>
        <v>42</v>
      </c>
      <c r="F112" s="288">
        <f>$D$112*E112</f>
        <v>12390</v>
      </c>
      <c r="G112" s="60">
        <v>6</v>
      </c>
      <c r="H112" s="289">
        <f>$D$112*G112</f>
        <v>1770</v>
      </c>
      <c r="I112" s="457">
        <v>6</v>
      </c>
      <c r="J112" s="116"/>
      <c r="K112" s="42"/>
      <c r="L112" s="41">
        <f t="shared" si="56"/>
        <v>0</v>
      </c>
      <c r="M112" s="41">
        <f t="shared" si="57"/>
        <v>0</v>
      </c>
      <c r="N112" s="557">
        <v>0</v>
      </c>
      <c r="O112" s="60">
        <v>0</v>
      </c>
      <c r="P112" s="289">
        <f>$D$112*O112</f>
        <v>0</v>
      </c>
      <c r="Q112" s="457">
        <v>0</v>
      </c>
      <c r="R112" s="116"/>
      <c r="S112" s="42"/>
      <c r="T112" s="41">
        <f t="shared" si="58"/>
        <v>0</v>
      </c>
      <c r="U112" s="41">
        <f t="shared" si="59"/>
        <v>0</v>
      </c>
      <c r="V112" s="557">
        <v>0</v>
      </c>
      <c r="W112" s="60">
        <v>6</v>
      </c>
      <c r="X112" s="289">
        <f>$D$112*W112</f>
        <v>1770</v>
      </c>
      <c r="Y112" s="457">
        <v>6</v>
      </c>
      <c r="Z112" s="116"/>
      <c r="AA112" s="42"/>
      <c r="AB112" s="41">
        <f t="shared" si="60"/>
        <v>0</v>
      </c>
      <c r="AC112" s="41">
        <f t="shared" si="61"/>
        <v>0</v>
      </c>
      <c r="AD112" s="557">
        <v>0</v>
      </c>
      <c r="AE112" s="60">
        <v>0</v>
      </c>
      <c r="AF112" s="289">
        <f>$D$112*AE112</f>
        <v>0</v>
      </c>
      <c r="AG112" s="457">
        <v>0</v>
      </c>
      <c r="AH112" s="116"/>
      <c r="AI112" s="42"/>
      <c r="AJ112" s="41">
        <f t="shared" si="62"/>
        <v>0</v>
      </c>
      <c r="AK112" s="41">
        <f t="shared" si="63"/>
        <v>0</v>
      </c>
      <c r="AL112" s="557">
        <v>0</v>
      </c>
      <c r="AM112" s="60">
        <v>6</v>
      </c>
      <c r="AN112" s="289">
        <f>$D$112*AM112</f>
        <v>1770</v>
      </c>
      <c r="AO112" s="457">
        <v>6</v>
      </c>
      <c r="AP112" s="116"/>
      <c r="AQ112" s="42"/>
      <c r="AR112" s="41">
        <f t="shared" si="64"/>
        <v>0</v>
      </c>
      <c r="AS112" s="41">
        <f t="shared" si="65"/>
        <v>0</v>
      </c>
      <c r="AT112" s="557">
        <v>0</v>
      </c>
      <c r="AU112" s="60">
        <v>0</v>
      </c>
      <c r="AV112" s="289">
        <f>$D$112*AU112</f>
        <v>0</v>
      </c>
      <c r="AW112" s="457">
        <v>0</v>
      </c>
      <c r="AX112" s="116"/>
      <c r="AY112" s="42"/>
      <c r="AZ112" s="41">
        <f t="shared" si="66"/>
        <v>0</v>
      </c>
      <c r="BA112" s="41">
        <f t="shared" si="67"/>
        <v>0</v>
      </c>
      <c r="BB112" s="557">
        <v>0</v>
      </c>
      <c r="BC112" s="60">
        <v>6</v>
      </c>
      <c r="BD112" s="289">
        <f>$D$112*BC112</f>
        <v>1770</v>
      </c>
      <c r="BE112" s="457">
        <v>6</v>
      </c>
      <c r="BF112" s="116"/>
      <c r="BG112" s="42"/>
      <c r="BH112" s="41">
        <f t="shared" si="68"/>
        <v>0</v>
      </c>
      <c r="BI112" s="41">
        <f t="shared" si="69"/>
        <v>0</v>
      </c>
      <c r="BJ112" s="557">
        <v>0</v>
      </c>
      <c r="BK112" s="60">
        <v>0</v>
      </c>
      <c r="BL112" s="289">
        <f>$D$112*BK112</f>
        <v>0</v>
      </c>
      <c r="BM112" s="457">
        <v>0</v>
      </c>
      <c r="BN112" s="116"/>
      <c r="BO112" s="42"/>
      <c r="BP112" s="41">
        <f t="shared" si="70"/>
        <v>0</v>
      </c>
      <c r="BQ112" s="41">
        <f t="shared" si="71"/>
        <v>0</v>
      </c>
      <c r="BR112" s="557">
        <v>0</v>
      </c>
      <c r="BS112" s="60">
        <v>6</v>
      </c>
      <c r="BT112" s="289">
        <f>$D$112*BS112</f>
        <v>1770</v>
      </c>
      <c r="BU112" s="457">
        <v>6</v>
      </c>
      <c r="BW112" s="42"/>
      <c r="BX112" s="41">
        <f t="shared" si="72"/>
        <v>0</v>
      </c>
      <c r="BY112" s="41">
        <f t="shared" si="73"/>
        <v>0</v>
      </c>
      <c r="BZ112" s="557">
        <v>0</v>
      </c>
      <c r="CA112" s="60">
        <v>0</v>
      </c>
      <c r="CB112" s="289">
        <f>$D$112*CA112</f>
        <v>0</v>
      </c>
      <c r="CC112" s="457">
        <v>0</v>
      </c>
      <c r="CE112" s="42"/>
      <c r="CF112" s="41">
        <f t="shared" si="74"/>
        <v>0</v>
      </c>
      <c r="CG112" s="41">
        <f t="shared" si="75"/>
        <v>0</v>
      </c>
      <c r="CH112" s="557">
        <v>0</v>
      </c>
      <c r="CI112" s="60">
        <v>6</v>
      </c>
      <c r="CJ112" s="289">
        <f>$D$112*CI112</f>
        <v>1770</v>
      </c>
      <c r="CK112" s="457">
        <v>6</v>
      </c>
      <c r="CL112" s="116"/>
      <c r="CM112" s="42"/>
      <c r="CN112" s="41">
        <f t="shared" si="76"/>
        <v>0</v>
      </c>
      <c r="CO112" s="41">
        <f t="shared" si="77"/>
        <v>0</v>
      </c>
      <c r="CP112" s="599">
        <v>0</v>
      </c>
      <c r="CQ112" s="60">
        <v>6</v>
      </c>
      <c r="CR112" s="289">
        <f>$D$112*CQ112</f>
        <v>1770</v>
      </c>
      <c r="CS112" s="467">
        <v>0</v>
      </c>
      <c r="CT112" s="56"/>
      <c r="CU112" s="42"/>
      <c r="CV112" s="41">
        <f t="shared" si="78"/>
        <v>0</v>
      </c>
      <c r="CW112" s="41">
        <f t="shared" si="79"/>
        <v>0</v>
      </c>
      <c r="CX112" s="564">
        <v>0</v>
      </c>
      <c r="CY112" s="60">
        <v>0</v>
      </c>
      <c r="CZ112" s="289">
        <f>$D$112*CY112</f>
        <v>0</v>
      </c>
      <c r="DA112" s="502">
        <v>0</v>
      </c>
      <c r="DB112" s="274"/>
      <c r="DC112" s="42"/>
      <c r="DD112" s="41">
        <f t="shared" si="80"/>
        <v>0</v>
      </c>
      <c r="DE112" s="41">
        <f t="shared" si="81"/>
        <v>0</v>
      </c>
      <c r="DF112" s="604">
        <v>0</v>
      </c>
      <c r="DG112" s="180">
        <v>0</v>
      </c>
      <c r="DH112" s="289">
        <f>$D$112*DG112</f>
        <v>0</v>
      </c>
      <c r="DI112" s="502">
        <v>0</v>
      </c>
      <c r="DJ112" s="274"/>
      <c r="DK112" s="42"/>
      <c r="DL112" s="41">
        <f t="shared" si="82"/>
        <v>0</v>
      </c>
      <c r="DM112" s="41">
        <f t="shared" si="83"/>
        <v>0</v>
      </c>
      <c r="DN112" s="604">
        <v>0</v>
      </c>
      <c r="DO112" s="180">
        <v>0</v>
      </c>
      <c r="DP112" s="289">
        <f>$D$112*DO112</f>
        <v>0</v>
      </c>
      <c r="DQ112" s="502">
        <v>0</v>
      </c>
      <c r="DR112" s="274"/>
      <c r="DS112" s="42"/>
      <c r="DT112" s="41">
        <f t="shared" si="84"/>
        <v>0</v>
      </c>
      <c r="DU112" s="41">
        <f t="shared" si="85"/>
        <v>0</v>
      </c>
      <c r="DV112" s="604">
        <v>0</v>
      </c>
      <c r="DW112" s="180">
        <v>0</v>
      </c>
      <c r="DX112" s="289">
        <f>$D$112*DW112</f>
        <v>0</v>
      </c>
      <c r="DY112" s="502">
        <v>0</v>
      </c>
      <c r="DZ112" s="274"/>
      <c r="EA112" s="42"/>
      <c r="EB112" s="41">
        <f t="shared" si="86"/>
        <v>0</v>
      </c>
      <c r="EC112" s="41">
        <f t="shared" si="87"/>
        <v>0</v>
      </c>
      <c r="ED112" s="604">
        <v>0</v>
      </c>
      <c r="EE112" s="180">
        <v>0</v>
      </c>
      <c r="EF112" s="289">
        <f>$D$112*EE112</f>
        <v>0</v>
      </c>
      <c r="EG112" s="502">
        <v>0</v>
      </c>
      <c r="EH112" s="274"/>
      <c r="EI112" s="42"/>
      <c r="EJ112" s="41">
        <f t="shared" si="88"/>
        <v>0</v>
      </c>
      <c r="EK112" s="41">
        <f t="shared" si="89"/>
        <v>0</v>
      </c>
      <c r="EL112" s="604">
        <v>0</v>
      </c>
      <c r="EM112" s="180">
        <v>0</v>
      </c>
      <c r="EN112" s="289">
        <f>$D$112*EM112</f>
        <v>0</v>
      </c>
      <c r="EO112" s="502">
        <v>0</v>
      </c>
      <c r="EP112" s="274"/>
      <c r="EQ112" s="42"/>
      <c r="ER112" s="41">
        <f t="shared" si="90"/>
        <v>0</v>
      </c>
      <c r="ES112" s="41">
        <f t="shared" si="91"/>
        <v>0</v>
      </c>
      <c r="ET112" s="604">
        <v>0</v>
      </c>
      <c r="EU112" s="180">
        <v>0</v>
      </c>
      <c r="EV112" s="289">
        <f>$D$112*EU112</f>
        <v>0</v>
      </c>
      <c r="EW112" s="502">
        <v>0</v>
      </c>
      <c r="EX112" s="274"/>
      <c r="EY112" s="42"/>
      <c r="EZ112" s="41">
        <f t="shared" si="92"/>
        <v>0</v>
      </c>
      <c r="FA112" s="41">
        <f t="shared" si="93"/>
        <v>0</v>
      </c>
      <c r="FB112" s="604">
        <v>0</v>
      </c>
      <c r="FC112" s="86">
        <v>0</v>
      </c>
      <c r="FD112" s="289">
        <f>$D$112*FC112</f>
        <v>0</v>
      </c>
      <c r="FE112" s="499">
        <v>0</v>
      </c>
      <c r="FF112" s="19"/>
      <c r="FG112" s="42"/>
      <c r="FH112" s="41">
        <f t="shared" si="94"/>
        <v>0</v>
      </c>
      <c r="FI112" s="41">
        <f t="shared" si="51"/>
        <v>0</v>
      </c>
      <c r="FJ112" s="599">
        <v>0</v>
      </c>
      <c r="FK112" s="400">
        <v>0</v>
      </c>
      <c r="FL112" s="289">
        <f>$D$112*FK112</f>
        <v>0</v>
      </c>
      <c r="FM112" s="539">
        <v>0</v>
      </c>
      <c r="FN112" s="275"/>
      <c r="FO112" s="42"/>
      <c r="FP112" s="41">
        <f t="shared" si="95"/>
        <v>0</v>
      </c>
      <c r="FQ112" s="41">
        <f t="shared" si="96"/>
        <v>0</v>
      </c>
      <c r="FR112" s="633">
        <v>0</v>
      </c>
      <c r="FW112" s="355">
        <f t="shared" si="97"/>
        <v>42</v>
      </c>
      <c r="FX112" s="355">
        <f t="shared" si="97"/>
        <v>12390</v>
      </c>
      <c r="FY112" s="355">
        <f t="shared" si="98"/>
        <v>0</v>
      </c>
      <c r="FZ112" s="356">
        <f t="shared" si="98"/>
        <v>0</v>
      </c>
    </row>
    <row r="113" spans="1:182" x14ac:dyDescent="0.25">
      <c r="A113" s="35" t="s">
        <v>176</v>
      </c>
      <c r="B113" s="84" t="s">
        <v>177</v>
      </c>
      <c r="C113" s="88" t="s">
        <v>18</v>
      </c>
      <c r="D113" s="102">
        <f>18000/24</f>
        <v>750</v>
      </c>
      <c r="E113" s="299">
        <f t="shared" si="102"/>
        <v>35</v>
      </c>
      <c r="F113" s="288">
        <f>$D$113*E113</f>
        <v>26250</v>
      </c>
      <c r="G113" s="60">
        <v>5</v>
      </c>
      <c r="H113" s="289">
        <f>$D$113*G113</f>
        <v>3750</v>
      </c>
      <c r="I113" s="457">
        <v>5</v>
      </c>
      <c r="J113" s="116"/>
      <c r="K113" s="42"/>
      <c r="L113" s="41">
        <f t="shared" si="56"/>
        <v>0</v>
      </c>
      <c r="M113" s="41">
        <f t="shared" si="57"/>
        <v>0</v>
      </c>
      <c r="N113" s="557">
        <v>0</v>
      </c>
      <c r="O113" s="60">
        <v>0</v>
      </c>
      <c r="P113" s="289">
        <f>$D$113*O113</f>
        <v>0</v>
      </c>
      <c r="Q113" s="457">
        <v>0</v>
      </c>
      <c r="R113" s="116"/>
      <c r="S113" s="42"/>
      <c r="T113" s="41">
        <f t="shared" si="58"/>
        <v>0</v>
      </c>
      <c r="U113" s="41">
        <f t="shared" si="59"/>
        <v>0</v>
      </c>
      <c r="V113" s="557">
        <v>0</v>
      </c>
      <c r="W113" s="60">
        <v>5</v>
      </c>
      <c r="X113" s="289">
        <f>$D$113*W113</f>
        <v>3750</v>
      </c>
      <c r="Y113" s="457">
        <v>5</v>
      </c>
      <c r="Z113" s="116"/>
      <c r="AA113" s="42"/>
      <c r="AB113" s="41">
        <f t="shared" si="60"/>
        <v>0</v>
      </c>
      <c r="AC113" s="41">
        <f t="shared" si="61"/>
        <v>0</v>
      </c>
      <c r="AD113" s="557">
        <v>0</v>
      </c>
      <c r="AE113" s="60">
        <v>0</v>
      </c>
      <c r="AF113" s="289">
        <f>$D$113*AE113</f>
        <v>0</v>
      </c>
      <c r="AG113" s="457">
        <v>0</v>
      </c>
      <c r="AH113" s="116"/>
      <c r="AI113" s="42"/>
      <c r="AJ113" s="41">
        <f t="shared" si="62"/>
        <v>0</v>
      </c>
      <c r="AK113" s="41">
        <f t="shared" si="63"/>
        <v>0</v>
      </c>
      <c r="AL113" s="557">
        <v>0</v>
      </c>
      <c r="AM113" s="60">
        <v>5</v>
      </c>
      <c r="AN113" s="289">
        <f>$D$113*AM113</f>
        <v>3750</v>
      </c>
      <c r="AO113" s="457">
        <v>5</v>
      </c>
      <c r="AP113" s="116"/>
      <c r="AQ113" s="42"/>
      <c r="AR113" s="41">
        <f t="shared" si="64"/>
        <v>0</v>
      </c>
      <c r="AS113" s="41">
        <f t="shared" si="65"/>
        <v>0</v>
      </c>
      <c r="AT113" s="557">
        <v>0</v>
      </c>
      <c r="AU113" s="60">
        <v>0</v>
      </c>
      <c r="AV113" s="289">
        <f>$D$113*AU113</f>
        <v>0</v>
      </c>
      <c r="AW113" s="457">
        <v>0</v>
      </c>
      <c r="AX113" s="116"/>
      <c r="AY113" s="42"/>
      <c r="AZ113" s="41">
        <f t="shared" si="66"/>
        <v>0</v>
      </c>
      <c r="BA113" s="41">
        <f t="shared" si="67"/>
        <v>0</v>
      </c>
      <c r="BB113" s="557">
        <v>0</v>
      </c>
      <c r="BC113" s="60">
        <v>5</v>
      </c>
      <c r="BD113" s="289">
        <f>$D$113*BC113</f>
        <v>3750</v>
      </c>
      <c r="BE113" s="457">
        <v>5</v>
      </c>
      <c r="BF113" s="116"/>
      <c r="BG113" s="42"/>
      <c r="BH113" s="41">
        <f t="shared" si="68"/>
        <v>0</v>
      </c>
      <c r="BI113" s="41">
        <f t="shared" si="69"/>
        <v>0</v>
      </c>
      <c r="BJ113" s="557">
        <v>0</v>
      </c>
      <c r="BK113" s="60">
        <v>0</v>
      </c>
      <c r="BL113" s="289">
        <f>$D$113*BK113</f>
        <v>0</v>
      </c>
      <c r="BM113" s="457">
        <v>0</v>
      </c>
      <c r="BN113" s="116"/>
      <c r="BO113" s="42"/>
      <c r="BP113" s="41">
        <f t="shared" si="70"/>
        <v>0</v>
      </c>
      <c r="BQ113" s="41">
        <f t="shared" si="71"/>
        <v>0</v>
      </c>
      <c r="BR113" s="557">
        <v>0</v>
      </c>
      <c r="BS113" s="60">
        <v>5</v>
      </c>
      <c r="BT113" s="289">
        <f>$D$113*BS113</f>
        <v>3750</v>
      </c>
      <c r="BU113" s="457">
        <v>5</v>
      </c>
      <c r="BW113" s="42"/>
      <c r="BX113" s="41">
        <f t="shared" si="72"/>
        <v>0</v>
      </c>
      <c r="BY113" s="41">
        <f t="shared" si="73"/>
        <v>0</v>
      </c>
      <c r="BZ113" s="557">
        <v>0</v>
      </c>
      <c r="CA113" s="60">
        <v>0</v>
      </c>
      <c r="CB113" s="289">
        <f>$D$113*CA113</f>
        <v>0</v>
      </c>
      <c r="CC113" s="457">
        <v>0</v>
      </c>
      <c r="CE113" s="42"/>
      <c r="CF113" s="41">
        <f t="shared" si="74"/>
        <v>0</v>
      </c>
      <c r="CG113" s="41">
        <f t="shared" si="75"/>
        <v>0</v>
      </c>
      <c r="CH113" s="557">
        <v>0</v>
      </c>
      <c r="CI113" s="60">
        <v>5</v>
      </c>
      <c r="CJ113" s="289">
        <f>$D$113*CI113</f>
        <v>3750</v>
      </c>
      <c r="CK113" s="457">
        <v>5</v>
      </c>
      <c r="CL113" s="116"/>
      <c r="CM113" s="42"/>
      <c r="CN113" s="41">
        <f t="shared" si="76"/>
        <v>0</v>
      </c>
      <c r="CO113" s="41">
        <f t="shared" si="77"/>
        <v>0</v>
      </c>
      <c r="CP113" s="599">
        <v>0</v>
      </c>
      <c r="CQ113" s="60">
        <v>5</v>
      </c>
      <c r="CR113" s="289">
        <f>$D$113*CQ113</f>
        <v>3750</v>
      </c>
      <c r="CS113" s="467">
        <v>0</v>
      </c>
      <c r="CT113" s="56"/>
      <c r="CU113" s="42"/>
      <c r="CV113" s="41">
        <f t="shared" si="78"/>
        <v>0</v>
      </c>
      <c r="CW113" s="41">
        <f t="shared" si="79"/>
        <v>0</v>
      </c>
      <c r="CX113" s="564">
        <v>0</v>
      </c>
      <c r="CY113" s="60">
        <v>0</v>
      </c>
      <c r="CZ113" s="289">
        <f>$D$113*CY113</f>
        <v>0</v>
      </c>
      <c r="DA113" s="502">
        <v>0</v>
      </c>
      <c r="DB113" s="274"/>
      <c r="DC113" s="42"/>
      <c r="DD113" s="41">
        <f t="shared" si="80"/>
        <v>0</v>
      </c>
      <c r="DE113" s="41">
        <f t="shared" si="81"/>
        <v>0</v>
      </c>
      <c r="DF113" s="604">
        <v>0</v>
      </c>
      <c r="DG113" s="180">
        <v>0</v>
      </c>
      <c r="DH113" s="289">
        <f>$D$113*DG113</f>
        <v>0</v>
      </c>
      <c r="DI113" s="502">
        <v>0</v>
      </c>
      <c r="DJ113" s="274"/>
      <c r="DK113" s="42"/>
      <c r="DL113" s="41">
        <f t="shared" si="82"/>
        <v>0</v>
      </c>
      <c r="DM113" s="41">
        <f t="shared" si="83"/>
        <v>0</v>
      </c>
      <c r="DN113" s="604">
        <v>0</v>
      </c>
      <c r="DO113" s="180">
        <v>0</v>
      </c>
      <c r="DP113" s="289">
        <f>$D$113*DO113</f>
        <v>0</v>
      </c>
      <c r="DQ113" s="502">
        <v>0</v>
      </c>
      <c r="DR113" s="274"/>
      <c r="DS113" s="42"/>
      <c r="DT113" s="41">
        <f t="shared" si="84"/>
        <v>0</v>
      </c>
      <c r="DU113" s="41">
        <f t="shared" si="85"/>
        <v>0</v>
      </c>
      <c r="DV113" s="604">
        <v>0</v>
      </c>
      <c r="DW113" s="180">
        <v>0</v>
      </c>
      <c r="DX113" s="289">
        <f>$D$113*DW113</f>
        <v>0</v>
      </c>
      <c r="DY113" s="502">
        <v>0</v>
      </c>
      <c r="DZ113" s="274"/>
      <c r="EA113" s="42"/>
      <c r="EB113" s="41">
        <f t="shared" si="86"/>
        <v>0</v>
      </c>
      <c r="EC113" s="41">
        <f t="shared" si="87"/>
        <v>0</v>
      </c>
      <c r="ED113" s="604">
        <v>0</v>
      </c>
      <c r="EE113" s="180">
        <v>0</v>
      </c>
      <c r="EF113" s="289">
        <f>$D$113*EE113</f>
        <v>0</v>
      </c>
      <c r="EG113" s="502">
        <v>0</v>
      </c>
      <c r="EH113" s="274"/>
      <c r="EI113" s="42"/>
      <c r="EJ113" s="41">
        <f t="shared" si="88"/>
        <v>0</v>
      </c>
      <c r="EK113" s="41">
        <f t="shared" si="89"/>
        <v>0</v>
      </c>
      <c r="EL113" s="604">
        <v>0</v>
      </c>
      <c r="EM113" s="180">
        <v>0</v>
      </c>
      <c r="EN113" s="289">
        <f>$D$113*EM113</f>
        <v>0</v>
      </c>
      <c r="EO113" s="502">
        <v>0</v>
      </c>
      <c r="EP113" s="274"/>
      <c r="EQ113" s="42"/>
      <c r="ER113" s="41">
        <f t="shared" si="90"/>
        <v>0</v>
      </c>
      <c r="ES113" s="41">
        <f t="shared" si="91"/>
        <v>0</v>
      </c>
      <c r="ET113" s="604">
        <v>0</v>
      </c>
      <c r="EU113" s="180">
        <v>0</v>
      </c>
      <c r="EV113" s="289">
        <f>$D$113*EU113</f>
        <v>0</v>
      </c>
      <c r="EW113" s="502">
        <v>0</v>
      </c>
      <c r="EX113" s="274"/>
      <c r="EY113" s="42"/>
      <c r="EZ113" s="41">
        <f t="shared" si="92"/>
        <v>0</v>
      </c>
      <c r="FA113" s="41">
        <f t="shared" si="93"/>
        <v>0</v>
      </c>
      <c r="FB113" s="604">
        <v>0</v>
      </c>
      <c r="FC113" s="86">
        <v>0</v>
      </c>
      <c r="FD113" s="289">
        <f>$D$113*FC113</f>
        <v>0</v>
      </c>
      <c r="FE113" s="499">
        <v>0</v>
      </c>
      <c r="FF113" s="19"/>
      <c r="FG113" s="42"/>
      <c r="FH113" s="41">
        <f t="shared" si="94"/>
        <v>0</v>
      </c>
      <c r="FI113" s="41">
        <f t="shared" si="51"/>
        <v>0</v>
      </c>
      <c r="FJ113" s="599">
        <v>0</v>
      </c>
      <c r="FK113" s="400">
        <v>0</v>
      </c>
      <c r="FL113" s="289">
        <f>$D$113*FK113</f>
        <v>0</v>
      </c>
      <c r="FM113" s="539">
        <v>0</v>
      </c>
      <c r="FN113" s="274"/>
      <c r="FO113" s="42"/>
      <c r="FP113" s="41">
        <f t="shared" si="95"/>
        <v>0</v>
      </c>
      <c r="FQ113" s="41">
        <f t="shared" si="96"/>
        <v>0</v>
      </c>
      <c r="FR113" s="633">
        <v>0</v>
      </c>
      <c r="FW113" s="355">
        <f t="shared" si="97"/>
        <v>35</v>
      </c>
      <c r="FX113" s="355">
        <f t="shared" si="97"/>
        <v>26250</v>
      </c>
      <c r="FY113" s="355">
        <f t="shared" si="98"/>
        <v>0</v>
      </c>
      <c r="FZ113" s="356">
        <f t="shared" si="98"/>
        <v>0</v>
      </c>
    </row>
    <row r="114" spans="1:182" x14ac:dyDescent="0.25">
      <c r="A114" s="35" t="s">
        <v>178</v>
      </c>
      <c r="B114" s="112" t="s">
        <v>179</v>
      </c>
      <c r="C114" s="88" t="s">
        <v>180</v>
      </c>
      <c r="D114" s="102">
        <v>11800</v>
      </c>
      <c r="E114" s="299">
        <f t="shared" si="102"/>
        <v>0</v>
      </c>
      <c r="F114" s="288">
        <f>$D$114*E114</f>
        <v>0</v>
      </c>
      <c r="G114" s="87"/>
      <c r="H114" s="289">
        <f>$D$114*G114</f>
        <v>0</v>
      </c>
      <c r="I114" s="461"/>
      <c r="J114" s="116"/>
      <c r="K114" s="42"/>
      <c r="L114" s="41">
        <f t="shared" si="56"/>
        <v>0</v>
      </c>
      <c r="M114" s="41">
        <f t="shared" si="57"/>
        <v>0</v>
      </c>
      <c r="N114" s="557">
        <v>0</v>
      </c>
      <c r="O114" s="78"/>
      <c r="P114" s="289">
        <f>$D$114*O114</f>
        <v>0</v>
      </c>
      <c r="Q114" s="471"/>
      <c r="R114" s="116"/>
      <c r="S114" s="42"/>
      <c r="T114" s="41">
        <f t="shared" si="58"/>
        <v>0</v>
      </c>
      <c r="U114" s="41">
        <f t="shared" si="59"/>
        <v>0</v>
      </c>
      <c r="V114" s="557">
        <v>0</v>
      </c>
      <c r="W114" s="60">
        <v>0</v>
      </c>
      <c r="X114" s="289">
        <f>$D$114*W114</f>
        <v>0</v>
      </c>
      <c r="Y114" s="457">
        <v>0</v>
      </c>
      <c r="Z114" s="116"/>
      <c r="AA114" s="42"/>
      <c r="AB114" s="41">
        <f t="shared" si="60"/>
        <v>0</v>
      </c>
      <c r="AC114" s="41">
        <f t="shared" si="61"/>
        <v>0</v>
      </c>
      <c r="AD114" s="557">
        <v>0</v>
      </c>
      <c r="AE114" s="60">
        <v>0</v>
      </c>
      <c r="AF114" s="289">
        <f>$D$114*AE114</f>
        <v>0</v>
      </c>
      <c r="AG114" s="457">
        <v>0</v>
      </c>
      <c r="AH114" s="116"/>
      <c r="AI114" s="42"/>
      <c r="AJ114" s="41">
        <f t="shared" si="62"/>
        <v>0</v>
      </c>
      <c r="AK114" s="41">
        <f t="shared" si="63"/>
        <v>0</v>
      </c>
      <c r="AL114" s="557">
        <v>0</v>
      </c>
      <c r="AM114" s="78">
        <v>0</v>
      </c>
      <c r="AN114" s="289">
        <f>$D$114*AM114</f>
        <v>0</v>
      </c>
      <c r="AO114" s="471">
        <v>0</v>
      </c>
      <c r="AP114" s="116"/>
      <c r="AQ114" s="42"/>
      <c r="AR114" s="41">
        <f t="shared" si="64"/>
        <v>0</v>
      </c>
      <c r="AS114" s="41">
        <f t="shared" si="65"/>
        <v>0</v>
      </c>
      <c r="AT114" s="557">
        <v>0</v>
      </c>
      <c r="AU114" s="60">
        <v>0</v>
      </c>
      <c r="AV114" s="289">
        <f>$D$114*AU114</f>
        <v>0</v>
      </c>
      <c r="AW114" s="457">
        <v>0</v>
      </c>
      <c r="AX114" s="116"/>
      <c r="AY114" s="42"/>
      <c r="AZ114" s="41">
        <f t="shared" si="66"/>
        <v>0</v>
      </c>
      <c r="BA114" s="41">
        <f t="shared" si="67"/>
        <v>0</v>
      </c>
      <c r="BB114" s="557">
        <v>0</v>
      </c>
      <c r="BC114" s="60">
        <v>0</v>
      </c>
      <c r="BD114" s="289">
        <f>$D$114*BC114</f>
        <v>0</v>
      </c>
      <c r="BE114" s="457">
        <v>0</v>
      </c>
      <c r="BF114" s="116"/>
      <c r="BG114" s="42"/>
      <c r="BH114" s="41">
        <f t="shared" si="68"/>
        <v>0</v>
      </c>
      <c r="BI114" s="41">
        <f t="shared" si="69"/>
        <v>0</v>
      </c>
      <c r="BJ114" s="557">
        <v>0</v>
      </c>
      <c r="BK114" s="60">
        <v>0</v>
      </c>
      <c r="BL114" s="289">
        <f>$D$114*BK114</f>
        <v>0</v>
      </c>
      <c r="BM114" s="457">
        <v>0</v>
      </c>
      <c r="BN114" s="116"/>
      <c r="BO114" s="42"/>
      <c r="BP114" s="41">
        <f t="shared" si="70"/>
        <v>0</v>
      </c>
      <c r="BQ114" s="41">
        <f t="shared" si="71"/>
        <v>0</v>
      </c>
      <c r="BR114" s="557">
        <v>0</v>
      </c>
      <c r="BS114" s="87"/>
      <c r="BT114" s="289">
        <f>$D$114*BS114</f>
        <v>0</v>
      </c>
      <c r="BU114" s="461"/>
      <c r="BW114" s="42"/>
      <c r="BX114" s="41">
        <f t="shared" si="72"/>
        <v>0</v>
      </c>
      <c r="BY114" s="41">
        <f t="shared" si="73"/>
        <v>0</v>
      </c>
      <c r="BZ114" s="557">
        <v>0</v>
      </c>
      <c r="CA114" s="78"/>
      <c r="CB114" s="289">
        <f>$D$114*CA114</f>
        <v>0</v>
      </c>
      <c r="CC114" s="471"/>
      <c r="CE114" s="42"/>
      <c r="CF114" s="41">
        <f t="shared" si="74"/>
        <v>0</v>
      </c>
      <c r="CG114" s="41">
        <f t="shared" si="75"/>
        <v>0</v>
      </c>
      <c r="CH114" s="557">
        <v>0</v>
      </c>
      <c r="CI114" s="87"/>
      <c r="CJ114" s="289">
        <f>$D$114*CI114</f>
        <v>0</v>
      </c>
      <c r="CK114" s="461"/>
      <c r="CL114" s="116"/>
      <c r="CM114" s="42"/>
      <c r="CN114" s="41">
        <f t="shared" si="76"/>
        <v>0</v>
      </c>
      <c r="CO114" s="41">
        <f t="shared" si="77"/>
        <v>0</v>
      </c>
      <c r="CP114" s="599">
        <v>0</v>
      </c>
      <c r="CQ114" s="87"/>
      <c r="CR114" s="289">
        <f>$D$114*CQ114</f>
        <v>0</v>
      </c>
      <c r="CS114" s="461"/>
      <c r="CT114" s="247"/>
      <c r="CU114" s="42"/>
      <c r="CV114" s="41">
        <f t="shared" si="78"/>
        <v>0</v>
      </c>
      <c r="CW114" s="41">
        <f t="shared" si="79"/>
        <v>0</v>
      </c>
      <c r="CX114" s="564">
        <v>0</v>
      </c>
      <c r="CY114" s="60">
        <v>0</v>
      </c>
      <c r="CZ114" s="289">
        <f>$D$114*CY114</f>
        <v>0</v>
      </c>
      <c r="DA114" s="502"/>
      <c r="DB114" s="274"/>
      <c r="DC114" s="42"/>
      <c r="DD114" s="41">
        <f t="shared" si="80"/>
        <v>0</v>
      </c>
      <c r="DE114" s="41">
        <f t="shared" si="81"/>
        <v>0</v>
      </c>
      <c r="DF114" s="604">
        <v>0</v>
      </c>
      <c r="DG114" s="180"/>
      <c r="DH114" s="289">
        <f>$D$114*DG114</f>
        <v>0</v>
      </c>
      <c r="DI114" s="502"/>
      <c r="DJ114" s="274"/>
      <c r="DK114" s="42"/>
      <c r="DL114" s="41">
        <f t="shared" si="82"/>
        <v>0</v>
      </c>
      <c r="DM114" s="41">
        <f t="shared" si="83"/>
        <v>0</v>
      </c>
      <c r="DN114" s="604">
        <v>0</v>
      </c>
      <c r="DO114" s="180"/>
      <c r="DP114" s="289">
        <f>$D$114*DO114</f>
        <v>0</v>
      </c>
      <c r="DQ114" s="502"/>
      <c r="DR114" s="274"/>
      <c r="DS114" s="42"/>
      <c r="DT114" s="41">
        <f t="shared" si="84"/>
        <v>0</v>
      </c>
      <c r="DU114" s="41">
        <f t="shared" si="85"/>
        <v>0</v>
      </c>
      <c r="DV114" s="604">
        <v>0</v>
      </c>
      <c r="DW114" s="180">
        <v>0</v>
      </c>
      <c r="DX114" s="289">
        <f>$D$114*DW114</f>
        <v>0</v>
      </c>
      <c r="DY114" s="502">
        <v>0</v>
      </c>
      <c r="DZ114" s="274"/>
      <c r="EA114" s="42"/>
      <c r="EB114" s="41">
        <f t="shared" si="86"/>
        <v>0</v>
      </c>
      <c r="EC114" s="41">
        <f t="shared" si="87"/>
        <v>0</v>
      </c>
      <c r="ED114" s="604">
        <v>0</v>
      </c>
      <c r="EE114" s="180"/>
      <c r="EF114" s="289">
        <f>$D$114*EE114</f>
        <v>0</v>
      </c>
      <c r="EG114" s="502"/>
      <c r="EH114" s="274"/>
      <c r="EI114" s="42"/>
      <c r="EJ114" s="41">
        <f t="shared" si="88"/>
        <v>0</v>
      </c>
      <c r="EK114" s="41">
        <f t="shared" si="89"/>
        <v>0</v>
      </c>
      <c r="EL114" s="604">
        <v>0</v>
      </c>
      <c r="EM114" s="180"/>
      <c r="EN114" s="289">
        <f>$D$114*EM114</f>
        <v>0</v>
      </c>
      <c r="EO114" s="502"/>
      <c r="EP114" s="274"/>
      <c r="EQ114" s="42"/>
      <c r="ER114" s="41">
        <f t="shared" si="90"/>
        <v>0</v>
      </c>
      <c r="ES114" s="41">
        <f t="shared" si="91"/>
        <v>0</v>
      </c>
      <c r="ET114" s="604">
        <v>0</v>
      </c>
      <c r="EU114" s="180"/>
      <c r="EV114" s="289">
        <f>$D$114*EU114</f>
        <v>0</v>
      </c>
      <c r="EW114" s="502"/>
      <c r="EX114" s="274"/>
      <c r="EY114" s="42"/>
      <c r="EZ114" s="41">
        <f t="shared" si="92"/>
        <v>0</v>
      </c>
      <c r="FA114" s="41">
        <f t="shared" si="93"/>
        <v>0</v>
      </c>
      <c r="FB114" s="604">
        <v>0</v>
      </c>
      <c r="FC114" s="180"/>
      <c r="FD114" s="289">
        <f>$D$114*FC114</f>
        <v>0</v>
      </c>
      <c r="FE114" s="502"/>
      <c r="FF114" s="274"/>
      <c r="FG114" s="42"/>
      <c r="FH114" s="41">
        <f t="shared" si="94"/>
        <v>0</v>
      </c>
      <c r="FI114" s="41">
        <f t="shared" si="51"/>
        <v>0</v>
      </c>
      <c r="FJ114" s="599">
        <v>0</v>
      </c>
      <c r="FK114" s="292"/>
      <c r="FL114" s="289">
        <f>$D$114*FK114</f>
        <v>0</v>
      </c>
      <c r="FM114" s="548"/>
      <c r="FN114" s="275"/>
      <c r="FO114" s="42"/>
      <c r="FP114" s="41">
        <f t="shared" si="95"/>
        <v>0</v>
      </c>
      <c r="FQ114" s="41">
        <f t="shared" si="96"/>
        <v>0</v>
      </c>
      <c r="FR114" s="633">
        <v>0</v>
      </c>
      <c r="FW114" s="355">
        <f t="shared" si="97"/>
        <v>0</v>
      </c>
      <c r="FX114" s="355">
        <f t="shared" si="97"/>
        <v>0</v>
      </c>
      <c r="FY114" s="355">
        <f t="shared" si="98"/>
        <v>0</v>
      </c>
      <c r="FZ114" s="356">
        <f t="shared" si="98"/>
        <v>0</v>
      </c>
    </row>
    <row r="115" spans="1:182" x14ac:dyDescent="0.25">
      <c r="A115" s="35" t="s">
        <v>181</v>
      </c>
      <c r="B115" s="118" t="s">
        <v>182</v>
      </c>
      <c r="C115" s="88" t="s">
        <v>180</v>
      </c>
      <c r="D115" s="102">
        <v>9800</v>
      </c>
      <c r="E115" s="299">
        <f t="shared" si="102"/>
        <v>0</v>
      </c>
      <c r="F115" s="288">
        <f>$D$115*E115</f>
        <v>0</v>
      </c>
      <c r="G115" s="87"/>
      <c r="H115" s="289">
        <f>$D$115*G115</f>
        <v>0</v>
      </c>
      <c r="I115" s="461"/>
      <c r="J115" s="116"/>
      <c r="K115" s="42"/>
      <c r="L115" s="41">
        <f t="shared" si="56"/>
        <v>0</v>
      </c>
      <c r="M115" s="41">
        <f t="shared" si="57"/>
        <v>0</v>
      </c>
      <c r="N115" s="557">
        <v>0</v>
      </c>
      <c r="O115" s="78">
        <v>0</v>
      </c>
      <c r="P115" s="289">
        <f>$D$115*O115</f>
        <v>0</v>
      </c>
      <c r="Q115" s="471">
        <v>0</v>
      </c>
      <c r="R115" s="116"/>
      <c r="S115" s="42"/>
      <c r="T115" s="41">
        <f t="shared" si="58"/>
        <v>0</v>
      </c>
      <c r="U115" s="41">
        <f t="shared" si="59"/>
        <v>0</v>
      </c>
      <c r="V115" s="557">
        <v>0</v>
      </c>
      <c r="W115" s="60">
        <v>0</v>
      </c>
      <c r="X115" s="289">
        <f>$D$115*W115</f>
        <v>0</v>
      </c>
      <c r="Y115" s="457">
        <v>0</v>
      </c>
      <c r="Z115" s="116"/>
      <c r="AA115" s="42"/>
      <c r="AB115" s="41">
        <f t="shared" si="60"/>
        <v>0</v>
      </c>
      <c r="AC115" s="41">
        <f t="shared" si="61"/>
        <v>0</v>
      </c>
      <c r="AD115" s="557">
        <v>0</v>
      </c>
      <c r="AE115" s="60">
        <v>0</v>
      </c>
      <c r="AF115" s="289">
        <f>$D$115*AE115</f>
        <v>0</v>
      </c>
      <c r="AG115" s="457">
        <v>0</v>
      </c>
      <c r="AH115" s="116"/>
      <c r="AI115" s="42"/>
      <c r="AJ115" s="41">
        <f t="shared" si="62"/>
        <v>0</v>
      </c>
      <c r="AK115" s="41">
        <f t="shared" si="63"/>
        <v>0</v>
      </c>
      <c r="AL115" s="557">
        <v>0</v>
      </c>
      <c r="AM115" s="78">
        <v>0</v>
      </c>
      <c r="AN115" s="289">
        <f>$D$115*AM115</f>
        <v>0</v>
      </c>
      <c r="AO115" s="471">
        <v>0</v>
      </c>
      <c r="AP115" s="116"/>
      <c r="AQ115" s="42"/>
      <c r="AR115" s="41">
        <f t="shared" si="64"/>
        <v>0</v>
      </c>
      <c r="AS115" s="41">
        <f t="shared" si="65"/>
        <v>0</v>
      </c>
      <c r="AT115" s="557">
        <v>0</v>
      </c>
      <c r="AU115" s="60">
        <v>0</v>
      </c>
      <c r="AV115" s="289">
        <f>$D$115*AU115</f>
        <v>0</v>
      </c>
      <c r="AW115" s="457">
        <v>0</v>
      </c>
      <c r="AX115" s="116"/>
      <c r="AY115" s="42"/>
      <c r="AZ115" s="41">
        <f t="shared" si="66"/>
        <v>0</v>
      </c>
      <c r="BA115" s="41">
        <f t="shared" si="67"/>
        <v>0</v>
      </c>
      <c r="BB115" s="557">
        <v>0</v>
      </c>
      <c r="BC115" s="60">
        <v>0</v>
      </c>
      <c r="BD115" s="289">
        <f>$D$115*BC115</f>
        <v>0</v>
      </c>
      <c r="BE115" s="457">
        <v>0</v>
      </c>
      <c r="BF115" s="116"/>
      <c r="BG115" s="42"/>
      <c r="BH115" s="41">
        <f t="shared" si="68"/>
        <v>0</v>
      </c>
      <c r="BI115" s="41">
        <f t="shared" si="69"/>
        <v>0</v>
      </c>
      <c r="BJ115" s="557">
        <v>0</v>
      </c>
      <c r="BK115" s="60">
        <v>0</v>
      </c>
      <c r="BL115" s="289">
        <f>$D$115*BK115</f>
        <v>0</v>
      </c>
      <c r="BM115" s="457">
        <v>0</v>
      </c>
      <c r="BN115" s="116"/>
      <c r="BO115" s="42"/>
      <c r="BP115" s="41">
        <f t="shared" si="70"/>
        <v>0</v>
      </c>
      <c r="BQ115" s="41">
        <f t="shared" si="71"/>
        <v>0</v>
      </c>
      <c r="BR115" s="557">
        <v>0</v>
      </c>
      <c r="BS115" s="87"/>
      <c r="BT115" s="289">
        <f>$D$115*BS115</f>
        <v>0</v>
      </c>
      <c r="BU115" s="461"/>
      <c r="BW115" s="42"/>
      <c r="BX115" s="41">
        <f t="shared" si="72"/>
        <v>0</v>
      </c>
      <c r="BY115" s="41">
        <f t="shared" si="73"/>
        <v>0</v>
      </c>
      <c r="BZ115" s="557">
        <v>0</v>
      </c>
      <c r="CA115" s="78"/>
      <c r="CB115" s="289">
        <f>$D$115*CA115</f>
        <v>0</v>
      </c>
      <c r="CC115" s="471"/>
      <c r="CE115" s="42"/>
      <c r="CF115" s="41">
        <f t="shared" si="74"/>
        <v>0</v>
      </c>
      <c r="CG115" s="41">
        <f t="shared" si="75"/>
        <v>0</v>
      </c>
      <c r="CH115" s="557">
        <v>0</v>
      </c>
      <c r="CI115" s="87"/>
      <c r="CJ115" s="289">
        <f>$D$115*CI115</f>
        <v>0</v>
      </c>
      <c r="CK115" s="461"/>
      <c r="CL115" s="116"/>
      <c r="CM115" s="42"/>
      <c r="CN115" s="41">
        <f t="shared" si="76"/>
        <v>0</v>
      </c>
      <c r="CO115" s="41">
        <f t="shared" si="77"/>
        <v>0</v>
      </c>
      <c r="CP115" s="599">
        <v>0</v>
      </c>
      <c r="CQ115" s="87"/>
      <c r="CR115" s="289">
        <f>$D$115*CQ115</f>
        <v>0</v>
      </c>
      <c r="CS115" s="461"/>
      <c r="CT115" s="247"/>
      <c r="CU115" s="42"/>
      <c r="CV115" s="41">
        <f t="shared" si="78"/>
        <v>0</v>
      </c>
      <c r="CW115" s="41">
        <f t="shared" si="79"/>
        <v>0</v>
      </c>
      <c r="CX115" s="564">
        <v>0</v>
      </c>
      <c r="CY115" s="60">
        <v>0</v>
      </c>
      <c r="CZ115" s="289">
        <f>$D$115*CY115</f>
        <v>0</v>
      </c>
      <c r="DA115" s="502"/>
      <c r="DB115" s="274"/>
      <c r="DC115" s="42"/>
      <c r="DD115" s="41">
        <f t="shared" si="80"/>
        <v>0</v>
      </c>
      <c r="DE115" s="41">
        <f t="shared" si="81"/>
        <v>0</v>
      </c>
      <c r="DF115" s="604">
        <v>0</v>
      </c>
      <c r="DG115" s="180"/>
      <c r="DH115" s="289">
        <f>$D$115*DG115</f>
        <v>0</v>
      </c>
      <c r="DI115" s="502"/>
      <c r="DJ115" s="274"/>
      <c r="DK115" s="42"/>
      <c r="DL115" s="41">
        <f t="shared" si="82"/>
        <v>0</v>
      </c>
      <c r="DM115" s="41">
        <f t="shared" si="83"/>
        <v>0</v>
      </c>
      <c r="DN115" s="604">
        <v>0</v>
      </c>
      <c r="DO115" s="180"/>
      <c r="DP115" s="289">
        <f>$D$115*DO115</f>
        <v>0</v>
      </c>
      <c r="DQ115" s="502"/>
      <c r="DR115" s="274"/>
      <c r="DS115" s="42"/>
      <c r="DT115" s="41">
        <f t="shared" si="84"/>
        <v>0</v>
      </c>
      <c r="DU115" s="41">
        <f t="shared" si="85"/>
        <v>0</v>
      </c>
      <c r="DV115" s="604">
        <v>0</v>
      </c>
      <c r="DW115" s="180">
        <v>0</v>
      </c>
      <c r="DX115" s="289">
        <f>$D$115*DW115</f>
        <v>0</v>
      </c>
      <c r="DY115" s="502">
        <v>0</v>
      </c>
      <c r="DZ115" s="274"/>
      <c r="EA115" s="42"/>
      <c r="EB115" s="41">
        <f t="shared" si="86"/>
        <v>0</v>
      </c>
      <c r="EC115" s="41">
        <f t="shared" si="87"/>
        <v>0</v>
      </c>
      <c r="ED115" s="604">
        <v>0</v>
      </c>
      <c r="EE115" s="180"/>
      <c r="EF115" s="289">
        <f>$D$115*EE115</f>
        <v>0</v>
      </c>
      <c r="EG115" s="502"/>
      <c r="EH115" s="274"/>
      <c r="EI115" s="42"/>
      <c r="EJ115" s="41">
        <f t="shared" si="88"/>
        <v>0</v>
      </c>
      <c r="EK115" s="41">
        <f t="shared" si="89"/>
        <v>0</v>
      </c>
      <c r="EL115" s="604">
        <v>0</v>
      </c>
      <c r="EM115" s="180"/>
      <c r="EN115" s="289">
        <f>$D$115*EM115</f>
        <v>0</v>
      </c>
      <c r="EO115" s="502"/>
      <c r="EP115" s="274"/>
      <c r="EQ115" s="42"/>
      <c r="ER115" s="41">
        <f t="shared" si="90"/>
        <v>0</v>
      </c>
      <c r="ES115" s="41">
        <f t="shared" si="91"/>
        <v>0</v>
      </c>
      <c r="ET115" s="604">
        <v>0</v>
      </c>
      <c r="EU115" s="180"/>
      <c r="EV115" s="289">
        <f>$D$115*EU115</f>
        <v>0</v>
      </c>
      <c r="EW115" s="502"/>
      <c r="EX115" s="274"/>
      <c r="EY115" s="42"/>
      <c r="EZ115" s="41">
        <f t="shared" si="92"/>
        <v>0</v>
      </c>
      <c r="FA115" s="41">
        <f t="shared" si="93"/>
        <v>0</v>
      </c>
      <c r="FB115" s="604">
        <v>0</v>
      </c>
      <c r="FC115" s="180"/>
      <c r="FD115" s="289">
        <f>$D$115*FC115</f>
        <v>0</v>
      </c>
      <c r="FE115" s="502"/>
      <c r="FF115" s="274"/>
      <c r="FG115" s="42"/>
      <c r="FH115" s="41">
        <f t="shared" si="94"/>
        <v>0</v>
      </c>
      <c r="FI115" s="41">
        <f t="shared" si="51"/>
        <v>0</v>
      </c>
      <c r="FJ115" s="599">
        <v>0</v>
      </c>
      <c r="FK115" s="292"/>
      <c r="FL115" s="289">
        <f>$D$115*FK115</f>
        <v>0</v>
      </c>
      <c r="FM115" s="548"/>
      <c r="FN115" s="275"/>
      <c r="FO115" s="42"/>
      <c r="FP115" s="41">
        <f t="shared" si="95"/>
        <v>0</v>
      </c>
      <c r="FQ115" s="41">
        <f t="shared" si="96"/>
        <v>0</v>
      </c>
      <c r="FR115" s="633">
        <v>0</v>
      </c>
      <c r="FW115" s="355">
        <f t="shared" si="97"/>
        <v>0</v>
      </c>
      <c r="FX115" s="355">
        <f t="shared" si="97"/>
        <v>0</v>
      </c>
      <c r="FY115" s="355">
        <f t="shared" si="98"/>
        <v>0</v>
      </c>
      <c r="FZ115" s="356">
        <f t="shared" si="98"/>
        <v>0</v>
      </c>
    </row>
    <row r="116" spans="1:182" x14ac:dyDescent="0.25">
      <c r="A116" s="51"/>
      <c r="B116" s="63" t="s">
        <v>183</v>
      </c>
      <c r="C116" s="64"/>
      <c r="D116" s="65"/>
      <c r="E116" s="296">
        <f>F116</f>
        <v>258036</v>
      </c>
      <c r="F116" s="297">
        <f>SUM(F110:F115)</f>
        <v>258036</v>
      </c>
      <c r="G116" s="62">
        <f>H116</f>
        <v>38548</v>
      </c>
      <c r="H116" s="298">
        <f>SUM(H110:H115)</f>
        <v>38548</v>
      </c>
      <c r="I116" s="490">
        <v>38548</v>
      </c>
      <c r="J116" s="79">
        <v>25676</v>
      </c>
      <c r="K116" s="42"/>
      <c r="L116" s="41">
        <f t="shared" si="56"/>
        <v>0</v>
      </c>
      <c r="M116" s="41">
        <f t="shared" si="57"/>
        <v>0</v>
      </c>
      <c r="N116" s="557">
        <v>0</v>
      </c>
      <c r="O116" s="51">
        <f>P116</f>
        <v>0</v>
      </c>
      <c r="P116" s="298">
        <f>SUM(P110:P115)</f>
        <v>0</v>
      </c>
      <c r="Q116" s="462">
        <v>0</v>
      </c>
      <c r="R116" s="79">
        <v>0</v>
      </c>
      <c r="S116" s="42"/>
      <c r="T116" s="41">
        <f t="shared" si="58"/>
        <v>0</v>
      </c>
      <c r="U116" s="41">
        <f t="shared" si="59"/>
        <v>0</v>
      </c>
      <c r="V116" s="557">
        <v>0</v>
      </c>
      <c r="W116" s="51">
        <f>X116</f>
        <v>53440</v>
      </c>
      <c r="X116" s="298">
        <f>SUM(X110:X115)</f>
        <v>53440</v>
      </c>
      <c r="Y116" s="462">
        <v>27636</v>
      </c>
      <c r="Z116" s="79">
        <v>23041</v>
      </c>
      <c r="AA116" s="42"/>
      <c r="AB116" s="41">
        <f t="shared" si="60"/>
        <v>0</v>
      </c>
      <c r="AC116" s="41">
        <f t="shared" si="61"/>
        <v>0</v>
      </c>
      <c r="AD116" s="557">
        <v>0</v>
      </c>
      <c r="AE116" s="60">
        <f>AF116</f>
        <v>0</v>
      </c>
      <c r="AF116" s="298">
        <f>SUM(AF110:AF115)</f>
        <v>0</v>
      </c>
      <c r="AG116" s="457">
        <v>0</v>
      </c>
      <c r="AH116" s="79">
        <v>0</v>
      </c>
      <c r="AI116" s="42"/>
      <c r="AJ116" s="41">
        <f t="shared" si="62"/>
        <v>0</v>
      </c>
      <c r="AK116" s="41">
        <f t="shared" si="63"/>
        <v>0</v>
      </c>
      <c r="AL116" s="557">
        <v>0</v>
      </c>
      <c r="AM116" s="51">
        <f>AN116</f>
        <v>63760</v>
      </c>
      <c r="AN116" s="298">
        <f>SUM(AN110:AN115)</f>
        <v>63760</v>
      </c>
      <c r="AO116" s="462">
        <v>25572</v>
      </c>
      <c r="AP116" s="79">
        <v>36401</v>
      </c>
      <c r="AQ116" s="42"/>
      <c r="AR116" s="41">
        <f t="shared" si="64"/>
        <v>0</v>
      </c>
      <c r="AS116" s="41">
        <f t="shared" si="65"/>
        <v>0</v>
      </c>
      <c r="AT116" s="557">
        <v>0</v>
      </c>
      <c r="AU116" s="60">
        <f>AV116</f>
        <v>0</v>
      </c>
      <c r="AV116" s="298">
        <f>SUM(AV110:AV115)</f>
        <v>0</v>
      </c>
      <c r="AW116" s="457">
        <v>0</v>
      </c>
      <c r="AX116" s="79">
        <v>0</v>
      </c>
      <c r="AY116" s="42"/>
      <c r="AZ116" s="41">
        <f t="shared" si="66"/>
        <v>0</v>
      </c>
      <c r="BA116" s="41">
        <f t="shared" si="67"/>
        <v>0</v>
      </c>
      <c r="BB116" s="557">
        <v>0</v>
      </c>
      <c r="BC116" s="87">
        <f>BD116</f>
        <v>21444</v>
      </c>
      <c r="BD116" s="298">
        <f>SUM(BD110:BD115)</f>
        <v>21444</v>
      </c>
      <c r="BE116" s="461">
        <v>21444</v>
      </c>
      <c r="BF116" s="79">
        <v>39488</v>
      </c>
      <c r="BG116" s="42"/>
      <c r="BH116" s="41">
        <f t="shared" si="68"/>
        <v>0</v>
      </c>
      <c r="BI116" s="41">
        <f t="shared" si="69"/>
        <v>0</v>
      </c>
      <c r="BJ116" s="557">
        <v>0</v>
      </c>
      <c r="BK116" s="60">
        <f>BL116</f>
        <v>0</v>
      </c>
      <c r="BL116" s="298">
        <f>SUM(BL110:BL115)</f>
        <v>0</v>
      </c>
      <c r="BM116" s="457">
        <v>0</v>
      </c>
      <c r="BN116" s="79">
        <v>0</v>
      </c>
      <c r="BO116" s="42"/>
      <c r="BP116" s="41">
        <f t="shared" si="70"/>
        <v>0</v>
      </c>
      <c r="BQ116" s="41">
        <f t="shared" si="71"/>
        <v>0</v>
      </c>
      <c r="BR116" s="557">
        <v>0</v>
      </c>
      <c r="BS116" s="62">
        <f>BT116</f>
        <v>29700</v>
      </c>
      <c r="BT116" s="298">
        <f>SUM(BT110:BT115)</f>
        <v>29700</v>
      </c>
      <c r="BU116" s="490">
        <v>29700</v>
      </c>
      <c r="BV116" s="79">
        <v>18684</v>
      </c>
      <c r="BW116" s="42"/>
      <c r="BX116" s="41">
        <f t="shared" si="72"/>
        <v>0</v>
      </c>
      <c r="BY116" s="41">
        <f t="shared" si="73"/>
        <v>0</v>
      </c>
      <c r="BZ116" s="557">
        <v>0</v>
      </c>
      <c r="CA116" s="51">
        <f>CB116</f>
        <v>0</v>
      </c>
      <c r="CB116" s="298">
        <f>SUM(CB110:CB115)</f>
        <v>0</v>
      </c>
      <c r="CC116" s="462">
        <v>0</v>
      </c>
      <c r="CD116" s="79">
        <v>0</v>
      </c>
      <c r="CE116" s="42"/>
      <c r="CF116" s="41">
        <f t="shared" si="74"/>
        <v>0</v>
      </c>
      <c r="CG116" s="41">
        <f t="shared" si="75"/>
        <v>0</v>
      </c>
      <c r="CH116" s="557">
        <v>0</v>
      </c>
      <c r="CI116" s="51">
        <f>CJ116</f>
        <v>25572</v>
      </c>
      <c r="CJ116" s="298">
        <f>SUM(CJ110:CJ115)</f>
        <v>25572</v>
      </c>
      <c r="CK116" s="462">
        <v>25572</v>
      </c>
      <c r="CL116" s="79">
        <v>0</v>
      </c>
      <c r="CM116" s="42"/>
      <c r="CN116" s="41">
        <f t="shared" si="76"/>
        <v>0</v>
      </c>
      <c r="CO116" s="41">
        <f t="shared" si="77"/>
        <v>0</v>
      </c>
      <c r="CP116" s="579">
        <v>0</v>
      </c>
      <c r="CQ116" s="51">
        <f>CR116</f>
        <v>25572</v>
      </c>
      <c r="CR116" s="298">
        <f>SUM(CR110:CR115)</f>
        <v>25572</v>
      </c>
      <c r="CS116" s="461">
        <v>0</v>
      </c>
      <c r="CT116" s="247"/>
      <c r="CU116" s="42"/>
      <c r="CV116" s="41">
        <f t="shared" si="78"/>
        <v>0</v>
      </c>
      <c r="CW116" s="41">
        <f t="shared" si="79"/>
        <v>0</v>
      </c>
      <c r="CX116" s="564">
        <v>0</v>
      </c>
      <c r="CY116" s="60">
        <f>CZ116</f>
        <v>0</v>
      </c>
      <c r="CZ116" s="298">
        <f>SUM(CZ110:CZ115)</f>
        <v>0</v>
      </c>
      <c r="DA116" s="501"/>
      <c r="DB116" s="223"/>
      <c r="DC116" s="42"/>
      <c r="DD116" s="41">
        <f t="shared" si="80"/>
        <v>0</v>
      </c>
      <c r="DE116" s="41">
        <f t="shared" si="81"/>
        <v>0</v>
      </c>
      <c r="DF116" s="576">
        <v>0</v>
      </c>
      <c r="DG116" s="119"/>
      <c r="DH116" s="298">
        <f>SUM(DH110:DH115)</f>
        <v>0</v>
      </c>
      <c r="DI116" s="501"/>
      <c r="DJ116" s="223"/>
      <c r="DK116" s="42"/>
      <c r="DL116" s="41">
        <f t="shared" si="82"/>
        <v>0</v>
      </c>
      <c r="DM116" s="41">
        <f t="shared" si="83"/>
        <v>0</v>
      </c>
      <c r="DN116" s="576">
        <v>0</v>
      </c>
      <c r="DO116" s="119"/>
      <c r="DP116" s="298">
        <f>SUM(DP110:DP115)</f>
        <v>0</v>
      </c>
      <c r="DQ116" s="501"/>
      <c r="DR116" s="223"/>
      <c r="DS116" s="42"/>
      <c r="DT116" s="41">
        <f t="shared" si="84"/>
        <v>0</v>
      </c>
      <c r="DU116" s="41">
        <f t="shared" si="85"/>
        <v>0</v>
      </c>
      <c r="DV116" s="576">
        <v>0</v>
      </c>
      <c r="DW116" s="119"/>
      <c r="DX116" s="298">
        <f>SUM(DX110:DX115)</f>
        <v>0</v>
      </c>
      <c r="DY116" s="501"/>
      <c r="DZ116" s="223"/>
      <c r="EA116" s="42"/>
      <c r="EB116" s="41">
        <f t="shared" si="86"/>
        <v>0</v>
      </c>
      <c r="EC116" s="41">
        <f t="shared" si="87"/>
        <v>0</v>
      </c>
      <c r="ED116" s="576">
        <v>0</v>
      </c>
      <c r="EE116" s="119"/>
      <c r="EF116" s="298">
        <f>SUM(EF110:EF115)</f>
        <v>0</v>
      </c>
      <c r="EG116" s="501"/>
      <c r="EH116" s="223"/>
      <c r="EI116" s="42"/>
      <c r="EJ116" s="41">
        <f t="shared" si="88"/>
        <v>0</v>
      </c>
      <c r="EK116" s="41">
        <f t="shared" si="89"/>
        <v>0</v>
      </c>
      <c r="EL116" s="576">
        <v>0</v>
      </c>
      <c r="EM116" s="119"/>
      <c r="EN116" s="298">
        <f>SUM(EN110:EN115)</f>
        <v>0</v>
      </c>
      <c r="EO116" s="501"/>
      <c r="EP116" s="223"/>
      <c r="EQ116" s="42"/>
      <c r="ER116" s="41">
        <f t="shared" si="90"/>
        <v>0</v>
      </c>
      <c r="ES116" s="41">
        <f t="shared" si="91"/>
        <v>0</v>
      </c>
      <c r="ET116" s="576">
        <v>0</v>
      </c>
      <c r="EU116" s="119"/>
      <c r="EV116" s="298">
        <f>SUM(EV110:EV115)</f>
        <v>0</v>
      </c>
      <c r="EW116" s="501"/>
      <c r="EX116" s="223"/>
      <c r="EY116" s="42"/>
      <c r="EZ116" s="41">
        <f t="shared" si="92"/>
        <v>0</v>
      </c>
      <c r="FA116" s="41">
        <f t="shared" si="93"/>
        <v>0</v>
      </c>
      <c r="FB116" s="576">
        <v>0</v>
      </c>
      <c r="FC116" s="119"/>
      <c r="FD116" s="298">
        <f>SUM(FD110:FD115)</f>
        <v>0</v>
      </c>
      <c r="FE116" s="501"/>
      <c r="FF116" s="223"/>
      <c r="FG116" s="42"/>
      <c r="FH116" s="41">
        <f t="shared" si="94"/>
        <v>0</v>
      </c>
      <c r="FI116" s="41">
        <f t="shared" si="51"/>
        <v>0</v>
      </c>
      <c r="FJ116" s="579">
        <v>0</v>
      </c>
      <c r="FK116" s="292"/>
      <c r="FL116" s="298">
        <f>SUM(FL110:FL115)</f>
        <v>0</v>
      </c>
      <c r="FM116" s="548"/>
      <c r="FN116" s="275"/>
      <c r="FO116" s="42"/>
      <c r="FP116" s="41">
        <f t="shared" si="95"/>
        <v>0</v>
      </c>
      <c r="FQ116" s="41">
        <f t="shared" si="96"/>
        <v>0</v>
      </c>
      <c r="FR116" s="633">
        <v>0</v>
      </c>
      <c r="FW116" s="355">
        <f t="shared" si="97"/>
        <v>258036</v>
      </c>
      <c r="FX116" s="355">
        <f t="shared" si="97"/>
        <v>258036</v>
      </c>
      <c r="FY116" s="355">
        <f t="shared" si="98"/>
        <v>0</v>
      </c>
      <c r="FZ116" s="356">
        <f t="shared" si="98"/>
        <v>0</v>
      </c>
    </row>
    <row r="117" spans="1:182" x14ac:dyDescent="0.25">
      <c r="A117" s="62"/>
      <c r="B117" s="99"/>
      <c r="C117" s="100"/>
      <c r="D117" s="96"/>
      <c r="E117" s="287"/>
      <c r="F117" s="288"/>
      <c r="G117" s="87"/>
      <c r="H117" s="289"/>
      <c r="I117" s="461"/>
      <c r="K117" s="42"/>
      <c r="L117" s="41">
        <f t="shared" si="56"/>
        <v>0</v>
      </c>
      <c r="M117" s="41">
        <f t="shared" si="57"/>
        <v>0</v>
      </c>
      <c r="N117" s="557">
        <v>0</v>
      </c>
      <c r="O117" s="78"/>
      <c r="P117" s="289"/>
      <c r="Q117" s="471"/>
      <c r="S117" s="42"/>
      <c r="T117" s="41">
        <f t="shared" si="58"/>
        <v>0</v>
      </c>
      <c r="U117" s="41">
        <f t="shared" si="59"/>
        <v>0</v>
      </c>
      <c r="V117" s="557">
        <v>0</v>
      </c>
      <c r="W117" s="78"/>
      <c r="X117" s="289"/>
      <c r="Y117" s="471"/>
      <c r="AA117" s="42"/>
      <c r="AB117" s="41">
        <f t="shared" si="60"/>
        <v>0</v>
      </c>
      <c r="AC117" s="41">
        <f t="shared" si="61"/>
        <v>0</v>
      </c>
      <c r="AD117" s="557">
        <v>0</v>
      </c>
      <c r="AE117" s="87"/>
      <c r="AF117" s="289"/>
      <c r="AG117" s="461"/>
      <c r="AI117" s="42"/>
      <c r="AJ117" s="41">
        <f t="shared" si="62"/>
        <v>0</v>
      </c>
      <c r="AK117" s="41">
        <f t="shared" si="63"/>
        <v>0</v>
      </c>
      <c r="AL117" s="557">
        <v>0</v>
      </c>
      <c r="AM117" s="78"/>
      <c r="AN117" s="289"/>
      <c r="AO117" s="471"/>
      <c r="AQ117" s="42"/>
      <c r="AR117" s="41">
        <f t="shared" si="64"/>
        <v>0</v>
      </c>
      <c r="AS117" s="41">
        <f t="shared" si="65"/>
        <v>0</v>
      </c>
      <c r="AT117" s="557">
        <v>0</v>
      </c>
      <c r="AU117" s="87"/>
      <c r="AV117" s="289"/>
      <c r="AW117" s="461"/>
      <c r="AY117" s="42"/>
      <c r="AZ117" s="41">
        <f t="shared" si="66"/>
        <v>0</v>
      </c>
      <c r="BA117" s="41">
        <f t="shared" si="67"/>
        <v>0</v>
      </c>
      <c r="BB117" s="557">
        <v>0</v>
      </c>
      <c r="BC117" s="87"/>
      <c r="BD117" s="289"/>
      <c r="BE117" s="461"/>
      <c r="BG117" s="42"/>
      <c r="BH117" s="41">
        <f t="shared" si="68"/>
        <v>0</v>
      </c>
      <c r="BI117" s="41">
        <f t="shared" si="69"/>
        <v>0</v>
      </c>
      <c r="BJ117" s="557">
        <v>0</v>
      </c>
      <c r="BK117" s="87"/>
      <c r="BL117" s="289"/>
      <c r="BM117" s="461"/>
      <c r="BO117" s="42"/>
      <c r="BP117" s="41">
        <f t="shared" si="70"/>
        <v>0</v>
      </c>
      <c r="BQ117" s="41">
        <f t="shared" si="71"/>
        <v>0</v>
      </c>
      <c r="BR117" s="557">
        <v>0</v>
      </c>
      <c r="BS117" s="87"/>
      <c r="BT117" s="289"/>
      <c r="BU117" s="461"/>
      <c r="BW117" s="42"/>
      <c r="BX117" s="41">
        <f t="shared" si="72"/>
        <v>0</v>
      </c>
      <c r="BY117" s="41">
        <f t="shared" si="73"/>
        <v>0</v>
      </c>
      <c r="BZ117" s="557">
        <v>0</v>
      </c>
      <c r="CA117" s="78"/>
      <c r="CB117" s="289"/>
      <c r="CC117" s="471"/>
      <c r="CE117" s="42"/>
      <c r="CF117" s="41">
        <f t="shared" si="74"/>
        <v>0</v>
      </c>
      <c r="CG117" s="41">
        <f t="shared" si="75"/>
        <v>0</v>
      </c>
      <c r="CH117" s="557">
        <v>0</v>
      </c>
      <c r="CI117" s="87"/>
      <c r="CJ117" s="289"/>
      <c r="CK117" s="461"/>
      <c r="CM117" s="42"/>
      <c r="CN117" s="41">
        <f t="shared" si="76"/>
        <v>0</v>
      </c>
      <c r="CO117" s="41">
        <f t="shared" si="77"/>
        <v>0</v>
      </c>
      <c r="CP117" s="599">
        <v>0</v>
      </c>
      <c r="CQ117" s="87"/>
      <c r="CR117" s="289"/>
      <c r="CS117" s="461"/>
      <c r="CT117" s="247"/>
      <c r="CU117" s="42"/>
      <c r="CV117" s="41">
        <f t="shared" si="78"/>
        <v>0</v>
      </c>
      <c r="CW117" s="41">
        <f t="shared" si="79"/>
        <v>0</v>
      </c>
      <c r="CX117" s="564">
        <v>0</v>
      </c>
      <c r="CY117" s="87"/>
      <c r="CZ117" s="289"/>
      <c r="DA117" s="502"/>
      <c r="DB117" s="274"/>
      <c r="DC117" s="42"/>
      <c r="DD117" s="41">
        <f t="shared" si="80"/>
        <v>0</v>
      </c>
      <c r="DE117" s="41">
        <f t="shared" si="81"/>
        <v>0</v>
      </c>
      <c r="DF117" s="604">
        <v>0</v>
      </c>
      <c r="DG117" s="180"/>
      <c r="DH117" s="289"/>
      <c r="DI117" s="502"/>
      <c r="DJ117" s="274"/>
      <c r="DK117" s="42"/>
      <c r="DL117" s="41">
        <f t="shared" si="82"/>
        <v>0</v>
      </c>
      <c r="DM117" s="41">
        <f t="shared" si="83"/>
        <v>0</v>
      </c>
      <c r="DN117" s="604">
        <v>0</v>
      </c>
      <c r="DO117" s="180"/>
      <c r="DP117" s="289"/>
      <c r="DQ117" s="502"/>
      <c r="DR117" s="274"/>
      <c r="DS117" s="42"/>
      <c r="DT117" s="41">
        <f t="shared" si="84"/>
        <v>0</v>
      </c>
      <c r="DU117" s="41">
        <f t="shared" si="85"/>
        <v>0</v>
      </c>
      <c r="DV117" s="604">
        <v>0</v>
      </c>
      <c r="DW117" s="180"/>
      <c r="DX117" s="289"/>
      <c r="DY117" s="502"/>
      <c r="DZ117" s="274"/>
      <c r="EA117" s="42"/>
      <c r="EB117" s="41">
        <f t="shared" si="86"/>
        <v>0</v>
      </c>
      <c r="EC117" s="41">
        <f t="shared" si="87"/>
        <v>0</v>
      </c>
      <c r="ED117" s="604">
        <v>0</v>
      </c>
      <c r="EE117" s="180"/>
      <c r="EF117" s="289"/>
      <c r="EG117" s="502"/>
      <c r="EH117" s="274"/>
      <c r="EI117" s="42"/>
      <c r="EJ117" s="41">
        <f t="shared" si="88"/>
        <v>0</v>
      </c>
      <c r="EK117" s="41">
        <f t="shared" si="89"/>
        <v>0</v>
      </c>
      <c r="EL117" s="604">
        <v>0</v>
      </c>
      <c r="EM117" s="180"/>
      <c r="EN117" s="289"/>
      <c r="EO117" s="502"/>
      <c r="EP117" s="274"/>
      <c r="EQ117" s="42"/>
      <c r="ER117" s="41">
        <f t="shared" si="90"/>
        <v>0</v>
      </c>
      <c r="ES117" s="41">
        <f t="shared" si="91"/>
        <v>0</v>
      </c>
      <c r="ET117" s="604">
        <v>0</v>
      </c>
      <c r="EU117" s="180"/>
      <c r="EV117" s="289"/>
      <c r="EW117" s="502"/>
      <c r="EX117" s="274"/>
      <c r="EY117" s="42"/>
      <c r="EZ117" s="41">
        <f t="shared" si="92"/>
        <v>0</v>
      </c>
      <c r="FA117" s="41">
        <f t="shared" si="93"/>
        <v>0</v>
      </c>
      <c r="FB117" s="604">
        <v>0</v>
      </c>
      <c r="FC117" s="180"/>
      <c r="FD117" s="289"/>
      <c r="FE117" s="502"/>
      <c r="FF117" s="274"/>
      <c r="FG117" s="42"/>
      <c r="FH117" s="41">
        <f t="shared" si="94"/>
        <v>0</v>
      </c>
      <c r="FI117" s="41">
        <f t="shared" si="51"/>
        <v>0</v>
      </c>
      <c r="FJ117" s="599">
        <v>0</v>
      </c>
      <c r="FK117" s="292"/>
      <c r="FL117" s="289"/>
      <c r="FM117" s="548"/>
      <c r="FN117" s="275"/>
      <c r="FO117" s="42"/>
      <c r="FP117" s="41">
        <f t="shared" si="95"/>
        <v>0</v>
      </c>
      <c r="FQ117" s="41">
        <f t="shared" si="96"/>
        <v>0</v>
      </c>
      <c r="FR117" s="633">
        <v>0</v>
      </c>
      <c r="FW117" s="355">
        <f t="shared" si="97"/>
        <v>0</v>
      </c>
      <c r="FX117" s="355">
        <f t="shared" si="97"/>
        <v>0</v>
      </c>
      <c r="FY117" s="355">
        <f t="shared" si="98"/>
        <v>0</v>
      </c>
      <c r="FZ117" s="356">
        <f t="shared" si="98"/>
        <v>0</v>
      </c>
    </row>
    <row r="118" spans="1:182" x14ac:dyDescent="0.25">
      <c r="A118" s="62"/>
      <c r="B118" s="63" t="s">
        <v>184</v>
      </c>
      <c r="C118" s="88"/>
      <c r="D118" s="65"/>
      <c r="E118" s="287"/>
      <c r="F118" s="288"/>
      <c r="G118" s="87"/>
      <c r="H118" s="289"/>
      <c r="I118" s="461"/>
      <c r="K118" s="42"/>
      <c r="L118" s="41">
        <f t="shared" si="56"/>
        <v>0</v>
      </c>
      <c r="M118" s="41">
        <f t="shared" si="57"/>
        <v>0</v>
      </c>
      <c r="N118" s="557">
        <v>0</v>
      </c>
      <c r="O118" s="78"/>
      <c r="P118" s="289"/>
      <c r="Q118" s="471"/>
      <c r="S118" s="42"/>
      <c r="T118" s="41">
        <f t="shared" si="58"/>
        <v>0</v>
      </c>
      <c r="U118" s="41">
        <f t="shared" si="59"/>
        <v>0</v>
      </c>
      <c r="V118" s="557">
        <v>0</v>
      </c>
      <c r="W118" s="78"/>
      <c r="X118" s="289"/>
      <c r="Y118" s="471"/>
      <c r="AA118" s="42"/>
      <c r="AB118" s="41">
        <f t="shared" si="60"/>
        <v>0</v>
      </c>
      <c r="AC118" s="41">
        <f t="shared" si="61"/>
        <v>0</v>
      </c>
      <c r="AD118" s="557">
        <v>0</v>
      </c>
      <c r="AE118" s="87"/>
      <c r="AF118" s="289"/>
      <c r="AG118" s="461"/>
      <c r="AI118" s="42"/>
      <c r="AJ118" s="41">
        <f t="shared" si="62"/>
        <v>0</v>
      </c>
      <c r="AK118" s="41">
        <f t="shared" si="63"/>
        <v>0</v>
      </c>
      <c r="AL118" s="557">
        <v>0</v>
      </c>
      <c r="AM118" s="78"/>
      <c r="AN118" s="289"/>
      <c r="AO118" s="471"/>
      <c r="AQ118" s="42"/>
      <c r="AR118" s="41">
        <f t="shared" si="64"/>
        <v>0</v>
      </c>
      <c r="AS118" s="41">
        <f t="shared" si="65"/>
        <v>0</v>
      </c>
      <c r="AT118" s="557">
        <v>0</v>
      </c>
      <c r="AU118" s="87"/>
      <c r="AV118" s="289"/>
      <c r="AW118" s="461"/>
      <c r="AY118" s="42"/>
      <c r="AZ118" s="41">
        <f t="shared" si="66"/>
        <v>0</v>
      </c>
      <c r="BA118" s="41">
        <f t="shared" si="67"/>
        <v>0</v>
      </c>
      <c r="BB118" s="557">
        <v>0</v>
      </c>
      <c r="BC118" s="87"/>
      <c r="BD118" s="289"/>
      <c r="BE118" s="461"/>
      <c r="BG118" s="42"/>
      <c r="BH118" s="41">
        <f t="shared" si="68"/>
        <v>0</v>
      </c>
      <c r="BI118" s="41">
        <f t="shared" si="69"/>
        <v>0</v>
      </c>
      <c r="BJ118" s="557">
        <v>0</v>
      </c>
      <c r="BK118" s="87"/>
      <c r="BL118" s="289"/>
      <c r="BM118" s="461"/>
      <c r="BO118" s="42"/>
      <c r="BP118" s="41">
        <f t="shared" si="70"/>
        <v>0</v>
      </c>
      <c r="BQ118" s="41">
        <f t="shared" si="71"/>
        <v>0</v>
      </c>
      <c r="BR118" s="557">
        <v>0</v>
      </c>
      <c r="BS118" s="87"/>
      <c r="BT118" s="289"/>
      <c r="BU118" s="461"/>
      <c r="BW118" s="42"/>
      <c r="BX118" s="41">
        <f t="shared" si="72"/>
        <v>0</v>
      </c>
      <c r="BY118" s="41">
        <f t="shared" si="73"/>
        <v>0</v>
      </c>
      <c r="BZ118" s="557">
        <v>0</v>
      </c>
      <c r="CA118" s="78"/>
      <c r="CB118" s="289"/>
      <c r="CC118" s="471"/>
      <c r="CE118" s="42"/>
      <c r="CF118" s="41">
        <f t="shared" si="74"/>
        <v>0</v>
      </c>
      <c r="CG118" s="41">
        <f t="shared" si="75"/>
        <v>0</v>
      </c>
      <c r="CH118" s="557">
        <v>0</v>
      </c>
      <c r="CI118" s="87"/>
      <c r="CJ118" s="289"/>
      <c r="CK118" s="461"/>
      <c r="CM118" s="42"/>
      <c r="CN118" s="41">
        <f t="shared" si="76"/>
        <v>0</v>
      </c>
      <c r="CO118" s="41">
        <f t="shared" si="77"/>
        <v>0</v>
      </c>
      <c r="CP118" s="599">
        <v>0</v>
      </c>
      <c r="CQ118" s="87"/>
      <c r="CR118" s="289"/>
      <c r="CS118" s="461"/>
      <c r="CT118" s="247"/>
      <c r="CU118" s="42"/>
      <c r="CV118" s="41">
        <f t="shared" si="78"/>
        <v>0</v>
      </c>
      <c r="CW118" s="41">
        <f t="shared" si="79"/>
        <v>0</v>
      </c>
      <c r="CX118" s="564">
        <v>0</v>
      </c>
      <c r="CY118" s="87"/>
      <c r="CZ118" s="289"/>
      <c r="DA118" s="502"/>
      <c r="DB118" s="274"/>
      <c r="DC118" s="42"/>
      <c r="DD118" s="41">
        <f t="shared" si="80"/>
        <v>0</v>
      </c>
      <c r="DE118" s="41">
        <f t="shared" si="81"/>
        <v>0</v>
      </c>
      <c r="DF118" s="604">
        <v>0</v>
      </c>
      <c r="DG118" s="180"/>
      <c r="DH118" s="289"/>
      <c r="DI118" s="502"/>
      <c r="DJ118" s="274"/>
      <c r="DK118" s="42"/>
      <c r="DL118" s="41">
        <f t="shared" si="82"/>
        <v>0</v>
      </c>
      <c r="DM118" s="41">
        <f t="shared" si="83"/>
        <v>0</v>
      </c>
      <c r="DN118" s="604">
        <v>0</v>
      </c>
      <c r="DO118" s="180"/>
      <c r="DP118" s="289"/>
      <c r="DQ118" s="502"/>
      <c r="DR118" s="274"/>
      <c r="DS118" s="42"/>
      <c r="DT118" s="41">
        <f t="shared" si="84"/>
        <v>0</v>
      </c>
      <c r="DU118" s="41">
        <f t="shared" si="85"/>
        <v>0</v>
      </c>
      <c r="DV118" s="604">
        <v>0</v>
      </c>
      <c r="DW118" s="180"/>
      <c r="DX118" s="289"/>
      <c r="DY118" s="502"/>
      <c r="DZ118" s="274"/>
      <c r="EA118" s="42"/>
      <c r="EB118" s="41">
        <f t="shared" si="86"/>
        <v>0</v>
      </c>
      <c r="EC118" s="41">
        <f t="shared" si="87"/>
        <v>0</v>
      </c>
      <c r="ED118" s="604">
        <v>0</v>
      </c>
      <c r="EE118" s="180"/>
      <c r="EF118" s="289"/>
      <c r="EG118" s="502"/>
      <c r="EH118" s="274"/>
      <c r="EI118" s="42"/>
      <c r="EJ118" s="41">
        <f t="shared" si="88"/>
        <v>0</v>
      </c>
      <c r="EK118" s="41">
        <f t="shared" si="89"/>
        <v>0</v>
      </c>
      <c r="EL118" s="604">
        <v>0</v>
      </c>
      <c r="EM118" s="180"/>
      <c r="EN118" s="289"/>
      <c r="EO118" s="502"/>
      <c r="EP118" s="274"/>
      <c r="EQ118" s="42"/>
      <c r="ER118" s="41">
        <f t="shared" si="90"/>
        <v>0</v>
      </c>
      <c r="ES118" s="41">
        <f t="shared" si="91"/>
        <v>0</v>
      </c>
      <c r="ET118" s="604">
        <v>0</v>
      </c>
      <c r="EU118" s="180"/>
      <c r="EV118" s="289"/>
      <c r="EW118" s="502"/>
      <c r="EX118" s="274"/>
      <c r="EY118" s="42"/>
      <c r="EZ118" s="41">
        <f t="shared" si="92"/>
        <v>0</v>
      </c>
      <c r="FA118" s="41">
        <f t="shared" si="93"/>
        <v>0</v>
      </c>
      <c r="FB118" s="604">
        <v>0</v>
      </c>
      <c r="FC118" s="180"/>
      <c r="FD118" s="289"/>
      <c r="FE118" s="502"/>
      <c r="FF118" s="274"/>
      <c r="FG118" s="42"/>
      <c r="FH118" s="41">
        <f t="shared" si="94"/>
        <v>0</v>
      </c>
      <c r="FI118" s="41">
        <f t="shared" si="51"/>
        <v>0</v>
      </c>
      <c r="FJ118" s="599">
        <v>0</v>
      </c>
      <c r="FK118" s="292"/>
      <c r="FL118" s="289"/>
      <c r="FM118" s="548"/>
      <c r="FN118" s="275"/>
      <c r="FO118" s="42"/>
      <c r="FP118" s="41">
        <f t="shared" si="95"/>
        <v>0</v>
      </c>
      <c r="FQ118" s="41">
        <f t="shared" si="96"/>
        <v>0</v>
      </c>
      <c r="FR118" s="633">
        <v>0</v>
      </c>
      <c r="FW118" s="355">
        <f t="shared" si="97"/>
        <v>0</v>
      </c>
      <c r="FX118" s="355">
        <f t="shared" si="97"/>
        <v>0</v>
      </c>
      <c r="FY118" s="355">
        <f t="shared" si="98"/>
        <v>0</v>
      </c>
      <c r="FZ118" s="356">
        <f t="shared" si="98"/>
        <v>0</v>
      </c>
    </row>
    <row r="119" spans="1:182" x14ac:dyDescent="0.25">
      <c r="A119" s="35" t="s">
        <v>185</v>
      </c>
      <c r="B119" s="84" t="s">
        <v>186</v>
      </c>
      <c r="C119" s="88" t="s">
        <v>171</v>
      </c>
      <c r="D119" s="65">
        <v>770.4</v>
      </c>
      <c r="E119" s="299">
        <f t="shared" ref="E119:E123" si="103">G119+O119+W119+AE119+AM119+AU119+BC119+BK119+BS119+CA119+CI119+CQ119+CY119+DG119+DO119+DW119</f>
        <v>0</v>
      </c>
      <c r="F119" s="288">
        <f>$D$119*E119</f>
        <v>0</v>
      </c>
      <c r="G119" s="60"/>
      <c r="H119" s="289">
        <f>$D$119*G119</f>
        <v>0</v>
      </c>
      <c r="I119" s="457"/>
      <c r="J119" s="120">
        <v>59</v>
      </c>
      <c r="K119" s="42">
        <v>1</v>
      </c>
      <c r="L119" s="41">
        <f t="shared" si="56"/>
        <v>0</v>
      </c>
      <c r="M119" s="41">
        <f t="shared" si="57"/>
        <v>0</v>
      </c>
      <c r="N119" s="557">
        <v>0</v>
      </c>
      <c r="O119" s="60"/>
      <c r="P119" s="289">
        <f>$D$119*O119</f>
        <v>0</v>
      </c>
      <c r="Q119" s="457"/>
      <c r="R119" s="120">
        <v>0</v>
      </c>
      <c r="S119" s="42">
        <v>1</v>
      </c>
      <c r="T119" s="41">
        <f t="shared" si="58"/>
        <v>0</v>
      </c>
      <c r="U119" s="41">
        <f t="shared" si="59"/>
        <v>0</v>
      </c>
      <c r="V119" s="557">
        <v>0</v>
      </c>
      <c r="W119" s="60"/>
      <c r="X119" s="289">
        <f>$D$119*W119</f>
        <v>0</v>
      </c>
      <c r="Y119" s="457"/>
      <c r="Z119" s="120">
        <v>35</v>
      </c>
      <c r="AA119" s="42">
        <v>1</v>
      </c>
      <c r="AB119" s="41">
        <f t="shared" si="60"/>
        <v>0</v>
      </c>
      <c r="AC119" s="41">
        <f t="shared" si="61"/>
        <v>0</v>
      </c>
      <c r="AD119" s="557">
        <v>0</v>
      </c>
      <c r="AE119" s="60"/>
      <c r="AF119" s="289">
        <f>$D$119*AE119</f>
        <v>0</v>
      </c>
      <c r="AG119" s="457"/>
      <c r="AH119" s="120">
        <v>0</v>
      </c>
      <c r="AI119" s="42">
        <v>1</v>
      </c>
      <c r="AJ119" s="41">
        <f t="shared" si="62"/>
        <v>0</v>
      </c>
      <c r="AK119" s="41">
        <f t="shared" si="63"/>
        <v>0</v>
      </c>
      <c r="AL119" s="557">
        <v>0</v>
      </c>
      <c r="AM119" s="60"/>
      <c r="AN119" s="289">
        <f>$D$119*AM119</f>
        <v>0</v>
      </c>
      <c r="AO119" s="457"/>
      <c r="AP119" s="120">
        <v>69</v>
      </c>
      <c r="AQ119" s="42">
        <v>1</v>
      </c>
      <c r="AR119" s="41">
        <f t="shared" si="64"/>
        <v>0</v>
      </c>
      <c r="AS119" s="41">
        <f t="shared" si="65"/>
        <v>0</v>
      </c>
      <c r="AT119" s="557">
        <v>0</v>
      </c>
      <c r="AU119" s="60"/>
      <c r="AV119" s="289">
        <f>$D$119*AU119</f>
        <v>0</v>
      </c>
      <c r="AW119" s="457"/>
      <c r="AX119" s="120">
        <v>0</v>
      </c>
      <c r="AY119" s="42">
        <v>1</v>
      </c>
      <c r="AZ119" s="41">
        <f t="shared" si="66"/>
        <v>0</v>
      </c>
      <c r="BA119" s="41">
        <f t="shared" si="67"/>
        <v>0</v>
      </c>
      <c r="BB119" s="557">
        <v>0</v>
      </c>
      <c r="BC119" s="60"/>
      <c r="BD119" s="289">
        <f>$D$119*BC119</f>
        <v>0</v>
      </c>
      <c r="BE119" s="457"/>
      <c r="BF119" s="120">
        <v>50</v>
      </c>
      <c r="BG119" s="42">
        <v>1</v>
      </c>
      <c r="BH119" s="41">
        <f t="shared" si="68"/>
        <v>0</v>
      </c>
      <c r="BI119" s="41">
        <f t="shared" si="69"/>
        <v>0</v>
      </c>
      <c r="BJ119" s="557">
        <v>0</v>
      </c>
      <c r="BK119" s="60"/>
      <c r="BL119" s="289">
        <f>$D$119*BK119</f>
        <v>0</v>
      </c>
      <c r="BM119" s="457"/>
      <c r="BN119" s="120">
        <v>0</v>
      </c>
      <c r="BO119" s="42">
        <v>1</v>
      </c>
      <c r="BP119" s="41">
        <f t="shared" si="70"/>
        <v>0</v>
      </c>
      <c r="BQ119" s="41">
        <f t="shared" si="71"/>
        <v>0</v>
      </c>
      <c r="BR119" s="557">
        <v>0</v>
      </c>
      <c r="BS119" s="60"/>
      <c r="BT119" s="289">
        <f>$D$119*BS119</f>
        <v>0</v>
      </c>
      <c r="BU119" s="457"/>
      <c r="BV119" s="120">
        <v>0</v>
      </c>
      <c r="BW119" s="42">
        <v>1</v>
      </c>
      <c r="BX119" s="41">
        <f t="shared" si="72"/>
        <v>0</v>
      </c>
      <c r="BY119" s="41">
        <f t="shared" si="73"/>
        <v>0</v>
      </c>
      <c r="BZ119" s="557">
        <v>0</v>
      </c>
      <c r="CA119" s="60"/>
      <c r="CB119" s="289">
        <f>$D$119*CA119</f>
        <v>0</v>
      </c>
      <c r="CC119" s="457"/>
      <c r="CD119" s="120">
        <v>0</v>
      </c>
      <c r="CE119" s="42">
        <v>1</v>
      </c>
      <c r="CF119" s="41">
        <f t="shared" si="74"/>
        <v>0</v>
      </c>
      <c r="CG119" s="41">
        <f t="shared" si="75"/>
        <v>0</v>
      </c>
      <c r="CH119" s="557">
        <v>0</v>
      </c>
      <c r="CI119" s="60"/>
      <c r="CJ119" s="289">
        <f>$D$119*CI119</f>
        <v>0</v>
      </c>
      <c r="CK119" s="457"/>
      <c r="CL119" s="120">
        <v>0</v>
      </c>
      <c r="CM119" s="42">
        <v>1</v>
      </c>
      <c r="CN119" s="41">
        <f t="shared" si="76"/>
        <v>0</v>
      </c>
      <c r="CO119" s="41">
        <f t="shared" si="77"/>
        <v>0</v>
      </c>
      <c r="CP119" s="599">
        <v>0</v>
      </c>
      <c r="CQ119" s="60"/>
      <c r="CR119" s="289">
        <f>$D$119*CQ119</f>
        <v>0</v>
      </c>
      <c r="CS119" s="467"/>
      <c r="CT119" s="56"/>
      <c r="CU119" s="42">
        <v>1</v>
      </c>
      <c r="CV119" s="41">
        <f t="shared" si="78"/>
        <v>0</v>
      </c>
      <c r="CW119" s="41">
        <f t="shared" si="79"/>
        <v>0</v>
      </c>
      <c r="CX119" s="564">
        <v>0</v>
      </c>
      <c r="CY119" s="60"/>
      <c r="CZ119" s="289">
        <f>$D$119*CY119</f>
        <v>0</v>
      </c>
      <c r="DA119" s="502"/>
      <c r="DB119" s="274"/>
      <c r="DC119" s="42">
        <v>1</v>
      </c>
      <c r="DD119" s="41">
        <f t="shared" si="80"/>
        <v>0</v>
      </c>
      <c r="DE119" s="41">
        <f t="shared" si="81"/>
        <v>0</v>
      </c>
      <c r="DF119" s="604">
        <v>0</v>
      </c>
      <c r="DG119" s="180"/>
      <c r="DH119" s="289">
        <f>$D$119*DG119</f>
        <v>0</v>
      </c>
      <c r="DI119" s="502"/>
      <c r="DJ119" s="274"/>
      <c r="DK119" s="42">
        <v>1</v>
      </c>
      <c r="DL119" s="41">
        <f t="shared" si="82"/>
        <v>0</v>
      </c>
      <c r="DM119" s="41">
        <f t="shared" si="83"/>
        <v>0</v>
      </c>
      <c r="DN119" s="604">
        <v>0</v>
      </c>
      <c r="DO119" s="180"/>
      <c r="DP119" s="289">
        <f>$D$119*DO119</f>
        <v>0</v>
      </c>
      <c r="DQ119" s="502"/>
      <c r="DR119" s="274"/>
      <c r="DS119" s="42">
        <v>1</v>
      </c>
      <c r="DT119" s="41">
        <f t="shared" si="84"/>
        <v>0</v>
      </c>
      <c r="DU119" s="41">
        <f t="shared" si="85"/>
        <v>0</v>
      </c>
      <c r="DV119" s="604">
        <v>0</v>
      </c>
      <c r="DW119" s="180"/>
      <c r="DX119" s="289">
        <f>$D$119*DW119</f>
        <v>0</v>
      </c>
      <c r="DY119" s="502"/>
      <c r="DZ119" s="274"/>
      <c r="EA119" s="42">
        <v>1</v>
      </c>
      <c r="EB119" s="41">
        <f t="shared" si="86"/>
        <v>0</v>
      </c>
      <c r="EC119" s="41">
        <f t="shared" si="87"/>
        <v>0</v>
      </c>
      <c r="ED119" s="604">
        <v>0</v>
      </c>
      <c r="EE119" s="180"/>
      <c r="EF119" s="289">
        <f>$D$119*EE119</f>
        <v>0</v>
      </c>
      <c r="EG119" s="502"/>
      <c r="EH119" s="274"/>
      <c r="EI119" s="42">
        <v>1</v>
      </c>
      <c r="EJ119" s="41">
        <f t="shared" si="88"/>
        <v>0</v>
      </c>
      <c r="EK119" s="41">
        <f t="shared" si="89"/>
        <v>0</v>
      </c>
      <c r="EL119" s="604">
        <v>0</v>
      </c>
      <c r="EM119" s="180"/>
      <c r="EN119" s="289">
        <f>$D$119*EM119</f>
        <v>0</v>
      </c>
      <c r="EO119" s="502"/>
      <c r="EP119" s="274"/>
      <c r="EQ119" s="42">
        <v>1</v>
      </c>
      <c r="ER119" s="41">
        <f t="shared" si="90"/>
        <v>0</v>
      </c>
      <c r="ES119" s="41">
        <f t="shared" si="91"/>
        <v>0</v>
      </c>
      <c r="ET119" s="604">
        <v>0</v>
      </c>
      <c r="EU119" s="180"/>
      <c r="EV119" s="289">
        <f>$D$119*EU119</f>
        <v>0</v>
      </c>
      <c r="EW119" s="502"/>
      <c r="EX119" s="274"/>
      <c r="EY119" s="42">
        <v>1</v>
      </c>
      <c r="EZ119" s="41">
        <f t="shared" si="92"/>
        <v>0</v>
      </c>
      <c r="FA119" s="41">
        <f t="shared" si="93"/>
        <v>0</v>
      </c>
      <c r="FB119" s="604">
        <v>0</v>
      </c>
      <c r="FC119" s="86"/>
      <c r="FD119" s="289">
        <f>$D$119*FC119</f>
        <v>0</v>
      </c>
      <c r="FE119" s="499"/>
      <c r="FF119" s="19"/>
      <c r="FG119" s="42">
        <v>1</v>
      </c>
      <c r="FH119" s="41">
        <f t="shared" si="94"/>
        <v>0</v>
      </c>
      <c r="FI119" s="41">
        <f t="shared" si="51"/>
        <v>0</v>
      </c>
      <c r="FJ119" s="599">
        <v>0</v>
      </c>
      <c r="FK119" s="400"/>
      <c r="FL119" s="289">
        <f>$D$119*FK119</f>
        <v>0</v>
      </c>
      <c r="FM119" s="539"/>
      <c r="FN119" s="275"/>
      <c r="FO119" s="42">
        <v>1</v>
      </c>
      <c r="FP119" s="41">
        <f t="shared" si="95"/>
        <v>0</v>
      </c>
      <c r="FQ119" s="41">
        <f t="shared" si="96"/>
        <v>0</v>
      </c>
      <c r="FR119" s="633">
        <v>0</v>
      </c>
      <c r="FW119" s="355">
        <f t="shared" si="97"/>
        <v>0</v>
      </c>
      <c r="FX119" s="355">
        <f t="shared" si="97"/>
        <v>0</v>
      </c>
      <c r="FY119" s="355">
        <f t="shared" si="98"/>
        <v>0</v>
      </c>
      <c r="FZ119" s="356">
        <f t="shared" si="98"/>
        <v>0</v>
      </c>
    </row>
    <row r="120" spans="1:182" x14ac:dyDescent="0.25">
      <c r="A120" s="35" t="s">
        <v>187</v>
      </c>
      <c r="B120" s="84" t="s">
        <v>188</v>
      </c>
      <c r="C120" s="88" t="s">
        <v>18</v>
      </c>
      <c r="D120" s="65">
        <v>47.85</v>
      </c>
      <c r="E120" s="299">
        <f t="shared" si="103"/>
        <v>0</v>
      </c>
      <c r="F120" s="288">
        <f>$D$120*E120</f>
        <v>0</v>
      </c>
      <c r="G120" s="60"/>
      <c r="H120" s="289">
        <f>$D$120*G120</f>
        <v>0</v>
      </c>
      <c r="I120" s="457"/>
      <c r="J120" s="121">
        <v>297</v>
      </c>
      <c r="K120" s="390">
        <v>1.1200000000000001</v>
      </c>
      <c r="L120" s="41">
        <f t="shared" si="56"/>
        <v>0</v>
      </c>
      <c r="M120" s="41">
        <f t="shared" si="57"/>
        <v>0</v>
      </c>
      <c r="N120" s="557">
        <v>0</v>
      </c>
      <c r="O120" s="60"/>
      <c r="P120" s="289">
        <f>$D$120*O120</f>
        <v>0</v>
      </c>
      <c r="Q120" s="457"/>
      <c r="R120" s="121">
        <v>0</v>
      </c>
      <c r="S120" s="390">
        <v>1.1200000000000001</v>
      </c>
      <c r="T120" s="41">
        <f t="shared" si="58"/>
        <v>0</v>
      </c>
      <c r="U120" s="41">
        <f t="shared" si="59"/>
        <v>0</v>
      </c>
      <c r="V120" s="557">
        <v>0</v>
      </c>
      <c r="W120" s="60"/>
      <c r="X120" s="289">
        <f>$D$120*W120</f>
        <v>0</v>
      </c>
      <c r="Y120" s="457"/>
      <c r="Z120" s="121">
        <v>272</v>
      </c>
      <c r="AA120" s="390">
        <v>1.1200000000000001</v>
      </c>
      <c r="AB120" s="41">
        <f t="shared" si="60"/>
        <v>0</v>
      </c>
      <c r="AC120" s="41">
        <f t="shared" si="61"/>
        <v>0</v>
      </c>
      <c r="AD120" s="557">
        <v>0</v>
      </c>
      <c r="AE120" s="60"/>
      <c r="AF120" s="289">
        <f>$D$120*AE120</f>
        <v>0</v>
      </c>
      <c r="AG120" s="457"/>
      <c r="AH120" s="121">
        <v>0</v>
      </c>
      <c r="AI120" s="390">
        <v>1.1200000000000001</v>
      </c>
      <c r="AJ120" s="41">
        <f t="shared" si="62"/>
        <v>0</v>
      </c>
      <c r="AK120" s="41">
        <f t="shared" si="63"/>
        <v>0</v>
      </c>
      <c r="AL120" s="557">
        <v>0</v>
      </c>
      <c r="AM120" s="60"/>
      <c r="AN120" s="289">
        <f>$D$120*AM120</f>
        <v>0</v>
      </c>
      <c r="AO120" s="457"/>
      <c r="AP120" s="121">
        <v>397</v>
      </c>
      <c r="AQ120" s="390">
        <v>1.1200000000000001</v>
      </c>
      <c r="AR120" s="41">
        <f t="shared" si="64"/>
        <v>0</v>
      </c>
      <c r="AS120" s="41">
        <f t="shared" si="65"/>
        <v>0</v>
      </c>
      <c r="AT120" s="557">
        <v>0</v>
      </c>
      <c r="AU120" s="60"/>
      <c r="AV120" s="289">
        <f>$D$120*AU120</f>
        <v>0</v>
      </c>
      <c r="AW120" s="457"/>
      <c r="AX120" s="121">
        <v>0</v>
      </c>
      <c r="AY120" s="390">
        <v>1.1200000000000001</v>
      </c>
      <c r="AZ120" s="41">
        <f t="shared" si="66"/>
        <v>0</v>
      </c>
      <c r="BA120" s="41">
        <f t="shared" si="67"/>
        <v>0</v>
      </c>
      <c r="BB120" s="557">
        <v>0</v>
      </c>
      <c r="BC120" s="60"/>
      <c r="BD120" s="289">
        <f>$D$120*BC120</f>
        <v>0</v>
      </c>
      <c r="BE120" s="457"/>
      <c r="BF120" s="121">
        <v>144</v>
      </c>
      <c r="BG120" s="390">
        <v>1.1200000000000001</v>
      </c>
      <c r="BH120" s="41">
        <f t="shared" si="68"/>
        <v>0</v>
      </c>
      <c r="BI120" s="41">
        <f t="shared" si="69"/>
        <v>0</v>
      </c>
      <c r="BJ120" s="557">
        <v>0</v>
      </c>
      <c r="BK120" s="60"/>
      <c r="BL120" s="289">
        <f>$D$120*BK120</f>
        <v>0</v>
      </c>
      <c r="BM120" s="457"/>
      <c r="BN120" s="121">
        <v>0</v>
      </c>
      <c r="BO120" s="390">
        <v>1.1200000000000001</v>
      </c>
      <c r="BP120" s="41">
        <f t="shared" si="70"/>
        <v>0</v>
      </c>
      <c r="BQ120" s="41">
        <f t="shared" si="71"/>
        <v>0</v>
      </c>
      <c r="BR120" s="557">
        <v>0</v>
      </c>
      <c r="BS120" s="60"/>
      <c r="BT120" s="289">
        <f>$D$120*BS120</f>
        <v>0</v>
      </c>
      <c r="BU120" s="457"/>
      <c r="BV120" s="121">
        <v>0</v>
      </c>
      <c r="BW120" s="390">
        <v>1.1200000000000001</v>
      </c>
      <c r="BX120" s="41">
        <f t="shared" si="72"/>
        <v>0</v>
      </c>
      <c r="BY120" s="41">
        <f t="shared" si="73"/>
        <v>0</v>
      </c>
      <c r="BZ120" s="557">
        <v>0</v>
      </c>
      <c r="CA120" s="60"/>
      <c r="CB120" s="289">
        <f>$D$120*CA120</f>
        <v>0</v>
      </c>
      <c r="CC120" s="457"/>
      <c r="CD120" s="121">
        <v>0</v>
      </c>
      <c r="CE120" s="390">
        <v>1.1200000000000001</v>
      </c>
      <c r="CF120" s="41">
        <f t="shared" si="74"/>
        <v>0</v>
      </c>
      <c r="CG120" s="41">
        <f t="shared" si="75"/>
        <v>0</v>
      </c>
      <c r="CH120" s="557">
        <v>0</v>
      </c>
      <c r="CI120" s="60"/>
      <c r="CJ120" s="289">
        <f>$D$120*CI120</f>
        <v>0</v>
      </c>
      <c r="CK120" s="457"/>
      <c r="CL120" s="121">
        <v>0</v>
      </c>
      <c r="CM120" s="390">
        <v>1.1200000000000001</v>
      </c>
      <c r="CN120" s="41">
        <f t="shared" si="76"/>
        <v>0</v>
      </c>
      <c r="CO120" s="41">
        <f t="shared" si="77"/>
        <v>0</v>
      </c>
      <c r="CP120" s="599">
        <v>0</v>
      </c>
      <c r="CQ120" s="60"/>
      <c r="CR120" s="289">
        <f>$D$120*CQ120</f>
        <v>0</v>
      </c>
      <c r="CS120" s="467"/>
      <c r="CT120" s="56"/>
      <c r="CU120" s="390">
        <v>1.1200000000000001</v>
      </c>
      <c r="CV120" s="41">
        <f t="shared" si="78"/>
        <v>0</v>
      </c>
      <c r="CW120" s="41">
        <f t="shared" si="79"/>
        <v>0</v>
      </c>
      <c r="CX120" s="564">
        <v>0</v>
      </c>
      <c r="CY120" s="60"/>
      <c r="CZ120" s="289">
        <f>$D$120*CY120</f>
        <v>0</v>
      </c>
      <c r="DA120" s="502"/>
      <c r="DB120" s="274"/>
      <c r="DC120" s="390">
        <v>1.1200000000000001</v>
      </c>
      <c r="DD120" s="41">
        <f t="shared" si="80"/>
        <v>0</v>
      </c>
      <c r="DE120" s="41">
        <f t="shared" si="81"/>
        <v>0</v>
      </c>
      <c r="DF120" s="604">
        <v>0</v>
      </c>
      <c r="DG120" s="180"/>
      <c r="DH120" s="289">
        <f>$D$120*DG120</f>
        <v>0</v>
      </c>
      <c r="DI120" s="502"/>
      <c r="DJ120" s="274"/>
      <c r="DK120" s="390">
        <v>1.1200000000000001</v>
      </c>
      <c r="DL120" s="41">
        <f t="shared" si="82"/>
        <v>0</v>
      </c>
      <c r="DM120" s="41">
        <f t="shared" si="83"/>
        <v>0</v>
      </c>
      <c r="DN120" s="604">
        <v>0</v>
      </c>
      <c r="DO120" s="180"/>
      <c r="DP120" s="289">
        <f>$D$120*DO120</f>
        <v>0</v>
      </c>
      <c r="DQ120" s="502"/>
      <c r="DR120" s="274"/>
      <c r="DS120" s="390">
        <v>1.1200000000000001</v>
      </c>
      <c r="DT120" s="41">
        <f t="shared" si="84"/>
        <v>0</v>
      </c>
      <c r="DU120" s="41">
        <f t="shared" si="85"/>
        <v>0</v>
      </c>
      <c r="DV120" s="604">
        <v>0</v>
      </c>
      <c r="DW120" s="180"/>
      <c r="DX120" s="289">
        <f>$D$120*DW120</f>
        <v>0</v>
      </c>
      <c r="DY120" s="502"/>
      <c r="DZ120" s="274"/>
      <c r="EA120" s="390">
        <v>1.1200000000000001</v>
      </c>
      <c r="EB120" s="41">
        <f t="shared" si="86"/>
        <v>0</v>
      </c>
      <c r="EC120" s="41">
        <f t="shared" si="87"/>
        <v>0</v>
      </c>
      <c r="ED120" s="604">
        <v>0</v>
      </c>
      <c r="EE120" s="180"/>
      <c r="EF120" s="289">
        <f>$D$120*EE120</f>
        <v>0</v>
      </c>
      <c r="EG120" s="502"/>
      <c r="EH120" s="274"/>
      <c r="EI120" s="390">
        <v>1.1200000000000001</v>
      </c>
      <c r="EJ120" s="41">
        <f t="shared" si="88"/>
        <v>0</v>
      </c>
      <c r="EK120" s="41">
        <f t="shared" si="89"/>
        <v>0</v>
      </c>
      <c r="EL120" s="604">
        <v>0</v>
      </c>
      <c r="EM120" s="180"/>
      <c r="EN120" s="289">
        <f>$D$120*EM120</f>
        <v>0</v>
      </c>
      <c r="EO120" s="502"/>
      <c r="EP120" s="274"/>
      <c r="EQ120" s="390">
        <v>1.1200000000000001</v>
      </c>
      <c r="ER120" s="41">
        <f t="shared" si="90"/>
        <v>0</v>
      </c>
      <c r="ES120" s="41">
        <f t="shared" si="91"/>
        <v>0</v>
      </c>
      <c r="ET120" s="604">
        <v>0</v>
      </c>
      <c r="EU120" s="180"/>
      <c r="EV120" s="289">
        <f>$D$120*EU120</f>
        <v>0</v>
      </c>
      <c r="EW120" s="502"/>
      <c r="EX120" s="274"/>
      <c r="EY120" s="390">
        <v>1.1200000000000001</v>
      </c>
      <c r="EZ120" s="41">
        <f t="shared" si="92"/>
        <v>0</v>
      </c>
      <c r="FA120" s="41">
        <f t="shared" si="93"/>
        <v>0</v>
      </c>
      <c r="FB120" s="604">
        <v>0</v>
      </c>
      <c r="FC120" s="86"/>
      <c r="FD120" s="289">
        <f>$D$120*FC120</f>
        <v>0</v>
      </c>
      <c r="FE120" s="499"/>
      <c r="FF120" s="19"/>
      <c r="FG120" s="390">
        <v>1.1200000000000001</v>
      </c>
      <c r="FH120" s="41">
        <f t="shared" si="94"/>
        <v>0</v>
      </c>
      <c r="FI120" s="41">
        <f t="shared" si="51"/>
        <v>0</v>
      </c>
      <c r="FJ120" s="599">
        <v>0</v>
      </c>
      <c r="FK120" s="400"/>
      <c r="FL120" s="289">
        <f>$D$120*FK120</f>
        <v>0</v>
      </c>
      <c r="FM120" s="539"/>
      <c r="FN120" s="274"/>
      <c r="FO120" s="390">
        <v>1.1200000000000001</v>
      </c>
      <c r="FP120" s="41">
        <f t="shared" si="95"/>
        <v>0</v>
      </c>
      <c r="FQ120" s="41">
        <f t="shared" si="96"/>
        <v>0</v>
      </c>
      <c r="FR120" s="633">
        <v>0</v>
      </c>
      <c r="FW120" s="355">
        <f t="shared" si="97"/>
        <v>0</v>
      </c>
      <c r="FX120" s="355">
        <f t="shared" si="97"/>
        <v>0</v>
      </c>
      <c r="FY120" s="355">
        <f t="shared" si="98"/>
        <v>0</v>
      </c>
      <c r="FZ120" s="356">
        <f t="shared" si="98"/>
        <v>0</v>
      </c>
    </row>
    <row r="121" spans="1:182" x14ac:dyDescent="0.25">
      <c r="A121" s="35" t="s">
        <v>189</v>
      </c>
      <c r="B121" s="84" t="s">
        <v>190</v>
      </c>
      <c r="C121" s="88" t="s">
        <v>18</v>
      </c>
      <c r="D121" s="102">
        <v>87</v>
      </c>
      <c r="E121" s="299">
        <f t="shared" si="103"/>
        <v>0</v>
      </c>
      <c r="F121" s="288">
        <f>$D$121*E121</f>
        <v>0</v>
      </c>
      <c r="G121" s="60"/>
      <c r="H121" s="289">
        <f>$D$121*G121</f>
        <v>0</v>
      </c>
      <c r="I121" s="457"/>
      <c r="J121" s="120">
        <v>201</v>
      </c>
      <c r="K121" s="390">
        <v>1.1499999999999999</v>
      </c>
      <c r="L121" s="41">
        <f t="shared" si="56"/>
        <v>0</v>
      </c>
      <c r="M121" s="41">
        <f t="shared" si="57"/>
        <v>0</v>
      </c>
      <c r="N121" s="557">
        <v>0</v>
      </c>
      <c r="O121" s="60"/>
      <c r="P121" s="289">
        <f>$D$121*O121</f>
        <v>0</v>
      </c>
      <c r="Q121" s="457"/>
      <c r="R121" s="120">
        <v>0</v>
      </c>
      <c r="S121" s="390">
        <v>1.1499999999999999</v>
      </c>
      <c r="T121" s="41">
        <f t="shared" si="58"/>
        <v>0</v>
      </c>
      <c r="U121" s="41">
        <f t="shared" si="59"/>
        <v>0</v>
      </c>
      <c r="V121" s="557">
        <v>0</v>
      </c>
      <c r="W121" s="60"/>
      <c r="X121" s="289">
        <f>$D$121*W121</f>
        <v>0</v>
      </c>
      <c r="Y121" s="457"/>
      <c r="Z121" s="120">
        <v>117</v>
      </c>
      <c r="AA121" s="390">
        <v>1.1499999999999999</v>
      </c>
      <c r="AB121" s="41">
        <f t="shared" si="60"/>
        <v>0</v>
      </c>
      <c r="AC121" s="41">
        <f t="shared" si="61"/>
        <v>0</v>
      </c>
      <c r="AD121" s="557">
        <v>0</v>
      </c>
      <c r="AE121" s="60"/>
      <c r="AF121" s="289">
        <f>$D$121*AE121</f>
        <v>0</v>
      </c>
      <c r="AG121" s="457"/>
      <c r="AH121" s="120">
        <v>0</v>
      </c>
      <c r="AI121" s="390">
        <v>1.1499999999999999</v>
      </c>
      <c r="AJ121" s="41">
        <f t="shared" si="62"/>
        <v>0</v>
      </c>
      <c r="AK121" s="41">
        <f t="shared" si="63"/>
        <v>0</v>
      </c>
      <c r="AL121" s="557">
        <v>0</v>
      </c>
      <c r="AM121" s="60"/>
      <c r="AN121" s="289">
        <f>$D$121*AM121</f>
        <v>0</v>
      </c>
      <c r="AO121" s="457"/>
      <c r="AP121" s="120">
        <v>353</v>
      </c>
      <c r="AQ121" s="390">
        <v>1.1499999999999999</v>
      </c>
      <c r="AR121" s="41">
        <f t="shared" si="64"/>
        <v>0</v>
      </c>
      <c r="AS121" s="41">
        <f t="shared" si="65"/>
        <v>0</v>
      </c>
      <c r="AT121" s="557">
        <v>0</v>
      </c>
      <c r="AU121" s="60"/>
      <c r="AV121" s="289">
        <f>$D$121*AU121</f>
        <v>0</v>
      </c>
      <c r="AW121" s="457"/>
      <c r="AX121" s="120">
        <v>0</v>
      </c>
      <c r="AY121" s="390">
        <v>1.1499999999999999</v>
      </c>
      <c r="AZ121" s="41">
        <f t="shared" si="66"/>
        <v>0</v>
      </c>
      <c r="BA121" s="41">
        <f t="shared" si="67"/>
        <v>0</v>
      </c>
      <c r="BB121" s="557">
        <v>0</v>
      </c>
      <c r="BC121" s="60"/>
      <c r="BD121" s="289">
        <f>$D$121*BC121</f>
        <v>0</v>
      </c>
      <c r="BE121" s="457"/>
      <c r="BF121" s="120">
        <v>36</v>
      </c>
      <c r="BG121" s="390">
        <v>1.1499999999999999</v>
      </c>
      <c r="BH121" s="41">
        <f t="shared" si="68"/>
        <v>0</v>
      </c>
      <c r="BI121" s="41">
        <f t="shared" si="69"/>
        <v>0</v>
      </c>
      <c r="BJ121" s="557">
        <v>0</v>
      </c>
      <c r="BK121" s="60"/>
      <c r="BL121" s="289">
        <f>$D$121*BK121</f>
        <v>0</v>
      </c>
      <c r="BM121" s="457"/>
      <c r="BN121" s="120">
        <v>0</v>
      </c>
      <c r="BO121" s="390">
        <v>1.1499999999999999</v>
      </c>
      <c r="BP121" s="41">
        <f t="shared" si="70"/>
        <v>0</v>
      </c>
      <c r="BQ121" s="41">
        <f t="shared" si="71"/>
        <v>0</v>
      </c>
      <c r="BR121" s="557">
        <v>0</v>
      </c>
      <c r="BS121" s="60"/>
      <c r="BT121" s="289">
        <f>$D$121*BS121</f>
        <v>0</v>
      </c>
      <c r="BU121" s="457"/>
      <c r="BV121" s="120">
        <v>0</v>
      </c>
      <c r="BW121" s="390">
        <v>1.1499999999999999</v>
      </c>
      <c r="BX121" s="41">
        <f t="shared" si="72"/>
        <v>0</v>
      </c>
      <c r="BY121" s="41">
        <f t="shared" si="73"/>
        <v>0</v>
      </c>
      <c r="BZ121" s="557">
        <v>0</v>
      </c>
      <c r="CA121" s="60"/>
      <c r="CB121" s="289">
        <f>$D$121*CA121</f>
        <v>0</v>
      </c>
      <c r="CC121" s="457"/>
      <c r="CD121" s="120">
        <v>0</v>
      </c>
      <c r="CE121" s="390">
        <v>1.1499999999999999</v>
      </c>
      <c r="CF121" s="41">
        <f t="shared" si="74"/>
        <v>0</v>
      </c>
      <c r="CG121" s="41">
        <f t="shared" si="75"/>
        <v>0</v>
      </c>
      <c r="CH121" s="557">
        <v>0</v>
      </c>
      <c r="CI121" s="60"/>
      <c r="CJ121" s="289">
        <f>$D$121*CI121</f>
        <v>0</v>
      </c>
      <c r="CK121" s="457"/>
      <c r="CL121" s="120">
        <v>0</v>
      </c>
      <c r="CM121" s="390">
        <v>1.1499999999999999</v>
      </c>
      <c r="CN121" s="41">
        <f t="shared" si="76"/>
        <v>0</v>
      </c>
      <c r="CO121" s="41">
        <f t="shared" si="77"/>
        <v>0</v>
      </c>
      <c r="CP121" s="599">
        <v>0</v>
      </c>
      <c r="CQ121" s="60"/>
      <c r="CR121" s="289">
        <f>$D$121*CQ121</f>
        <v>0</v>
      </c>
      <c r="CS121" s="467"/>
      <c r="CT121" s="56"/>
      <c r="CU121" s="390">
        <v>1.1499999999999999</v>
      </c>
      <c r="CV121" s="41">
        <f t="shared" si="78"/>
        <v>0</v>
      </c>
      <c r="CW121" s="41">
        <f t="shared" si="79"/>
        <v>0</v>
      </c>
      <c r="CX121" s="564">
        <v>0</v>
      </c>
      <c r="CY121" s="60"/>
      <c r="CZ121" s="289">
        <f>$D$121*CY121</f>
        <v>0</v>
      </c>
      <c r="DA121" s="502"/>
      <c r="DB121" s="274"/>
      <c r="DC121" s="390">
        <v>1.1499999999999999</v>
      </c>
      <c r="DD121" s="41">
        <f t="shared" si="80"/>
        <v>0</v>
      </c>
      <c r="DE121" s="41">
        <f t="shared" si="81"/>
        <v>0</v>
      </c>
      <c r="DF121" s="604">
        <v>0</v>
      </c>
      <c r="DG121" s="180"/>
      <c r="DH121" s="289">
        <f>$D$121*DG121</f>
        <v>0</v>
      </c>
      <c r="DI121" s="502"/>
      <c r="DJ121" s="274"/>
      <c r="DK121" s="390">
        <v>1.1499999999999999</v>
      </c>
      <c r="DL121" s="41">
        <f t="shared" si="82"/>
        <v>0</v>
      </c>
      <c r="DM121" s="41">
        <f t="shared" si="83"/>
        <v>0</v>
      </c>
      <c r="DN121" s="604">
        <v>0</v>
      </c>
      <c r="DO121" s="180"/>
      <c r="DP121" s="289">
        <f>$D$121*DO121</f>
        <v>0</v>
      </c>
      <c r="DQ121" s="502"/>
      <c r="DR121" s="274"/>
      <c r="DS121" s="390">
        <v>1.1499999999999999</v>
      </c>
      <c r="DT121" s="41">
        <f t="shared" si="84"/>
        <v>0</v>
      </c>
      <c r="DU121" s="41">
        <f t="shared" si="85"/>
        <v>0</v>
      </c>
      <c r="DV121" s="604">
        <v>0</v>
      </c>
      <c r="DW121" s="180"/>
      <c r="DX121" s="289">
        <f>$D$121*DW121</f>
        <v>0</v>
      </c>
      <c r="DY121" s="502"/>
      <c r="DZ121" s="274"/>
      <c r="EA121" s="390">
        <v>1.1499999999999999</v>
      </c>
      <c r="EB121" s="41">
        <f t="shared" si="86"/>
        <v>0</v>
      </c>
      <c r="EC121" s="41">
        <f t="shared" si="87"/>
        <v>0</v>
      </c>
      <c r="ED121" s="604">
        <v>0</v>
      </c>
      <c r="EE121" s="180"/>
      <c r="EF121" s="289">
        <f>$D$121*EE121</f>
        <v>0</v>
      </c>
      <c r="EG121" s="502"/>
      <c r="EH121" s="274"/>
      <c r="EI121" s="390">
        <v>1.1499999999999999</v>
      </c>
      <c r="EJ121" s="41">
        <f t="shared" si="88"/>
        <v>0</v>
      </c>
      <c r="EK121" s="41">
        <f t="shared" si="89"/>
        <v>0</v>
      </c>
      <c r="EL121" s="604">
        <v>0</v>
      </c>
      <c r="EM121" s="180"/>
      <c r="EN121" s="289">
        <f>$D$121*EM121</f>
        <v>0</v>
      </c>
      <c r="EO121" s="502"/>
      <c r="EP121" s="274"/>
      <c r="EQ121" s="390">
        <v>1.1499999999999999</v>
      </c>
      <c r="ER121" s="41">
        <f t="shared" si="90"/>
        <v>0</v>
      </c>
      <c r="ES121" s="41">
        <f t="shared" si="91"/>
        <v>0</v>
      </c>
      <c r="ET121" s="604">
        <v>0</v>
      </c>
      <c r="EU121" s="180"/>
      <c r="EV121" s="289">
        <f>$D$121*EU121</f>
        <v>0</v>
      </c>
      <c r="EW121" s="502"/>
      <c r="EX121" s="274"/>
      <c r="EY121" s="390">
        <v>1.1499999999999999</v>
      </c>
      <c r="EZ121" s="41">
        <f t="shared" si="92"/>
        <v>0</v>
      </c>
      <c r="FA121" s="41">
        <f t="shared" si="93"/>
        <v>0</v>
      </c>
      <c r="FB121" s="604">
        <v>0</v>
      </c>
      <c r="FC121" s="86"/>
      <c r="FD121" s="289">
        <f>$D$121*FC121</f>
        <v>0</v>
      </c>
      <c r="FE121" s="499"/>
      <c r="FF121" s="19"/>
      <c r="FG121" s="390">
        <v>1.1499999999999999</v>
      </c>
      <c r="FH121" s="41">
        <f t="shared" si="94"/>
        <v>0</v>
      </c>
      <c r="FI121" s="41">
        <f t="shared" si="51"/>
        <v>0</v>
      </c>
      <c r="FJ121" s="599">
        <v>0</v>
      </c>
      <c r="FK121" s="400"/>
      <c r="FL121" s="289">
        <f>$D$121*FK121</f>
        <v>0</v>
      </c>
      <c r="FM121" s="539"/>
      <c r="FN121" s="274"/>
      <c r="FO121" s="390">
        <v>1.1499999999999999</v>
      </c>
      <c r="FP121" s="41">
        <f t="shared" si="95"/>
        <v>0</v>
      </c>
      <c r="FQ121" s="41">
        <f t="shared" si="96"/>
        <v>0</v>
      </c>
      <c r="FR121" s="633">
        <v>0</v>
      </c>
      <c r="FW121" s="355">
        <f t="shared" si="97"/>
        <v>0</v>
      </c>
      <c r="FX121" s="355">
        <f t="shared" si="97"/>
        <v>0</v>
      </c>
      <c r="FY121" s="355">
        <f t="shared" si="98"/>
        <v>0</v>
      </c>
      <c r="FZ121" s="356">
        <f t="shared" si="98"/>
        <v>0</v>
      </c>
    </row>
    <row r="122" spans="1:182" x14ac:dyDescent="0.25">
      <c r="A122" s="35" t="s">
        <v>191</v>
      </c>
      <c r="B122" s="84" t="s">
        <v>192</v>
      </c>
      <c r="C122" s="88" t="s">
        <v>18</v>
      </c>
      <c r="D122" s="102">
        <v>175</v>
      </c>
      <c r="E122" s="299">
        <f t="shared" si="103"/>
        <v>0</v>
      </c>
      <c r="F122" s="288">
        <f>$D$122*E122</f>
        <v>0</v>
      </c>
      <c r="G122" s="60"/>
      <c r="H122" s="289">
        <f>$D$122*G122</f>
        <v>0</v>
      </c>
      <c r="I122" s="457"/>
      <c r="J122" s="122">
        <v>72</v>
      </c>
      <c r="K122" s="390">
        <v>1.2</v>
      </c>
      <c r="L122" s="41">
        <f t="shared" si="56"/>
        <v>0</v>
      </c>
      <c r="M122" s="41">
        <f t="shared" si="57"/>
        <v>0</v>
      </c>
      <c r="N122" s="557">
        <v>0</v>
      </c>
      <c r="O122" s="60"/>
      <c r="P122" s="289">
        <f>$D$122*O122</f>
        <v>0</v>
      </c>
      <c r="Q122" s="457"/>
      <c r="R122" s="122">
        <v>0</v>
      </c>
      <c r="S122" s="390">
        <v>1.2</v>
      </c>
      <c r="T122" s="41">
        <f t="shared" si="58"/>
        <v>0</v>
      </c>
      <c r="U122" s="41">
        <f t="shared" si="59"/>
        <v>0</v>
      </c>
      <c r="V122" s="557">
        <v>0</v>
      </c>
      <c r="W122" s="60"/>
      <c r="X122" s="289">
        <f>$D$122*W122</f>
        <v>0</v>
      </c>
      <c r="Y122" s="457"/>
      <c r="Z122" s="122">
        <v>62</v>
      </c>
      <c r="AA122" s="390">
        <v>1.2</v>
      </c>
      <c r="AB122" s="41">
        <f t="shared" si="60"/>
        <v>0</v>
      </c>
      <c r="AC122" s="41">
        <f t="shared" si="61"/>
        <v>0</v>
      </c>
      <c r="AD122" s="557">
        <v>0</v>
      </c>
      <c r="AE122" s="60"/>
      <c r="AF122" s="289">
        <f>$D$122*AE122</f>
        <v>0</v>
      </c>
      <c r="AG122" s="457"/>
      <c r="AH122" s="122">
        <v>0</v>
      </c>
      <c r="AI122" s="390">
        <v>1.2</v>
      </c>
      <c r="AJ122" s="41">
        <f t="shared" si="62"/>
        <v>0</v>
      </c>
      <c r="AK122" s="41">
        <f t="shared" si="63"/>
        <v>0</v>
      </c>
      <c r="AL122" s="557">
        <v>0</v>
      </c>
      <c r="AM122" s="60"/>
      <c r="AN122" s="289">
        <f>$D$122*AM122</f>
        <v>0</v>
      </c>
      <c r="AO122" s="457"/>
      <c r="AP122" s="122">
        <v>238</v>
      </c>
      <c r="AQ122" s="390">
        <v>1.2</v>
      </c>
      <c r="AR122" s="41">
        <f t="shared" si="64"/>
        <v>0</v>
      </c>
      <c r="AS122" s="41">
        <f t="shared" si="65"/>
        <v>0</v>
      </c>
      <c r="AT122" s="557">
        <v>0</v>
      </c>
      <c r="AU122" s="60"/>
      <c r="AV122" s="289">
        <f>$D$122*AU122</f>
        <v>0</v>
      </c>
      <c r="AW122" s="457"/>
      <c r="AX122" s="122">
        <v>0</v>
      </c>
      <c r="AY122" s="390">
        <v>1.2</v>
      </c>
      <c r="AZ122" s="41">
        <f t="shared" si="66"/>
        <v>0</v>
      </c>
      <c r="BA122" s="41">
        <f t="shared" si="67"/>
        <v>0</v>
      </c>
      <c r="BB122" s="557">
        <v>0</v>
      </c>
      <c r="BC122" s="60"/>
      <c r="BD122" s="289">
        <f>$D$122*BC122</f>
        <v>0</v>
      </c>
      <c r="BE122" s="457"/>
      <c r="BF122" s="122">
        <v>42</v>
      </c>
      <c r="BG122" s="390">
        <v>1.2</v>
      </c>
      <c r="BH122" s="41">
        <f t="shared" si="68"/>
        <v>0</v>
      </c>
      <c r="BI122" s="41">
        <f t="shared" si="69"/>
        <v>0</v>
      </c>
      <c r="BJ122" s="557">
        <v>0</v>
      </c>
      <c r="BK122" s="60"/>
      <c r="BL122" s="289">
        <f>$D$122*BK122</f>
        <v>0</v>
      </c>
      <c r="BM122" s="457"/>
      <c r="BN122" s="122">
        <v>0</v>
      </c>
      <c r="BO122" s="390">
        <v>1.2</v>
      </c>
      <c r="BP122" s="41">
        <f t="shared" si="70"/>
        <v>0</v>
      </c>
      <c r="BQ122" s="41">
        <f t="shared" si="71"/>
        <v>0</v>
      </c>
      <c r="BR122" s="557">
        <v>0</v>
      </c>
      <c r="BS122" s="60"/>
      <c r="BT122" s="289">
        <f>$D$122*BS122</f>
        <v>0</v>
      </c>
      <c r="BU122" s="457"/>
      <c r="BV122" s="122">
        <v>0</v>
      </c>
      <c r="BW122" s="390">
        <v>1.2</v>
      </c>
      <c r="BX122" s="41">
        <f t="shared" si="72"/>
        <v>0</v>
      </c>
      <c r="BY122" s="41">
        <f t="shared" si="73"/>
        <v>0</v>
      </c>
      <c r="BZ122" s="557">
        <v>0</v>
      </c>
      <c r="CA122" s="60"/>
      <c r="CB122" s="289">
        <f>$D$122*CA122</f>
        <v>0</v>
      </c>
      <c r="CC122" s="457"/>
      <c r="CD122" s="122">
        <v>0</v>
      </c>
      <c r="CE122" s="390">
        <v>1.2</v>
      </c>
      <c r="CF122" s="41">
        <f t="shared" si="74"/>
        <v>0</v>
      </c>
      <c r="CG122" s="41">
        <f t="shared" si="75"/>
        <v>0</v>
      </c>
      <c r="CH122" s="557">
        <v>0</v>
      </c>
      <c r="CI122" s="60"/>
      <c r="CJ122" s="289">
        <f>$D$122*CI122</f>
        <v>0</v>
      </c>
      <c r="CK122" s="457"/>
      <c r="CL122" s="122">
        <v>0</v>
      </c>
      <c r="CM122" s="390">
        <v>1.2</v>
      </c>
      <c r="CN122" s="41">
        <f t="shared" si="76"/>
        <v>0</v>
      </c>
      <c r="CO122" s="41">
        <f t="shared" si="77"/>
        <v>0</v>
      </c>
      <c r="CP122" s="599">
        <v>0</v>
      </c>
      <c r="CQ122" s="60"/>
      <c r="CR122" s="289">
        <f>$D$122*CQ122</f>
        <v>0</v>
      </c>
      <c r="CS122" s="467"/>
      <c r="CT122" s="56"/>
      <c r="CU122" s="390">
        <v>1.2</v>
      </c>
      <c r="CV122" s="41">
        <f t="shared" si="78"/>
        <v>0</v>
      </c>
      <c r="CW122" s="41">
        <f t="shared" si="79"/>
        <v>0</v>
      </c>
      <c r="CX122" s="564">
        <v>0</v>
      </c>
      <c r="CY122" s="60"/>
      <c r="CZ122" s="289">
        <f>$D$122*CY122</f>
        <v>0</v>
      </c>
      <c r="DA122" s="502"/>
      <c r="DB122" s="274"/>
      <c r="DC122" s="390">
        <v>1.2</v>
      </c>
      <c r="DD122" s="41">
        <f t="shared" si="80"/>
        <v>0</v>
      </c>
      <c r="DE122" s="41">
        <f t="shared" si="81"/>
        <v>0</v>
      </c>
      <c r="DF122" s="604">
        <v>0</v>
      </c>
      <c r="DG122" s="180"/>
      <c r="DH122" s="289">
        <f>$D$122*DG122</f>
        <v>0</v>
      </c>
      <c r="DI122" s="502"/>
      <c r="DJ122" s="274"/>
      <c r="DK122" s="390">
        <v>1.2</v>
      </c>
      <c r="DL122" s="41">
        <f t="shared" si="82"/>
        <v>0</v>
      </c>
      <c r="DM122" s="41">
        <f t="shared" si="83"/>
        <v>0</v>
      </c>
      <c r="DN122" s="604">
        <v>0</v>
      </c>
      <c r="DO122" s="180"/>
      <c r="DP122" s="289">
        <f>$D$122*DO122</f>
        <v>0</v>
      </c>
      <c r="DQ122" s="502"/>
      <c r="DR122" s="274"/>
      <c r="DS122" s="390">
        <v>1.2</v>
      </c>
      <c r="DT122" s="41">
        <f t="shared" si="84"/>
        <v>0</v>
      </c>
      <c r="DU122" s="41">
        <f t="shared" si="85"/>
        <v>0</v>
      </c>
      <c r="DV122" s="604">
        <v>0</v>
      </c>
      <c r="DW122" s="180"/>
      <c r="DX122" s="289">
        <f>$D$122*DW122</f>
        <v>0</v>
      </c>
      <c r="DY122" s="502"/>
      <c r="DZ122" s="274"/>
      <c r="EA122" s="390">
        <v>1.2</v>
      </c>
      <c r="EB122" s="41">
        <f t="shared" si="86"/>
        <v>0</v>
      </c>
      <c r="EC122" s="41">
        <f t="shared" si="87"/>
        <v>0</v>
      </c>
      <c r="ED122" s="604">
        <v>0</v>
      </c>
      <c r="EE122" s="180"/>
      <c r="EF122" s="289">
        <f>$D$122*EE122</f>
        <v>0</v>
      </c>
      <c r="EG122" s="502"/>
      <c r="EH122" s="274"/>
      <c r="EI122" s="390">
        <v>1.2</v>
      </c>
      <c r="EJ122" s="41">
        <f t="shared" si="88"/>
        <v>0</v>
      </c>
      <c r="EK122" s="41">
        <f t="shared" si="89"/>
        <v>0</v>
      </c>
      <c r="EL122" s="604">
        <v>0</v>
      </c>
      <c r="EM122" s="180"/>
      <c r="EN122" s="289">
        <f>$D$122*EM122</f>
        <v>0</v>
      </c>
      <c r="EO122" s="502"/>
      <c r="EP122" s="274"/>
      <c r="EQ122" s="390">
        <v>1.2</v>
      </c>
      <c r="ER122" s="41">
        <f t="shared" si="90"/>
        <v>0</v>
      </c>
      <c r="ES122" s="41">
        <f t="shared" si="91"/>
        <v>0</v>
      </c>
      <c r="ET122" s="604">
        <v>0</v>
      </c>
      <c r="EU122" s="180"/>
      <c r="EV122" s="289">
        <f>$D$122*EU122</f>
        <v>0</v>
      </c>
      <c r="EW122" s="502"/>
      <c r="EX122" s="274"/>
      <c r="EY122" s="390">
        <v>1.2</v>
      </c>
      <c r="EZ122" s="41">
        <f t="shared" si="92"/>
        <v>0</v>
      </c>
      <c r="FA122" s="41">
        <f t="shared" si="93"/>
        <v>0</v>
      </c>
      <c r="FB122" s="604">
        <v>0</v>
      </c>
      <c r="FC122" s="86"/>
      <c r="FD122" s="289">
        <f>$D$122*FC122</f>
        <v>0</v>
      </c>
      <c r="FE122" s="499"/>
      <c r="FF122" s="19"/>
      <c r="FG122" s="390">
        <v>1.2</v>
      </c>
      <c r="FH122" s="41">
        <f t="shared" si="94"/>
        <v>0</v>
      </c>
      <c r="FI122" s="41">
        <f t="shared" ref="FI122:FI186" si="104">ROUNDUP(FH122,0)</f>
        <v>0</v>
      </c>
      <c r="FJ122" s="599">
        <v>0</v>
      </c>
      <c r="FK122" s="400"/>
      <c r="FL122" s="289">
        <f>$D$122*FK122</f>
        <v>0</v>
      </c>
      <c r="FM122" s="539"/>
      <c r="FN122" s="275"/>
      <c r="FO122" s="390">
        <v>1.2</v>
      </c>
      <c r="FP122" s="41">
        <f t="shared" si="95"/>
        <v>0</v>
      </c>
      <c r="FQ122" s="41">
        <f t="shared" si="96"/>
        <v>0</v>
      </c>
      <c r="FR122" s="633">
        <v>0</v>
      </c>
      <c r="FW122" s="355">
        <f t="shared" si="97"/>
        <v>0</v>
      </c>
      <c r="FX122" s="355">
        <f t="shared" si="97"/>
        <v>0</v>
      </c>
      <c r="FY122" s="355">
        <f t="shared" si="98"/>
        <v>0</v>
      </c>
      <c r="FZ122" s="356">
        <f t="shared" si="98"/>
        <v>0</v>
      </c>
    </row>
    <row r="123" spans="1:182" x14ac:dyDescent="0.25">
      <c r="A123" s="35" t="s">
        <v>193</v>
      </c>
      <c r="B123" s="84" t="s">
        <v>194</v>
      </c>
      <c r="C123" s="88" t="s">
        <v>18</v>
      </c>
      <c r="D123" s="65">
        <v>21.4</v>
      </c>
      <c r="E123" s="299">
        <f t="shared" si="103"/>
        <v>0</v>
      </c>
      <c r="F123" s="288">
        <f>$D$123*E123</f>
        <v>0</v>
      </c>
      <c r="G123" s="60"/>
      <c r="H123" s="289">
        <f>$D$123*G123</f>
        <v>0</v>
      </c>
      <c r="I123" s="457"/>
      <c r="J123" s="123">
        <v>223</v>
      </c>
      <c r="K123" s="390">
        <v>0.75</v>
      </c>
      <c r="L123" s="41">
        <f t="shared" si="56"/>
        <v>0</v>
      </c>
      <c r="M123" s="41">
        <f t="shared" si="57"/>
        <v>0</v>
      </c>
      <c r="N123" s="557">
        <v>0</v>
      </c>
      <c r="O123" s="60"/>
      <c r="P123" s="289">
        <f>$D$123*O123</f>
        <v>0</v>
      </c>
      <c r="Q123" s="457"/>
      <c r="R123" s="123">
        <v>0</v>
      </c>
      <c r="S123" s="390">
        <v>0.75</v>
      </c>
      <c r="T123" s="41">
        <f t="shared" si="58"/>
        <v>0</v>
      </c>
      <c r="U123" s="41">
        <f t="shared" si="59"/>
        <v>0</v>
      </c>
      <c r="V123" s="557">
        <v>0</v>
      </c>
      <c r="W123" s="60"/>
      <c r="X123" s="289">
        <f>$D$123*W123</f>
        <v>0</v>
      </c>
      <c r="Y123" s="457"/>
      <c r="Z123" s="123">
        <v>143</v>
      </c>
      <c r="AA123" s="390">
        <v>0.75</v>
      </c>
      <c r="AB123" s="41">
        <f t="shared" si="60"/>
        <v>0</v>
      </c>
      <c r="AC123" s="41">
        <f t="shared" si="61"/>
        <v>0</v>
      </c>
      <c r="AD123" s="557">
        <v>0</v>
      </c>
      <c r="AE123" s="60"/>
      <c r="AF123" s="289">
        <f>$D$123*AE123</f>
        <v>0</v>
      </c>
      <c r="AG123" s="457"/>
      <c r="AH123" s="123">
        <v>0</v>
      </c>
      <c r="AI123" s="390">
        <v>0.75</v>
      </c>
      <c r="AJ123" s="41">
        <f t="shared" si="62"/>
        <v>0</v>
      </c>
      <c r="AK123" s="41">
        <f t="shared" si="63"/>
        <v>0</v>
      </c>
      <c r="AL123" s="557">
        <v>0</v>
      </c>
      <c r="AM123" s="60"/>
      <c r="AN123" s="289">
        <f>$D$123*AM123</f>
        <v>0</v>
      </c>
      <c r="AO123" s="457"/>
      <c r="AP123" s="123">
        <v>688</v>
      </c>
      <c r="AQ123" s="390">
        <v>0.75</v>
      </c>
      <c r="AR123" s="41">
        <f t="shared" si="64"/>
        <v>0</v>
      </c>
      <c r="AS123" s="41">
        <f t="shared" si="65"/>
        <v>0</v>
      </c>
      <c r="AT123" s="557">
        <v>0</v>
      </c>
      <c r="AU123" s="60"/>
      <c r="AV123" s="289">
        <f>$D$123*AU123</f>
        <v>0</v>
      </c>
      <c r="AW123" s="457"/>
      <c r="AX123" s="123">
        <v>0</v>
      </c>
      <c r="AY123" s="390">
        <v>0.75</v>
      </c>
      <c r="AZ123" s="41">
        <f t="shared" si="66"/>
        <v>0</v>
      </c>
      <c r="BA123" s="41">
        <f t="shared" si="67"/>
        <v>0</v>
      </c>
      <c r="BB123" s="557">
        <v>0</v>
      </c>
      <c r="BC123" s="60"/>
      <c r="BD123" s="289">
        <f>$D$123*BC123</f>
        <v>0</v>
      </c>
      <c r="BE123" s="457"/>
      <c r="BF123" s="123">
        <v>96</v>
      </c>
      <c r="BG123" s="390">
        <v>0.75</v>
      </c>
      <c r="BH123" s="41">
        <f t="shared" si="68"/>
        <v>0</v>
      </c>
      <c r="BI123" s="41">
        <f t="shared" si="69"/>
        <v>0</v>
      </c>
      <c r="BJ123" s="557">
        <v>0</v>
      </c>
      <c r="BK123" s="60"/>
      <c r="BL123" s="289">
        <f>$D$123*BK123</f>
        <v>0</v>
      </c>
      <c r="BM123" s="457"/>
      <c r="BN123" s="123">
        <v>0</v>
      </c>
      <c r="BO123" s="390">
        <v>0.75</v>
      </c>
      <c r="BP123" s="41">
        <f t="shared" si="70"/>
        <v>0</v>
      </c>
      <c r="BQ123" s="41">
        <f t="shared" si="71"/>
        <v>0</v>
      </c>
      <c r="BR123" s="557">
        <v>0</v>
      </c>
      <c r="BS123" s="60"/>
      <c r="BT123" s="289">
        <f>$D$123*BS123</f>
        <v>0</v>
      </c>
      <c r="BU123" s="457"/>
      <c r="BV123" s="123">
        <v>0</v>
      </c>
      <c r="BW123" s="390">
        <v>0.75</v>
      </c>
      <c r="BX123" s="41">
        <f t="shared" si="72"/>
        <v>0</v>
      </c>
      <c r="BY123" s="41">
        <f t="shared" si="73"/>
        <v>0</v>
      </c>
      <c r="BZ123" s="557">
        <v>0</v>
      </c>
      <c r="CA123" s="60"/>
      <c r="CB123" s="289">
        <f>$D$123*CA123</f>
        <v>0</v>
      </c>
      <c r="CC123" s="457"/>
      <c r="CD123" s="123">
        <v>0</v>
      </c>
      <c r="CE123" s="390">
        <v>0.75</v>
      </c>
      <c r="CF123" s="41">
        <f t="shared" si="74"/>
        <v>0</v>
      </c>
      <c r="CG123" s="41">
        <f t="shared" si="75"/>
        <v>0</v>
      </c>
      <c r="CH123" s="557">
        <v>0</v>
      </c>
      <c r="CI123" s="60"/>
      <c r="CJ123" s="289">
        <f>$D$123*CI123</f>
        <v>0</v>
      </c>
      <c r="CK123" s="457"/>
      <c r="CL123" s="123">
        <v>0</v>
      </c>
      <c r="CM123" s="390">
        <v>0.75</v>
      </c>
      <c r="CN123" s="41">
        <f t="shared" si="76"/>
        <v>0</v>
      </c>
      <c r="CO123" s="41">
        <f t="shared" si="77"/>
        <v>0</v>
      </c>
      <c r="CP123" s="599">
        <v>0</v>
      </c>
      <c r="CQ123" s="60"/>
      <c r="CR123" s="289">
        <f>$D$123*CQ123</f>
        <v>0</v>
      </c>
      <c r="CS123" s="467"/>
      <c r="CT123" s="334"/>
      <c r="CU123" s="390">
        <v>0.75</v>
      </c>
      <c r="CV123" s="41">
        <f t="shared" si="78"/>
        <v>0</v>
      </c>
      <c r="CW123" s="41">
        <f t="shared" si="79"/>
        <v>0</v>
      </c>
      <c r="CX123" s="564">
        <v>0</v>
      </c>
      <c r="CY123" s="60"/>
      <c r="CZ123" s="289">
        <f>$D$123*CY123</f>
        <v>0</v>
      </c>
      <c r="DA123" s="502"/>
      <c r="DB123" s="274"/>
      <c r="DC123" s="390">
        <v>0.75</v>
      </c>
      <c r="DD123" s="41">
        <f t="shared" si="80"/>
        <v>0</v>
      </c>
      <c r="DE123" s="41">
        <f t="shared" si="81"/>
        <v>0</v>
      </c>
      <c r="DF123" s="604">
        <v>0</v>
      </c>
      <c r="DG123" s="180"/>
      <c r="DH123" s="289">
        <f>$D$123*DG123</f>
        <v>0</v>
      </c>
      <c r="DI123" s="502"/>
      <c r="DJ123" s="274"/>
      <c r="DK123" s="390">
        <v>0.75</v>
      </c>
      <c r="DL123" s="41">
        <f t="shared" si="82"/>
        <v>0</v>
      </c>
      <c r="DM123" s="41">
        <f t="shared" si="83"/>
        <v>0</v>
      </c>
      <c r="DN123" s="604">
        <v>0</v>
      </c>
      <c r="DO123" s="180"/>
      <c r="DP123" s="289">
        <f>$D$123*DO123</f>
        <v>0</v>
      </c>
      <c r="DQ123" s="502"/>
      <c r="DR123" s="274"/>
      <c r="DS123" s="390">
        <v>0.75</v>
      </c>
      <c r="DT123" s="41">
        <f t="shared" si="84"/>
        <v>0</v>
      </c>
      <c r="DU123" s="41">
        <f t="shared" si="85"/>
        <v>0</v>
      </c>
      <c r="DV123" s="604">
        <v>0</v>
      </c>
      <c r="DW123" s="180"/>
      <c r="DX123" s="289">
        <f>$D$123*DW123</f>
        <v>0</v>
      </c>
      <c r="DY123" s="502"/>
      <c r="DZ123" s="274"/>
      <c r="EA123" s="390">
        <v>0.75</v>
      </c>
      <c r="EB123" s="41">
        <f t="shared" si="86"/>
        <v>0</v>
      </c>
      <c r="EC123" s="41">
        <f t="shared" si="87"/>
        <v>0</v>
      </c>
      <c r="ED123" s="604">
        <v>0</v>
      </c>
      <c r="EE123" s="180"/>
      <c r="EF123" s="289">
        <f>$D$123*EE123</f>
        <v>0</v>
      </c>
      <c r="EG123" s="502"/>
      <c r="EH123" s="274"/>
      <c r="EI123" s="390">
        <v>0.75</v>
      </c>
      <c r="EJ123" s="41">
        <f t="shared" si="88"/>
        <v>0</v>
      </c>
      <c r="EK123" s="41">
        <f t="shared" si="89"/>
        <v>0</v>
      </c>
      <c r="EL123" s="604">
        <v>0</v>
      </c>
      <c r="EM123" s="180"/>
      <c r="EN123" s="289">
        <f>$D$123*EM123</f>
        <v>0</v>
      </c>
      <c r="EO123" s="502"/>
      <c r="EP123" s="274"/>
      <c r="EQ123" s="390">
        <v>0.75</v>
      </c>
      <c r="ER123" s="41">
        <f t="shared" si="90"/>
        <v>0</v>
      </c>
      <c r="ES123" s="41">
        <f t="shared" si="91"/>
        <v>0</v>
      </c>
      <c r="ET123" s="604">
        <v>0</v>
      </c>
      <c r="EU123" s="180"/>
      <c r="EV123" s="289">
        <f>$D$123*EU123</f>
        <v>0</v>
      </c>
      <c r="EW123" s="502"/>
      <c r="EX123" s="274"/>
      <c r="EY123" s="390">
        <v>0.75</v>
      </c>
      <c r="EZ123" s="41">
        <f t="shared" si="92"/>
        <v>0</v>
      </c>
      <c r="FA123" s="41">
        <f t="shared" si="93"/>
        <v>0</v>
      </c>
      <c r="FB123" s="604">
        <v>0</v>
      </c>
      <c r="FC123" s="86"/>
      <c r="FD123" s="289">
        <f>$D$123*FC123</f>
        <v>0</v>
      </c>
      <c r="FE123" s="499"/>
      <c r="FF123" s="19"/>
      <c r="FG123" s="390">
        <v>0.75</v>
      </c>
      <c r="FH123" s="41">
        <f t="shared" si="94"/>
        <v>0</v>
      </c>
      <c r="FI123" s="41">
        <f t="shared" si="104"/>
        <v>0</v>
      </c>
      <c r="FJ123" s="599">
        <v>0</v>
      </c>
      <c r="FK123" s="400"/>
      <c r="FL123" s="289">
        <f>$D$123*FK123</f>
        <v>0</v>
      </c>
      <c r="FM123" s="539"/>
      <c r="FN123" s="275"/>
      <c r="FO123" s="390">
        <v>0.75</v>
      </c>
      <c r="FP123" s="41">
        <f t="shared" si="95"/>
        <v>0</v>
      </c>
      <c r="FQ123" s="41">
        <f t="shared" si="96"/>
        <v>0</v>
      </c>
      <c r="FR123" s="633">
        <v>0</v>
      </c>
      <c r="FW123" s="355">
        <f t="shared" si="97"/>
        <v>0</v>
      </c>
      <c r="FX123" s="355">
        <f t="shared" si="97"/>
        <v>0</v>
      </c>
      <c r="FY123" s="355">
        <f t="shared" si="98"/>
        <v>0</v>
      </c>
      <c r="FZ123" s="356">
        <f t="shared" si="98"/>
        <v>0</v>
      </c>
    </row>
    <row r="124" spans="1:182" x14ac:dyDescent="0.25">
      <c r="A124" s="35"/>
      <c r="B124" s="84"/>
      <c r="C124" s="88"/>
      <c r="D124" s="65"/>
      <c r="E124" s="299"/>
      <c r="F124" s="425"/>
      <c r="G124" s="60"/>
      <c r="H124" s="289"/>
      <c r="I124" s="457"/>
      <c r="J124" s="123"/>
      <c r="K124" s="390"/>
      <c r="L124" s="41"/>
      <c r="M124" s="41"/>
      <c r="N124" s="557"/>
      <c r="O124" s="60"/>
      <c r="P124" s="289"/>
      <c r="Q124" s="457"/>
      <c r="R124" s="123"/>
      <c r="S124" s="390"/>
      <c r="T124" s="41"/>
      <c r="U124" s="41"/>
      <c r="V124" s="557"/>
      <c r="W124" s="60"/>
      <c r="X124" s="289"/>
      <c r="Y124" s="457"/>
      <c r="Z124" s="123"/>
      <c r="AA124" s="390"/>
      <c r="AB124" s="41"/>
      <c r="AC124" s="41"/>
      <c r="AD124" s="557"/>
      <c r="AE124" s="60"/>
      <c r="AF124" s="289"/>
      <c r="AG124" s="457"/>
      <c r="AH124" s="123"/>
      <c r="AI124" s="390"/>
      <c r="AJ124" s="41"/>
      <c r="AK124" s="41"/>
      <c r="AL124" s="557"/>
      <c r="AM124" s="60"/>
      <c r="AN124" s="289"/>
      <c r="AO124" s="457"/>
      <c r="AP124" s="123"/>
      <c r="AQ124" s="390"/>
      <c r="AR124" s="41"/>
      <c r="AS124" s="41"/>
      <c r="AT124" s="557"/>
      <c r="AU124" s="60"/>
      <c r="AV124" s="289"/>
      <c r="AW124" s="457"/>
      <c r="AX124" s="123"/>
      <c r="AY124" s="390"/>
      <c r="AZ124" s="41"/>
      <c r="BA124" s="41"/>
      <c r="BB124" s="557"/>
      <c r="BC124" s="60"/>
      <c r="BD124" s="289"/>
      <c r="BE124" s="457"/>
      <c r="BF124" s="123"/>
      <c r="BG124" s="390"/>
      <c r="BH124" s="41"/>
      <c r="BI124" s="41"/>
      <c r="BJ124" s="557"/>
      <c r="BK124" s="60"/>
      <c r="BL124" s="289"/>
      <c r="BM124" s="457"/>
      <c r="BN124" s="123"/>
      <c r="BO124" s="390"/>
      <c r="BP124" s="41"/>
      <c r="BQ124" s="41"/>
      <c r="BR124" s="557"/>
      <c r="BS124" s="60"/>
      <c r="BT124" s="289"/>
      <c r="BU124" s="457"/>
      <c r="BV124" s="123"/>
      <c r="BW124" s="390"/>
      <c r="BX124" s="41"/>
      <c r="BY124" s="41"/>
      <c r="BZ124" s="557"/>
      <c r="CA124" s="60"/>
      <c r="CB124" s="289"/>
      <c r="CC124" s="457"/>
      <c r="CD124" s="123"/>
      <c r="CE124" s="390"/>
      <c r="CF124" s="41"/>
      <c r="CG124" s="41"/>
      <c r="CH124" s="557"/>
      <c r="CI124" s="60"/>
      <c r="CJ124" s="289"/>
      <c r="CK124" s="457"/>
      <c r="CL124" s="123"/>
      <c r="CM124" s="390"/>
      <c r="CN124" s="41"/>
      <c r="CO124" s="41"/>
      <c r="CP124" s="599"/>
      <c r="CQ124" s="60"/>
      <c r="CR124" s="289"/>
      <c r="CS124" s="467"/>
      <c r="CT124" s="334"/>
      <c r="CU124" s="390"/>
      <c r="CV124" s="41"/>
      <c r="CW124" s="41"/>
      <c r="CX124" s="564"/>
      <c r="CY124" s="60"/>
      <c r="CZ124" s="289"/>
      <c r="DA124" s="502"/>
      <c r="DB124" s="274"/>
      <c r="DC124" s="390"/>
      <c r="DD124" s="41"/>
      <c r="DE124" s="41"/>
      <c r="DF124" s="604"/>
      <c r="DG124" s="180"/>
      <c r="DH124" s="289"/>
      <c r="DI124" s="502"/>
      <c r="DJ124" s="274"/>
      <c r="DK124" s="390"/>
      <c r="DL124" s="41"/>
      <c r="DM124" s="41"/>
      <c r="DN124" s="604"/>
      <c r="DO124" s="180"/>
      <c r="DP124" s="289"/>
      <c r="DQ124" s="502"/>
      <c r="DR124" s="274"/>
      <c r="DS124" s="390"/>
      <c r="DT124" s="41"/>
      <c r="DU124" s="41"/>
      <c r="DV124" s="604"/>
      <c r="DW124" s="180"/>
      <c r="DX124" s="289"/>
      <c r="DY124" s="502"/>
      <c r="DZ124" s="274"/>
      <c r="EA124" s="390"/>
      <c r="EB124" s="41"/>
      <c r="EC124" s="41"/>
      <c r="ED124" s="604"/>
      <c r="EE124" s="180"/>
      <c r="EF124" s="289"/>
      <c r="EG124" s="502"/>
      <c r="EH124" s="274"/>
      <c r="EI124" s="390"/>
      <c r="EJ124" s="41"/>
      <c r="EK124" s="41"/>
      <c r="EL124" s="604"/>
      <c r="EM124" s="180"/>
      <c r="EN124" s="289"/>
      <c r="EO124" s="502"/>
      <c r="EP124" s="274"/>
      <c r="EQ124" s="390"/>
      <c r="ER124" s="41"/>
      <c r="ES124" s="41"/>
      <c r="ET124" s="604"/>
      <c r="EU124" s="180"/>
      <c r="EV124" s="289"/>
      <c r="EW124" s="502"/>
      <c r="EX124" s="274"/>
      <c r="EY124" s="390"/>
      <c r="EZ124" s="41"/>
      <c r="FA124" s="41"/>
      <c r="FB124" s="604"/>
      <c r="FC124" s="86"/>
      <c r="FD124" s="289"/>
      <c r="FE124" s="499"/>
      <c r="FF124" s="19"/>
      <c r="FG124" s="390"/>
      <c r="FH124" s="41"/>
      <c r="FI124" s="41"/>
      <c r="FJ124" s="599"/>
      <c r="FK124" s="446"/>
      <c r="FL124" s="289"/>
      <c r="FM124" s="541"/>
      <c r="FN124" s="275"/>
      <c r="FO124" s="390"/>
      <c r="FP124" s="41"/>
      <c r="FQ124" s="41"/>
      <c r="FR124" s="633"/>
      <c r="FW124" s="355"/>
      <c r="FX124" s="355"/>
      <c r="FY124" s="355"/>
      <c r="FZ124" s="356"/>
    </row>
    <row r="125" spans="1:182" x14ac:dyDescent="0.25">
      <c r="A125" s="51"/>
      <c r="B125" s="103" t="s">
        <v>195</v>
      </c>
      <c r="C125" s="64"/>
      <c r="D125" s="65"/>
      <c r="E125" s="296">
        <f>F125</f>
        <v>1072000</v>
      </c>
      <c r="F125" s="426">
        <f>H125+P125+X125+AF125+AN125+AV125+BD125+BL125+BT125+CB125+CJ125+CR125+CZ125+DH125+DP125+DX125+EF125+EN125</f>
        <v>1072000</v>
      </c>
      <c r="G125" s="51">
        <f>H125</f>
        <v>183000</v>
      </c>
      <c r="H125" s="303">
        <v>183000</v>
      </c>
      <c r="I125" s="462">
        <v>173000</v>
      </c>
      <c r="J125" s="124">
        <v>78333</v>
      </c>
      <c r="K125" s="33"/>
      <c r="L125" s="41">
        <f t="shared" ref="L125" si="105">G125*K125</f>
        <v>0</v>
      </c>
      <c r="M125" s="41">
        <f t="shared" ref="M125" si="106">ROUNDUP(L125,0)</f>
        <v>0</v>
      </c>
      <c r="N125" s="557">
        <v>0</v>
      </c>
      <c r="O125" s="51">
        <f>P125</f>
        <v>0</v>
      </c>
      <c r="P125" s="298">
        <f>SUM(P119:P123)</f>
        <v>0</v>
      </c>
      <c r="Q125" s="462">
        <v>0</v>
      </c>
      <c r="R125" s="124">
        <v>0</v>
      </c>
      <c r="S125" s="33"/>
      <c r="T125" s="41">
        <f t="shared" ref="T125" si="107">O125*S125</f>
        <v>0</v>
      </c>
      <c r="U125" s="41">
        <f t="shared" ref="U125" si="108">ROUNDUP(T125,0)</f>
        <v>0</v>
      </c>
      <c r="V125" s="557">
        <v>0</v>
      </c>
      <c r="W125" s="51">
        <f>X125</f>
        <v>184000</v>
      </c>
      <c r="X125" s="303">
        <v>184000</v>
      </c>
      <c r="Y125" s="462">
        <v>174000</v>
      </c>
      <c r="Z125" s="124">
        <v>53003</v>
      </c>
      <c r="AA125" s="33"/>
      <c r="AB125" s="41">
        <f t="shared" ref="AB125" si="109">W125*AA125</f>
        <v>0</v>
      </c>
      <c r="AC125" s="41">
        <f t="shared" ref="AC125" si="110">ROUNDUP(AB125,0)</f>
        <v>0</v>
      </c>
      <c r="AD125" s="557">
        <v>0</v>
      </c>
      <c r="AE125" s="51">
        <f>AF125</f>
        <v>0</v>
      </c>
      <c r="AF125" s="298">
        <f>SUM(AF119:AF123)</f>
        <v>0</v>
      </c>
      <c r="AG125" s="462">
        <v>0</v>
      </c>
      <c r="AH125" s="124">
        <v>0</v>
      </c>
      <c r="AI125" s="33"/>
      <c r="AJ125" s="41">
        <f t="shared" ref="AJ125" si="111">AE125*AI125</f>
        <v>0</v>
      </c>
      <c r="AK125" s="41">
        <f t="shared" ref="AK125" si="112">ROUNDUP(AJ125,0)</f>
        <v>0</v>
      </c>
      <c r="AL125" s="557">
        <v>0</v>
      </c>
      <c r="AM125" s="41">
        <f>AN125</f>
        <v>199000</v>
      </c>
      <c r="AN125" s="303">
        <v>199000</v>
      </c>
      <c r="AO125" s="467">
        <v>184000</v>
      </c>
      <c r="AP125" s="124">
        <v>131408</v>
      </c>
      <c r="AQ125" s="33"/>
      <c r="AR125" s="41">
        <f t="shared" ref="AR125" si="113">AM125*AQ125</f>
        <v>0</v>
      </c>
      <c r="AS125" s="41">
        <f t="shared" ref="AS125" si="114">ROUNDUP(AR125,0)</f>
        <v>0</v>
      </c>
      <c r="AT125" s="557">
        <v>0</v>
      </c>
      <c r="AU125" s="51">
        <f>AV125</f>
        <v>0</v>
      </c>
      <c r="AV125" s="298">
        <f>SUM(AV119:AV123)</f>
        <v>0</v>
      </c>
      <c r="AW125" s="462">
        <v>0</v>
      </c>
      <c r="AX125" s="124">
        <v>0</v>
      </c>
      <c r="AY125" s="33"/>
      <c r="AZ125" s="41">
        <f t="shared" ref="AZ125" si="115">AU125*AY125</f>
        <v>0</v>
      </c>
      <c r="BA125" s="41">
        <f t="shared" ref="BA125" si="116">ROUNDUP(AZ125,0)</f>
        <v>0</v>
      </c>
      <c r="BB125" s="557">
        <v>0</v>
      </c>
      <c r="BC125" s="51">
        <f>BD125</f>
        <v>156000</v>
      </c>
      <c r="BD125" s="303">
        <v>156000</v>
      </c>
      <c r="BE125" s="462">
        <v>146000</v>
      </c>
      <c r="BF125" s="124">
        <v>53787</v>
      </c>
      <c r="BG125" s="33"/>
      <c r="BH125" s="41">
        <f t="shared" ref="BH125" si="117">BC125*BG125</f>
        <v>0</v>
      </c>
      <c r="BI125" s="41">
        <f t="shared" ref="BI125" si="118">ROUNDUP(BH125,0)</f>
        <v>0</v>
      </c>
      <c r="BJ125" s="557">
        <v>0</v>
      </c>
      <c r="BK125" s="51">
        <f>BL125</f>
        <v>0</v>
      </c>
      <c r="BL125" s="298">
        <f>SUM(BL119:BL123)</f>
        <v>0</v>
      </c>
      <c r="BM125" s="462">
        <v>0</v>
      </c>
      <c r="BN125" s="124">
        <v>0</v>
      </c>
      <c r="BO125" s="33"/>
      <c r="BP125" s="41">
        <f t="shared" ref="BP125" si="119">BK125*BO125</f>
        <v>0</v>
      </c>
      <c r="BQ125" s="41">
        <f t="shared" ref="BQ125" si="120">ROUNDUP(BP125,0)</f>
        <v>0</v>
      </c>
      <c r="BR125" s="557">
        <v>0</v>
      </c>
      <c r="BS125" s="51">
        <f>BT125</f>
        <v>164000</v>
      </c>
      <c r="BT125" s="303">
        <v>164000</v>
      </c>
      <c r="BU125" s="462">
        <v>154000</v>
      </c>
      <c r="BV125" s="124">
        <v>44518</v>
      </c>
      <c r="BW125" s="33"/>
      <c r="BX125" s="41">
        <f t="shared" ref="BX125" si="121">BS125*BW125</f>
        <v>0</v>
      </c>
      <c r="BY125" s="41">
        <f t="shared" ref="BY125" si="122">ROUNDUP(BX125,0)</f>
        <v>0</v>
      </c>
      <c r="BZ125" s="557">
        <v>0</v>
      </c>
      <c r="CA125" s="51">
        <f>CB125</f>
        <v>0</v>
      </c>
      <c r="CB125" s="298">
        <f>SUM(CB119:CB123)</f>
        <v>0</v>
      </c>
      <c r="CC125" s="462">
        <v>0</v>
      </c>
      <c r="CD125" s="124">
        <v>0</v>
      </c>
      <c r="CE125" s="33"/>
      <c r="CF125" s="41">
        <f t="shared" ref="CF125" si="123">CA125*CE125</f>
        <v>0</v>
      </c>
      <c r="CG125" s="41">
        <f t="shared" ref="CG125" si="124">ROUNDUP(CF125,0)</f>
        <v>0</v>
      </c>
      <c r="CH125" s="557">
        <v>0</v>
      </c>
      <c r="CI125" s="51">
        <f>CJ125</f>
        <v>93000</v>
      </c>
      <c r="CJ125" s="303">
        <v>93000</v>
      </c>
      <c r="CK125" s="462">
        <v>93000</v>
      </c>
      <c r="CL125" s="124">
        <v>0</v>
      </c>
      <c r="CM125" s="33"/>
      <c r="CN125" s="41">
        <f t="shared" ref="CN125" si="125">CI125*CM125</f>
        <v>0</v>
      </c>
      <c r="CO125" s="41">
        <f t="shared" ref="CO125" si="126">ROUNDUP(CN125,0)</f>
        <v>0</v>
      </c>
      <c r="CP125" s="579">
        <v>0</v>
      </c>
      <c r="CQ125" s="51">
        <f>CR125</f>
        <v>93000</v>
      </c>
      <c r="CR125" s="298">
        <v>93000</v>
      </c>
      <c r="CS125" s="462">
        <v>0</v>
      </c>
      <c r="CT125" s="83"/>
      <c r="CU125" s="33"/>
      <c r="CV125" s="41">
        <f t="shared" ref="CV125" si="127">CQ125*CU125</f>
        <v>0</v>
      </c>
      <c r="CW125" s="41">
        <f t="shared" ref="CW125" si="128">ROUNDUP(CV125,0)</f>
        <v>0</v>
      </c>
      <c r="CX125" s="564">
        <v>0</v>
      </c>
      <c r="CY125" s="51">
        <f>CZ125</f>
        <v>0</v>
      </c>
      <c r="CZ125" s="298">
        <f>SUM(CZ119:CZ123)</f>
        <v>0</v>
      </c>
      <c r="DA125" s="501"/>
      <c r="DB125" s="223"/>
      <c r="DC125" s="33"/>
      <c r="DD125" s="41">
        <f t="shared" ref="DD125" si="129">CY125*DC125</f>
        <v>0</v>
      </c>
      <c r="DE125" s="41">
        <f t="shared" ref="DE125" si="130">ROUNDUP(DD125,0)</f>
        <v>0</v>
      </c>
      <c r="DF125" s="576">
        <v>0</v>
      </c>
      <c r="DG125" s="119"/>
      <c r="DH125" s="298">
        <f>SUM(DH119:DH123)</f>
        <v>0</v>
      </c>
      <c r="DI125" s="501"/>
      <c r="DJ125" s="223"/>
      <c r="DK125" s="33"/>
      <c r="DL125" s="41">
        <f t="shared" ref="DL125" si="131">DG125*DK125</f>
        <v>0</v>
      </c>
      <c r="DM125" s="41">
        <f t="shared" ref="DM125" si="132">ROUNDUP(DL125,0)</f>
        <v>0</v>
      </c>
      <c r="DN125" s="576">
        <v>0</v>
      </c>
      <c r="DO125" s="119"/>
      <c r="DP125" s="298">
        <f>SUM(DP119:DP123)</f>
        <v>0</v>
      </c>
      <c r="DQ125" s="501"/>
      <c r="DR125" s="223"/>
      <c r="DS125" s="33"/>
      <c r="DT125" s="41">
        <f t="shared" ref="DT125" si="133">DO125*DS125</f>
        <v>0</v>
      </c>
      <c r="DU125" s="41">
        <f t="shared" ref="DU125" si="134">ROUNDUP(DT125,0)</f>
        <v>0</v>
      </c>
      <c r="DV125" s="576">
        <v>0</v>
      </c>
      <c r="DW125" s="119"/>
      <c r="DX125" s="298">
        <f>SUM(DX119:DX123)</f>
        <v>0</v>
      </c>
      <c r="DY125" s="501"/>
      <c r="DZ125" s="223"/>
      <c r="EA125" s="33"/>
      <c r="EB125" s="41">
        <f t="shared" ref="EB125" si="135">DW125*EA125</f>
        <v>0</v>
      </c>
      <c r="EC125" s="41">
        <f t="shared" ref="EC125" si="136">ROUNDUP(EB125,0)</f>
        <v>0</v>
      </c>
      <c r="ED125" s="576">
        <v>0</v>
      </c>
      <c r="EE125" s="119"/>
      <c r="EF125" s="298">
        <f>SUM(EF119:EF123)</f>
        <v>0</v>
      </c>
      <c r="EG125" s="501"/>
      <c r="EH125" s="223"/>
      <c r="EI125" s="33"/>
      <c r="EJ125" s="41">
        <f t="shared" ref="EJ125" si="137">EE125*EI125</f>
        <v>0</v>
      </c>
      <c r="EK125" s="41">
        <f t="shared" ref="EK125" si="138">ROUNDUP(EJ125,0)</f>
        <v>0</v>
      </c>
      <c r="EL125" s="576">
        <v>0</v>
      </c>
      <c r="EM125" s="119"/>
      <c r="EN125" s="298">
        <f>SUM(EN119:EN123)</f>
        <v>0</v>
      </c>
      <c r="EO125" s="501"/>
      <c r="EP125" s="223"/>
      <c r="EQ125" s="33"/>
      <c r="ER125" s="41">
        <f t="shared" ref="ER125" si="139">EM125*EQ125</f>
        <v>0</v>
      </c>
      <c r="ES125" s="41">
        <f t="shared" ref="ES125" si="140">ROUNDUP(ER125,0)</f>
        <v>0</v>
      </c>
      <c r="ET125" s="576">
        <v>0</v>
      </c>
      <c r="EU125" s="119"/>
      <c r="EV125" s="298">
        <f>SUM(EV119:EV123)</f>
        <v>0</v>
      </c>
      <c r="EW125" s="501"/>
      <c r="EX125" s="223"/>
      <c r="EY125" s="33"/>
      <c r="EZ125" s="41">
        <f t="shared" ref="EZ125" si="141">EU125*EY125</f>
        <v>0</v>
      </c>
      <c r="FA125" s="41">
        <f t="shared" ref="FA125" si="142">ROUNDUP(EZ125,0)</f>
        <v>0</v>
      </c>
      <c r="FB125" s="576">
        <v>0</v>
      </c>
      <c r="FC125" s="119"/>
      <c r="FD125" s="298">
        <f>SUM(FD119:FD123)</f>
        <v>0</v>
      </c>
      <c r="FE125" s="501"/>
      <c r="FF125" s="223"/>
      <c r="FG125" s="33"/>
      <c r="FH125" s="41">
        <f t="shared" ref="FH125" si="143">FC125*FG125</f>
        <v>0</v>
      </c>
      <c r="FI125" s="41">
        <f t="shared" ref="FI125" si="144">ROUNDUP(FH125,0)</f>
        <v>0</v>
      </c>
      <c r="FJ125" s="579">
        <v>0</v>
      </c>
      <c r="FK125" s="292"/>
      <c r="FL125" s="298">
        <f>SUM(FL119:FL123)</f>
        <v>0</v>
      </c>
      <c r="FM125" s="548"/>
      <c r="FN125" s="275"/>
      <c r="FO125" s="33"/>
      <c r="FP125" s="41">
        <f t="shared" ref="FP125" si="145">FK125*FO125</f>
        <v>0</v>
      </c>
      <c r="FQ125" s="41">
        <f t="shared" ref="FQ125" si="146">ROUNDUP(FP125,0)</f>
        <v>0</v>
      </c>
      <c r="FR125" s="633">
        <v>0</v>
      </c>
      <c r="FW125" s="355">
        <f t="shared" ref="FW125:FX125" si="147">G125+O125+W125+AE125+AM125+AU125+BC125+BK125+BS125+CA125+CI125+CQ125+CY125+DG125+DO125+DW125+EE125+EM125+EU125+FC125+FK125</f>
        <v>1072000</v>
      </c>
      <c r="FX125" s="355">
        <f t="shared" si="147"/>
        <v>1072000</v>
      </c>
      <c r="FY125" s="355">
        <f t="shared" ref="FY125:FZ125" si="148">FW125-E125</f>
        <v>0</v>
      </c>
      <c r="FZ125" s="356">
        <f t="shared" si="148"/>
        <v>0</v>
      </c>
    </row>
    <row r="126" spans="1:182" x14ac:dyDescent="0.25">
      <c r="A126" s="62"/>
      <c r="B126" s="99"/>
      <c r="C126" s="100"/>
      <c r="D126" s="96"/>
      <c r="E126" s="287"/>
      <c r="F126" s="308"/>
      <c r="G126" s="87"/>
      <c r="H126" s="288"/>
      <c r="I126" s="461"/>
      <c r="K126" s="42"/>
      <c r="L126" s="41">
        <f t="shared" si="56"/>
        <v>0</v>
      </c>
      <c r="M126" s="41">
        <f t="shared" si="57"/>
        <v>0</v>
      </c>
      <c r="N126" s="557">
        <v>0</v>
      </c>
      <c r="O126" s="78"/>
      <c r="P126" s="288"/>
      <c r="Q126" s="471"/>
      <c r="S126" s="42"/>
      <c r="T126" s="41">
        <f t="shared" si="58"/>
        <v>0</v>
      </c>
      <c r="U126" s="41">
        <f t="shared" si="59"/>
        <v>0</v>
      </c>
      <c r="V126" s="557">
        <v>0</v>
      </c>
      <c r="W126" s="78"/>
      <c r="X126" s="288"/>
      <c r="Y126" s="471"/>
      <c r="AA126" s="42"/>
      <c r="AB126" s="41">
        <f t="shared" si="60"/>
        <v>0</v>
      </c>
      <c r="AC126" s="41">
        <f t="shared" si="61"/>
        <v>0</v>
      </c>
      <c r="AD126" s="557">
        <v>0</v>
      </c>
      <c r="AE126" s="87"/>
      <c r="AF126" s="288"/>
      <c r="AG126" s="461"/>
      <c r="AI126" s="42"/>
      <c r="AJ126" s="41">
        <f t="shared" si="62"/>
        <v>0</v>
      </c>
      <c r="AK126" s="41">
        <f t="shared" si="63"/>
        <v>0</v>
      </c>
      <c r="AL126" s="557">
        <v>0</v>
      </c>
      <c r="AM126" s="78"/>
      <c r="AN126" s="288"/>
      <c r="AO126" s="471"/>
      <c r="AQ126" s="42"/>
      <c r="AR126" s="41">
        <f t="shared" si="64"/>
        <v>0</v>
      </c>
      <c r="AS126" s="41">
        <f t="shared" si="65"/>
        <v>0</v>
      </c>
      <c r="AT126" s="557">
        <v>0</v>
      </c>
      <c r="AU126" s="87"/>
      <c r="AV126" s="288"/>
      <c r="AW126" s="461"/>
      <c r="AY126" s="42"/>
      <c r="AZ126" s="41">
        <f t="shared" si="66"/>
        <v>0</v>
      </c>
      <c r="BA126" s="41">
        <f t="shared" si="67"/>
        <v>0</v>
      </c>
      <c r="BB126" s="557">
        <v>0</v>
      </c>
      <c r="BC126" s="87"/>
      <c r="BD126" s="288"/>
      <c r="BE126" s="461"/>
      <c r="BG126" s="42"/>
      <c r="BH126" s="41">
        <f t="shared" si="68"/>
        <v>0</v>
      </c>
      <c r="BI126" s="41">
        <f t="shared" si="69"/>
        <v>0</v>
      </c>
      <c r="BJ126" s="557">
        <v>0</v>
      </c>
      <c r="BK126" s="87"/>
      <c r="BL126" s="288"/>
      <c r="BM126" s="461"/>
      <c r="BO126" s="42"/>
      <c r="BP126" s="41">
        <f t="shared" si="70"/>
        <v>0</v>
      </c>
      <c r="BQ126" s="41">
        <f t="shared" si="71"/>
        <v>0</v>
      </c>
      <c r="BR126" s="557">
        <v>0</v>
      </c>
      <c r="BS126" s="87"/>
      <c r="BT126" s="288"/>
      <c r="BU126" s="461"/>
      <c r="BW126" s="42"/>
      <c r="BX126" s="41">
        <f t="shared" si="72"/>
        <v>0</v>
      </c>
      <c r="BY126" s="41">
        <f t="shared" si="73"/>
        <v>0</v>
      </c>
      <c r="BZ126" s="557">
        <v>0</v>
      </c>
      <c r="CA126" s="78"/>
      <c r="CB126" s="288"/>
      <c r="CC126" s="471"/>
      <c r="CE126" s="42"/>
      <c r="CF126" s="41">
        <f t="shared" si="74"/>
        <v>0</v>
      </c>
      <c r="CG126" s="41">
        <f t="shared" si="75"/>
        <v>0</v>
      </c>
      <c r="CH126" s="557">
        <v>0</v>
      </c>
      <c r="CI126" s="61"/>
      <c r="CJ126" s="288"/>
      <c r="CK126" s="465"/>
      <c r="CM126" s="42"/>
      <c r="CN126" s="41">
        <f t="shared" si="76"/>
        <v>0</v>
      </c>
      <c r="CO126" s="41">
        <f t="shared" si="77"/>
        <v>0</v>
      </c>
      <c r="CP126" s="599">
        <v>0</v>
      </c>
      <c r="CQ126" s="61"/>
      <c r="CR126" s="288"/>
      <c r="CS126" s="461"/>
      <c r="CT126" s="247"/>
      <c r="CU126" s="42"/>
      <c r="CV126" s="41">
        <f t="shared" si="78"/>
        <v>0</v>
      </c>
      <c r="CW126" s="41">
        <f t="shared" si="79"/>
        <v>0</v>
      </c>
      <c r="CX126" s="564">
        <v>0</v>
      </c>
      <c r="CY126" s="87"/>
      <c r="CZ126" s="288"/>
      <c r="DA126" s="502"/>
      <c r="DB126" s="274"/>
      <c r="DC126" s="42"/>
      <c r="DD126" s="41">
        <f t="shared" si="80"/>
        <v>0</v>
      </c>
      <c r="DE126" s="41">
        <f t="shared" si="81"/>
        <v>0</v>
      </c>
      <c r="DF126" s="604">
        <v>0</v>
      </c>
      <c r="DG126" s="180"/>
      <c r="DH126" s="288"/>
      <c r="DI126" s="502"/>
      <c r="DJ126" s="274"/>
      <c r="DK126" s="42"/>
      <c r="DL126" s="41">
        <f t="shared" si="82"/>
        <v>0</v>
      </c>
      <c r="DM126" s="41">
        <f t="shared" si="83"/>
        <v>0</v>
      </c>
      <c r="DN126" s="604">
        <v>0</v>
      </c>
      <c r="DO126" s="180"/>
      <c r="DP126" s="288"/>
      <c r="DQ126" s="502"/>
      <c r="DR126" s="274"/>
      <c r="DS126" s="42"/>
      <c r="DT126" s="41">
        <f t="shared" si="84"/>
        <v>0</v>
      </c>
      <c r="DU126" s="41">
        <f t="shared" si="85"/>
        <v>0</v>
      </c>
      <c r="DV126" s="604">
        <v>0</v>
      </c>
      <c r="DW126" s="180"/>
      <c r="DX126" s="288"/>
      <c r="DY126" s="502"/>
      <c r="DZ126" s="274"/>
      <c r="EA126" s="42"/>
      <c r="EB126" s="41">
        <f t="shared" si="86"/>
        <v>0</v>
      </c>
      <c r="EC126" s="41">
        <f t="shared" si="87"/>
        <v>0</v>
      </c>
      <c r="ED126" s="604">
        <v>0</v>
      </c>
      <c r="EE126" s="180"/>
      <c r="EF126" s="288"/>
      <c r="EG126" s="502"/>
      <c r="EH126" s="274"/>
      <c r="EI126" s="42"/>
      <c r="EJ126" s="41">
        <f t="shared" si="88"/>
        <v>0</v>
      </c>
      <c r="EK126" s="41">
        <f t="shared" si="89"/>
        <v>0</v>
      </c>
      <c r="EL126" s="604">
        <v>0</v>
      </c>
      <c r="EM126" s="180"/>
      <c r="EN126" s="288"/>
      <c r="EO126" s="502"/>
      <c r="EP126" s="274"/>
      <c r="EQ126" s="42"/>
      <c r="ER126" s="41">
        <f t="shared" si="90"/>
        <v>0</v>
      </c>
      <c r="ES126" s="41">
        <f t="shared" si="91"/>
        <v>0</v>
      </c>
      <c r="ET126" s="604">
        <v>0</v>
      </c>
      <c r="EU126" s="180"/>
      <c r="EV126" s="288"/>
      <c r="EW126" s="502"/>
      <c r="EX126" s="274"/>
      <c r="EY126" s="42"/>
      <c r="EZ126" s="41">
        <f t="shared" si="92"/>
        <v>0</v>
      </c>
      <c r="FA126" s="41">
        <f t="shared" si="93"/>
        <v>0</v>
      </c>
      <c r="FB126" s="604">
        <v>0</v>
      </c>
      <c r="FC126" s="180"/>
      <c r="FD126" s="288"/>
      <c r="FE126" s="502"/>
      <c r="FF126" s="274"/>
      <c r="FG126" s="42"/>
      <c r="FH126" s="41">
        <f t="shared" si="94"/>
        <v>0</v>
      </c>
      <c r="FI126" s="41">
        <f t="shared" si="104"/>
        <v>0</v>
      </c>
      <c r="FJ126" s="599">
        <v>0</v>
      </c>
      <c r="FK126" s="292"/>
      <c r="FL126" s="288"/>
      <c r="FM126" s="548"/>
      <c r="FN126" s="275"/>
      <c r="FO126" s="42"/>
      <c r="FP126" s="41">
        <f t="shared" si="95"/>
        <v>0</v>
      </c>
      <c r="FQ126" s="41">
        <f t="shared" si="96"/>
        <v>0</v>
      </c>
      <c r="FR126" s="633">
        <v>0</v>
      </c>
      <c r="FW126" s="355">
        <f t="shared" si="97"/>
        <v>0</v>
      </c>
      <c r="FX126" s="355">
        <f t="shared" si="97"/>
        <v>0</v>
      </c>
      <c r="FY126" s="355">
        <f t="shared" si="98"/>
        <v>0</v>
      </c>
      <c r="FZ126" s="356">
        <f t="shared" si="98"/>
        <v>0</v>
      </c>
    </row>
    <row r="127" spans="1:182" x14ac:dyDescent="0.25">
      <c r="A127" s="62"/>
      <c r="B127" s="63" t="s">
        <v>196</v>
      </c>
      <c r="C127" s="88"/>
      <c r="D127" s="65"/>
      <c r="E127" s="287"/>
      <c r="F127" s="288"/>
      <c r="G127" s="87"/>
      <c r="H127" s="289"/>
      <c r="I127" s="461"/>
      <c r="K127" s="42"/>
      <c r="L127" s="41">
        <f t="shared" si="56"/>
        <v>0</v>
      </c>
      <c r="M127" s="41">
        <f t="shared" si="57"/>
        <v>0</v>
      </c>
      <c r="N127" s="557">
        <v>0</v>
      </c>
      <c r="O127" s="78"/>
      <c r="P127" s="289"/>
      <c r="Q127" s="471"/>
      <c r="S127" s="42"/>
      <c r="T127" s="41">
        <f t="shared" si="58"/>
        <v>0</v>
      </c>
      <c r="U127" s="41">
        <f t="shared" si="59"/>
        <v>0</v>
      </c>
      <c r="V127" s="557">
        <v>0</v>
      </c>
      <c r="W127" s="78"/>
      <c r="X127" s="289"/>
      <c r="Y127" s="471"/>
      <c r="AA127" s="42"/>
      <c r="AB127" s="41">
        <f t="shared" si="60"/>
        <v>0</v>
      </c>
      <c r="AC127" s="41">
        <f t="shared" si="61"/>
        <v>0</v>
      </c>
      <c r="AD127" s="557">
        <v>0</v>
      </c>
      <c r="AE127" s="87"/>
      <c r="AF127" s="289"/>
      <c r="AG127" s="461"/>
      <c r="AI127" s="42"/>
      <c r="AJ127" s="41">
        <f t="shared" si="62"/>
        <v>0</v>
      </c>
      <c r="AK127" s="41">
        <f t="shared" si="63"/>
        <v>0</v>
      </c>
      <c r="AL127" s="557">
        <v>0</v>
      </c>
      <c r="AM127" s="78"/>
      <c r="AN127" s="289"/>
      <c r="AO127" s="471"/>
      <c r="AQ127" s="42"/>
      <c r="AR127" s="41">
        <f t="shared" si="64"/>
        <v>0</v>
      </c>
      <c r="AS127" s="41">
        <f t="shared" si="65"/>
        <v>0</v>
      </c>
      <c r="AT127" s="557">
        <v>0</v>
      </c>
      <c r="AU127" s="87"/>
      <c r="AV127" s="289"/>
      <c r="AW127" s="461"/>
      <c r="AY127" s="42"/>
      <c r="AZ127" s="41">
        <f t="shared" si="66"/>
        <v>0</v>
      </c>
      <c r="BA127" s="41">
        <f t="shared" si="67"/>
        <v>0</v>
      </c>
      <c r="BB127" s="557">
        <v>0</v>
      </c>
      <c r="BC127" s="87"/>
      <c r="BD127" s="289"/>
      <c r="BE127" s="461"/>
      <c r="BG127" s="42"/>
      <c r="BH127" s="41">
        <f t="shared" si="68"/>
        <v>0</v>
      </c>
      <c r="BI127" s="41">
        <f t="shared" si="69"/>
        <v>0</v>
      </c>
      <c r="BJ127" s="557">
        <v>0</v>
      </c>
      <c r="BK127" s="87"/>
      <c r="BL127" s="289"/>
      <c r="BM127" s="461"/>
      <c r="BO127" s="42"/>
      <c r="BP127" s="41">
        <f t="shared" si="70"/>
        <v>0</v>
      </c>
      <c r="BQ127" s="41">
        <f t="shared" si="71"/>
        <v>0</v>
      </c>
      <c r="BR127" s="557">
        <v>0</v>
      </c>
      <c r="BS127" s="87"/>
      <c r="BT127" s="289"/>
      <c r="BU127" s="461"/>
      <c r="BW127" s="42"/>
      <c r="BX127" s="41">
        <f t="shared" si="72"/>
        <v>0</v>
      </c>
      <c r="BY127" s="41">
        <f t="shared" si="73"/>
        <v>0</v>
      </c>
      <c r="BZ127" s="557">
        <v>0</v>
      </c>
      <c r="CA127" s="78"/>
      <c r="CB127" s="289"/>
      <c r="CC127" s="471"/>
      <c r="CE127" s="42"/>
      <c r="CF127" s="41">
        <f t="shared" si="74"/>
        <v>0</v>
      </c>
      <c r="CG127" s="41">
        <f t="shared" si="75"/>
        <v>0</v>
      </c>
      <c r="CH127" s="557">
        <v>0</v>
      </c>
      <c r="CI127" s="87"/>
      <c r="CJ127" s="289"/>
      <c r="CK127" s="461"/>
      <c r="CM127" s="42"/>
      <c r="CN127" s="41">
        <f t="shared" si="76"/>
        <v>0</v>
      </c>
      <c r="CO127" s="41">
        <f t="shared" si="77"/>
        <v>0</v>
      </c>
      <c r="CP127" s="599">
        <v>0</v>
      </c>
      <c r="CQ127" s="87"/>
      <c r="CR127" s="289"/>
      <c r="CS127" s="461"/>
      <c r="CT127" s="247"/>
      <c r="CU127" s="42"/>
      <c r="CV127" s="41">
        <f t="shared" si="78"/>
        <v>0</v>
      </c>
      <c r="CW127" s="41">
        <f t="shared" si="79"/>
        <v>0</v>
      </c>
      <c r="CX127" s="564">
        <v>0</v>
      </c>
      <c r="CY127" s="87"/>
      <c r="CZ127" s="289"/>
      <c r="DA127" s="502"/>
      <c r="DB127" s="274"/>
      <c r="DC127" s="42"/>
      <c r="DD127" s="41">
        <f t="shared" si="80"/>
        <v>0</v>
      </c>
      <c r="DE127" s="41">
        <f t="shared" si="81"/>
        <v>0</v>
      </c>
      <c r="DF127" s="604">
        <v>0</v>
      </c>
      <c r="DG127" s="180"/>
      <c r="DH127" s="289"/>
      <c r="DI127" s="502"/>
      <c r="DJ127" s="274"/>
      <c r="DK127" s="42"/>
      <c r="DL127" s="41">
        <f t="shared" si="82"/>
        <v>0</v>
      </c>
      <c r="DM127" s="41">
        <f t="shared" si="83"/>
        <v>0</v>
      </c>
      <c r="DN127" s="604">
        <v>0</v>
      </c>
      <c r="DO127" s="180"/>
      <c r="DP127" s="289"/>
      <c r="DQ127" s="502"/>
      <c r="DR127" s="274"/>
      <c r="DS127" s="42"/>
      <c r="DT127" s="41">
        <f t="shared" si="84"/>
        <v>0</v>
      </c>
      <c r="DU127" s="41">
        <f t="shared" si="85"/>
        <v>0</v>
      </c>
      <c r="DV127" s="604">
        <v>0</v>
      </c>
      <c r="DW127" s="180"/>
      <c r="DX127" s="289"/>
      <c r="DY127" s="502"/>
      <c r="DZ127" s="274"/>
      <c r="EA127" s="42"/>
      <c r="EB127" s="41">
        <f t="shared" si="86"/>
        <v>0</v>
      </c>
      <c r="EC127" s="41">
        <f t="shared" si="87"/>
        <v>0</v>
      </c>
      <c r="ED127" s="604">
        <v>0</v>
      </c>
      <c r="EE127" s="180"/>
      <c r="EF127" s="289"/>
      <c r="EG127" s="502"/>
      <c r="EH127" s="274"/>
      <c r="EI127" s="42"/>
      <c r="EJ127" s="41">
        <f t="shared" si="88"/>
        <v>0</v>
      </c>
      <c r="EK127" s="41">
        <f t="shared" si="89"/>
        <v>0</v>
      </c>
      <c r="EL127" s="604">
        <v>0</v>
      </c>
      <c r="EM127" s="180"/>
      <c r="EN127" s="289"/>
      <c r="EO127" s="502"/>
      <c r="EP127" s="274"/>
      <c r="EQ127" s="42"/>
      <c r="ER127" s="41">
        <f t="shared" si="90"/>
        <v>0</v>
      </c>
      <c r="ES127" s="41">
        <f t="shared" si="91"/>
        <v>0</v>
      </c>
      <c r="ET127" s="604">
        <v>0</v>
      </c>
      <c r="EU127" s="180"/>
      <c r="EV127" s="289"/>
      <c r="EW127" s="502"/>
      <c r="EX127" s="274"/>
      <c r="EY127" s="42"/>
      <c r="EZ127" s="41">
        <f t="shared" si="92"/>
        <v>0</v>
      </c>
      <c r="FA127" s="41">
        <f t="shared" si="93"/>
        <v>0</v>
      </c>
      <c r="FB127" s="604">
        <v>0</v>
      </c>
      <c r="FC127" s="180"/>
      <c r="FD127" s="289"/>
      <c r="FE127" s="502"/>
      <c r="FF127" s="274"/>
      <c r="FG127" s="42"/>
      <c r="FH127" s="41">
        <f t="shared" si="94"/>
        <v>0</v>
      </c>
      <c r="FI127" s="41">
        <f t="shared" si="104"/>
        <v>0</v>
      </c>
      <c r="FJ127" s="599">
        <v>0</v>
      </c>
      <c r="FK127" s="292"/>
      <c r="FL127" s="289"/>
      <c r="FM127" s="548"/>
      <c r="FN127" s="275"/>
      <c r="FO127" s="42"/>
      <c r="FP127" s="41">
        <f t="shared" si="95"/>
        <v>0</v>
      </c>
      <c r="FQ127" s="41">
        <f t="shared" si="96"/>
        <v>0</v>
      </c>
      <c r="FR127" s="633">
        <v>0</v>
      </c>
      <c r="FW127" s="355">
        <f t="shared" si="97"/>
        <v>0</v>
      </c>
      <c r="FX127" s="355">
        <f t="shared" si="97"/>
        <v>0</v>
      </c>
      <c r="FY127" s="355">
        <f t="shared" si="98"/>
        <v>0</v>
      </c>
      <c r="FZ127" s="356">
        <f t="shared" si="98"/>
        <v>0</v>
      </c>
    </row>
    <row r="128" spans="1:182" x14ac:dyDescent="0.25">
      <c r="A128" s="62"/>
      <c r="B128" s="112" t="s">
        <v>197</v>
      </c>
      <c r="C128" s="88" t="s">
        <v>120</v>
      </c>
      <c r="D128" s="65">
        <v>128.75</v>
      </c>
      <c r="E128" s="299">
        <f t="shared" ref="E128:E139" si="149">G128+O128+W128+AE128+AM128+AU128+BC128+BK128+BS128+CA128+CI128+CQ128+CY128+DG128+DO128+DW128</f>
        <v>0</v>
      </c>
      <c r="F128" s="288">
        <f>$D$128*E128</f>
        <v>0</v>
      </c>
      <c r="G128" s="60"/>
      <c r="H128" s="289">
        <f>$D$128*G128</f>
        <v>0</v>
      </c>
      <c r="I128" s="457"/>
      <c r="K128" s="42"/>
      <c r="L128" s="41">
        <f t="shared" si="56"/>
        <v>0</v>
      </c>
      <c r="M128" s="41">
        <f t="shared" si="57"/>
        <v>0</v>
      </c>
      <c r="N128" s="557">
        <v>0</v>
      </c>
      <c r="O128" s="60"/>
      <c r="P128" s="289">
        <f>$D$128*O128</f>
        <v>0</v>
      </c>
      <c r="Q128" s="457"/>
      <c r="S128" s="42"/>
      <c r="T128" s="41">
        <f t="shared" si="58"/>
        <v>0</v>
      </c>
      <c r="U128" s="41">
        <f t="shared" si="59"/>
        <v>0</v>
      </c>
      <c r="V128" s="557">
        <v>0</v>
      </c>
      <c r="W128" s="60"/>
      <c r="X128" s="289">
        <f>$D$128*W128</f>
        <v>0</v>
      </c>
      <c r="Y128" s="457"/>
      <c r="AA128" s="42"/>
      <c r="AB128" s="41">
        <f t="shared" si="60"/>
        <v>0</v>
      </c>
      <c r="AC128" s="41">
        <f t="shared" si="61"/>
        <v>0</v>
      </c>
      <c r="AD128" s="557">
        <v>0</v>
      </c>
      <c r="AE128" s="60"/>
      <c r="AF128" s="289">
        <f>$D$128*AE128</f>
        <v>0</v>
      </c>
      <c r="AG128" s="457"/>
      <c r="AI128" s="42"/>
      <c r="AJ128" s="41">
        <f t="shared" si="62"/>
        <v>0</v>
      </c>
      <c r="AK128" s="41">
        <f t="shared" si="63"/>
        <v>0</v>
      </c>
      <c r="AL128" s="557">
        <v>0</v>
      </c>
      <c r="AM128" s="60"/>
      <c r="AN128" s="289">
        <f>$D$128*AM128</f>
        <v>0</v>
      </c>
      <c r="AO128" s="457"/>
      <c r="AQ128" s="42"/>
      <c r="AR128" s="41">
        <f t="shared" si="64"/>
        <v>0</v>
      </c>
      <c r="AS128" s="41">
        <f t="shared" si="65"/>
        <v>0</v>
      </c>
      <c r="AT128" s="557">
        <v>0</v>
      </c>
      <c r="AU128" s="60"/>
      <c r="AV128" s="289">
        <f>$D$128*AU128</f>
        <v>0</v>
      </c>
      <c r="AW128" s="457"/>
      <c r="AY128" s="42"/>
      <c r="AZ128" s="41">
        <f t="shared" si="66"/>
        <v>0</v>
      </c>
      <c r="BA128" s="41">
        <f t="shared" si="67"/>
        <v>0</v>
      </c>
      <c r="BB128" s="557">
        <v>0</v>
      </c>
      <c r="BC128" s="60"/>
      <c r="BD128" s="289">
        <f>$D$128*BC128</f>
        <v>0</v>
      </c>
      <c r="BE128" s="457"/>
      <c r="BG128" s="42"/>
      <c r="BH128" s="41">
        <f t="shared" si="68"/>
        <v>0</v>
      </c>
      <c r="BI128" s="41">
        <f t="shared" si="69"/>
        <v>0</v>
      </c>
      <c r="BJ128" s="557">
        <v>0</v>
      </c>
      <c r="BK128" s="60"/>
      <c r="BL128" s="289">
        <f>$D$128*BK128</f>
        <v>0</v>
      </c>
      <c r="BM128" s="457"/>
      <c r="BO128" s="42"/>
      <c r="BP128" s="41">
        <f t="shared" si="70"/>
        <v>0</v>
      </c>
      <c r="BQ128" s="41">
        <f t="shared" si="71"/>
        <v>0</v>
      </c>
      <c r="BR128" s="557">
        <v>0</v>
      </c>
      <c r="BS128" s="60"/>
      <c r="BT128" s="289">
        <f>$D$128*BS128</f>
        <v>0</v>
      </c>
      <c r="BU128" s="457"/>
      <c r="BW128" s="42"/>
      <c r="BX128" s="41">
        <f t="shared" si="72"/>
        <v>0</v>
      </c>
      <c r="BY128" s="41">
        <f t="shared" si="73"/>
        <v>0</v>
      </c>
      <c r="BZ128" s="557">
        <v>0</v>
      </c>
      <c r="CA128" s="60"/>
      <c r="CB128" s="289">
        <f>$D$128*CA128</f>
        <v>0</v>
      </c>
      <c r="CC128" s="457"/>
      <c r="CE128" s="42"/>
      <c r="CF128" s="41">
        <f t="shared" si="74"/>
        <v>0</v>
      </c>
      <c r="CG128" s="41">
        <f t="shared" si="75"/>
        <v>0</v>
      </c>
      <c r="CH128" s="557">
        <v>0</v>
      </c>
      <c r="CI128" s="60"/>
      <c r="CJ128" s="289">
        <f>$D$128*CI128</f>
        <v>0</v>
      </c>
      <c r="CK128" s="457"/>
      <c r="CM128" s="42"/>
      <c r="CN128" s="41">
        <f t="shared" si="76"/>
        <v>0</v>
      </c>
      <c r="CO128" s="41">
        <f t="shared" si="77"/>
        <v>0</v>
      </c>
      <c r="CP128" s="599">
        <v>0</v>
      </c>
      <c r="CQ128" s="60"/>
      <c r="CR128" s="289">
        <f>$D$128*CQ128</f>
        <v>0</v>
      </c>
      <c r="CS128" s="457"/>
      <c r="CT128" s="56"/>
      <c r="CU128" s="42"/>
      <c r="CV128" s="41">
        <f t="shared" si="78"/>
        <v>0</v>
      </c>
      <c r="CW128" s="41">
        <f t="shared" si="79"/>
        <v>0</v>
      </c>
      <c r="CX128" s="564">
        <v>0</v>
      </c>
      <c r="CY128" s="60">
        <v>0</v>
      </c>
      <c r="CZ128" s="289">
        <f>$D$128*CY128</f>
        <v>0</v>
      </c>
      <c r="DA128" s="502"/>
      <c r="DB128" s="274"/>
      <c r="DC128" s="42"/>
      <c r="DD128" s="41">
        <f t="shared" si="80"/>
        <v>0</v>
      </c>
      <c r="DE128" s="41">
        <f t="shared" si="81"/>
        <v>0</v>
      </c>
      <c r="DF128" s="604">
        <v>0</v>
      </c>
      <c r="DG128" s="180"/>
      <c r="DH128" s="289">
        <f>$D$128*DG128</f>
        <v>0</v>
      </c>
      <c r="DI128" s="502"/>
      <c r="DJ128" s="274"/>
      <c r="DK128" s="42"/>
      <c r="DL128" s="41">
        <f t="shared" si="82"/>
        <v>0</v>
      </c>
      <c r="DM128" s="41">
        <f t="shared" si="83"/>
        <v>0</v>
      </c>
      <c r="DN128" s="604">
        <v>0</v>
      </c>
      <c r="DO128" s="180"/>
      <c r="DP128" s="289">
        <f>$D$128*DO128</f>
        <v>0</v>
      </c>
      <c r="DQ128" s="502"/>
      <c r="DR128" s="274"/>
      <c r="DS128" s="42"/>
      <c r="DT128" s="41">
        <f t="shared" si="84"/>
        <v>0</v>
      </c>
      <c r="DU128" s="41">
        <f t="shared" si="85"/>
        <v>0</v>
      </c>
      <c r="DV128" s="604">
        <v>0</v>
      </c>
      <c r="DW128" s="180">
        <v>0</v>
      </c>
      <c r="DX128" s="289">
        <f>$D$128*DW128</f>
        <v>0</v>
      </c>
      <c r="DY128" s="502">
        <v>0</v>
      </c>
      <c r="DZ128" s="274"/>
      <c r="EA128" s="42"/>
      <c r="EB128" s="41">
        <f t="shared" si="86"/>
        <v>0</v>
      </c>
      <c r="EC128" s="41">
        <f t="shared" si="87"/>
        <v>0</v>
      </c>
      <c r="ED128" s="604">
        <v>0</v>
      </c>
      <c r="EE128" s="180"/>
      <c r="EF128" s="289">
        <f>$D$128*EE128</f>
        <v>0</v>
      </c>
      <c r="EG128" s="502"/>
      <c r="EH128" s="274"/>
      <c r="EI128" s="42"/>
      <c r="EJ128" s="41">
        <f t="shared" si="88"/>
        <v>0</v>
      </c>
      <c r="EK128" s="41">
        <f t="shared" si="89"/>
        <v>0</v>
      </c>
      <c r="EL128" s="604">
        <v>0</v>
      </c>
      <c r="EM128" s="180"/>
      <c r="EN128" s="289">
        <f>$D$128*EM128</f>
        <v>0</v>
      </c>
      <c r="EO128" s="502"/>
      <c r="EP128" s="274"/>
      <c r="EQ128" s="42"/>
      <c r="ER128" s="41">
        <f t="shared" si="90"/>
        <v>0</v>
      </c>
      <c r="ES128" s="41">
        <f t="shared" si="91"/>
        <v>0</v>
      </c>
      <c r="ET128" s="604">
        <v>0</v>
      </c>
      <c r="EU128" s="180"/>
      <c r="EV128" s="289">
        <f>$D$128*EU128</f>
        <v>0</v>
      </c>
      <c r="EW128" s="502"/>
      <c r="EX128" s="274"/>
      <c r="EY128" s="42"/>
      <c r="EZ128" s="41">
        <f t="shared" si="92"/>
        <v>0</v>
      </c>
      <c r="FA128" s="41">
        <f t="shared" si="93"/>
        <v>0</v>
      </c>
      <c r="FB128" s="604">
        <v>0</v>
      </c>
      <c r="FC128" s="86"/>
      <c r="FD128" s="289">
        <f>$D$128*FC128</f>
        <v>0</v>
      </c>
      <c r="FE128" s="499"/>
      <c r="FF128" s="19"/>
      <c r="FG128" s="42"/>
      <c r="FH128" s="41">
        <f t="shared" si="94"/>
        <v>0</v>
      </c>
      <c r="FI128" s="41">
        <f t="shared" si="104"/>
        <v>0</v>
      </c>
      <c r="FJ128" s="599">
        <v>0</v>
      </c>
      <c r="FK128" s="292"/>
      <c r="FL128" s="289">
        <f>$D$128*FK128</f>
        <v>0</v>
      </c>
      <c r="FM128" s="548"/>
      <c r="FN128" s="275"/>
      <c r="FO128" s="42"/>
      <c r="FP128" s="41">
        <f t="shared" si="95"/>
        <v>0</v>
      </c>
      <c r="FQ128" s="41">
        <f t="shared" si="96"/>
        <v>0</v>
      </c>
      <c r="FR128" s="633">
        <v>0</v>
      </c>
      <c r="FW128" s="355">
        <f t="shared" si="97"/>
        <v>0</v>
      </c>
      <c r="FX128" s="355">
        <f t="shared" si="97"/>
        <v>0</v>
      </c>
      <c r="FY128" s="355">
        <f t="shared" si="98"/>
        <v>0</v>
      </c>
      <c r="FZ128" s="356">
        <f t="shared" si="98"/>
        <v>0</v>
      </c>
    </row>
    <row r="129" spans="1:182" x14ac:dyDescent="0.25">
      <c r="A129" s="35" t="s">
        <v>198</v>
      </c>
      <c r="B129" s="84" t="s">
        <v>199</v>
      </c>
      <c r="C129" s="88" t="s">
        <v>120</v>
      </c>
      <c r="D129" s="65">
        <v>237.25</v>
      </c>
      <c r="E129" s="299">
        <f t="shared" si="149"/>
        <v>72</v>
      </c>
      <c r="F129" s="288">
        <f>$D$129*E129</f>
        <v>17082</v>
      </c>
      <c r="G129" s="60">
        <v>12</v>
      </c>
      <c r="H129" s="289">
        <f>$D$129*G129</f>
        <v>2847</v>
      </c>
      <c r="I129" s="457">
        <v>12</v>
      </c>
      <c r="J129" s="125">
        <v>18</v>
      </c>
      <c r="K129" s="33">
        <v>1</v>
      </c>
      <c r="L129" s="41">
        <f t="shared" si="56"/>
        <v>12</v>
      </c>
      <c r="M129" s="41">
        <f t="shared" si="57"/>
        <v>12</v>
      </c>
      <c r="N129" s="557">
        <v>12</v>
      </c>
      <c r="O129" s="60">
        <v>0</v>
      </c>
      <c r="P129" s="289">
        <f>$D$129*O129</f>
        <v>0</v>
      </c>
      <c r="Q129" s="457">
        <v>0</v>
      </c>
      <c r="R129" s="125">
        <v>0</v>
      </c>
      <c r="S129" s="33">
        <v>1</v>
      </c>
      <c r="T129" s="41">
        <f t="shared" si="58"/>
        <v>0</v>
      </c>
      <c r="U129" s="41">
        <f t="shared" si="59"/>
        <v>0</v>
      </c>
      <c r="V129" s="557">
        <v>0</v>
      </c>
      <c r="W129" s="60">
        <v>12</v>
      </c>
      <c r="X129" s="289">
        <f>$D$129*W129</f>
        <v>2847</v>
      </c>
      <c r="Y129" s="457">
        <v>12</v>
      </c>
      <c r="Z129" s="125">
        <v>0</v>
      </c>
      <c r="AA129" s="33">
        <v>1</v>
      </c>
      <c r="AB129" s="41">
        <f t="shared" si="60"/>
        <v>12</v>
      </c>
      <c r="AC129" s="41">
        <f t="shared" si="61"/>
        <v>12</v>
      </c>
      <c r="AD129" s="557">
        <v>12</v>
      </c>
      <c r="AE129" s="60">
        <v>0</v>
      </c>
      <c r="AF129" s="289">
        <f>$D$129*AE129</f>
        <v>0</v>
      </c>
      <c r="AG129" s="457">
        <v>0</v>
      </c>
      <c r="AH129" s="125">
        <v>0</v>
      </c>
      <c r="AI129" s="33">
        <v>1</v>
      </c>
      <c r="AJ129" s="41">
        <f t="shared" si="62"/>
        <v>0</v>
      </c>
      <c r="AK129" s="41">
        <f t="shared" si="63"/>
        <v>0</v>
      </c>
      <c r="AL129" s="557">
        <v>0</v>
      </c>
      <c r="AM129" s="60">
        <v>12</v>
      </c>
      <c r="AN129" s="289">
        <f>$D$129*AM129</f>
        <v>2847</v>
      </c>
      <c r="AO129" s="457">
        <v>12</v>
      </c>
      <c r="AP129" s="125">
        <v>0</v>
      </c>
      <c r="AQ129" s="33">
        <v>1</v>
      </c>
      <c r="AR129" s="41">
        <f t="shared" si="64"/>
        <v>12</v>
      </c>
      <c r="AS129" s="41">
        <f t="shared" si="65"/>
        <v>12</v>
      </c>
      <c r="AT129" s="557">
        <v>12</v>
      </c>
      <c r="AU129" s="60">
        <v>0</v>
      </c>
      <c r="AV129" s="289">
        <f>$D$129*AU129</f>
        <v>0</v>
      </c>
      <c r="AW129" s="457">
        <v>0</v>
      </c>
      <c r="AX129" s="125">
        <v>0</v>
      </c>
      <c r="AY129" s="33">
        <v>1</v>
      </c>
      <c r="AZ129" s="41">
        <f t="shared" si="66"/>
        <v>0</v>
      </c>
      <c r="BA129" s="41">
        <f t="shared" si="67"/>
        <v>0</v>
      </c>
      <c r="BB129" s="557">
        <v>0</v>
      </c>
      <c r="BC129" s="60">
        <v>12</v>
      </c>
      <c r="BD129" s="289">
        <f>$D$129*BC129</f>
        <v>2847</v>
      </c>
      <c r="BE129" s="457">
        <v>12</v>
      </c>
      <c r="BF129" s="125">
        <v>0</v>
      </c>
      <c r="BG129" s="33">
        <v>1</v>
      </c>
      <c r="BH129" s="41">
        <f t="shared" si="68"/>
        <v>12</v>
      </c>
      <c r="BI129" s="41">
        <f t="shared" si="69"/>
        <v>12</v>
      </c>
      <c r="BJ129" s="557">
        <v>12</v>
      </c>
      <c r="BK129" s="60">
        <v>0</v>
      </c>
      <c r="BL129" s="289">
        <f>$D$129*BK129</f>
        <v>0</v>
      </c>
      <c r="BM129" s="457">
        <v>0</v>
      </c>
      <c r="BN129" s="125">
        <v>0</v>
      </c>
      <c r="BO129" s="33">
        <v>1</v>
      </c>
      <c r="BP129" s="41">
        <f t="shared" si="70"/>
        <v>0</v>
      </c>
      <c r="BQ129" s="41">
        <f t="shared" si="71"/>
        <v>0</v>
      </c>
      <c r="BR129" s="557">
        <v>0</v>
      </c>
      <c r="BS129" s="60">
        <v>12</v>
      </c>
      <c r="BT129" s="289">
        <f>$D$129*BS129</f>
        <v>2847</v>
      </c>
      <c r="BU129" s="457">
        <v>12</v>
      </c>
      <c r="BV129" s="125">
        <v>9</v>
      </c>
      <c r="BW129" s="33">
        <v>1</v>
      </c>
      <c r="BX129" s="41">
        <f t="shared" si="72"/>
        <v>12</v>
      </c>
      <c r="BY129" s="41">
        <f t="shared" si="73"/>
        <v>12</v>
      </c>
      <c r="BZ129" s="557">
        <v>12</v>
      </c>
      <c r="CA129" s="60">
        <v>0</v>
      </c>
      <c r="CB129" s="289">
        <f>$D$129*CA129</f>
        <v>0</v>
      </c>
      <c r="CC129" s="457">
        <v>0</v>
      </c>
      <c r="CD129" s="125">
        <v>0</v>
      </c>
      <c r="CE129" s="33">
        <v>1</v>
      </c>
      <c r="CF129" s="41">
        <f t="shared" si="74"/>
        <v>0</v>
      </c>
      <c r="CG129" s="41">
        <f t="shared" si="75"/>
        <v>0</v>
      </c>
      <c r="CH129" s="557">
        <v>0</v>
      </c>
      <c r="CI129" s="60">
        <v>6</v>
      </c>
      <c r="CJ129" s="289">
        <f>$D$129*CI129</f>
        <v>1423.5</v>
      </c>
      <c r="CK129" s="457">
        <v>6</v>
      </c>
      <c r="CL129" s="125">
        <v>0</v>
      </c>
      <c r="CM129" s="33">
        <v>1</v>
      </c>
      <c r="CN129" s="41">
        <f t="shared" si="76"/>
        <v>6</v>
      </c>
      <c r="CO129" s="41">
        <f t="shared" si="77"/>
        <v>6</v>
      </c>
      <c r="CP129" s="599">
        <v>6</v>
      </c>
      <c r="CQ129" s="60">
        <v>6</v>
      </c>
      <c r="CR129" s="289">
        <f>$D$129*CQ129</f>
        <v>1423.5</v>
      </c>
      <c r="CS129" s="457"/>
      <c r="CT129" s="56"/>
      <c r="CU129" s="33">
        <v>1</v>
      </c>
      <c r="CV129" s="41">
        <f t="shared" si="78"/>
        <v>6</v>
      </c>
      <c r="CW129" s="41">
        <f t="shared" si="79"/>
        <v>6</v>
      </c>
      <c r="CX129" s="564">
        <v>0</v>
      </c>
      <c r="CY129" s="60">
        <v>0</v>
      </c>
      <c r="CZ129" s="289">
        <f>$D$129*CY129</f>
        <v>0</v>
      </c>
      <c r="DA129" s="502"/>
      <c r="DB129" s="274"/>
      <c r="DC129" s="33">
        <v>1</v>
      </c>
      <c r="DD129" s="41">
        <f t="shared" si="80"/>
        <v>0</v>
      </c>
      <c r="DE129" s="41">
        <f t="shared" si="81"/>
        <v>0</v>
      </c>
      <c r="DF129" s="604">
        <v>0</v>
      </c>
      <c r="DG129" s="180"/>
      <c r="DH129" s="289">
        <f>$D$129*DG129</f>
        <v>0</v>
      </c>
      <c r="DI129" s="502"/>
      <c r="DJ129" s="274"/>
      <c r="DK129" s="33">
        <v>1</v>
      </c>
      <c r="DL129" s="41">
        <f t="shared" si="82"/>
        <v>0</v>
      </c>
      <c r="DM129" s="41">
        <f t="shared" si="83"/>
        <v>0</v>
      </c>
      <c r="DN129" s="604">
        <v>0</v>
      </c>
      <c r="DO129" s="180"/>
      <c r="DP129" s="289">
        <f>$D$129*DO129</f>
        <v>0</v>
      </c>
      <c r="DQ129" s="502"/>
      <c r="DR129" s="274"/>
      <c r="DS129" s="33">
        <v>1</v>
      </c>
      <c r="DT129" s="41">
        <f t="shared" si="84"/>
        <v>0</v>
      </c>
      <c r="DU129" s="41">
        <f t="shared" si="85"/>
        <v>0</v>
      </c>
      <c r="DV129" s="604">
        <v>0</v>
      </c>
      <c r="DW129" s="180">
        <v>0</v>
      </c>
      <c r="DX129" s="289">
        <f>$D$129*DW129</f>
        <v>0</v>
      </c>
      <c r="DY129" s="502">
        <v>0</v>
      </c>
      <c r="DZ129" s="274"/>
      <c r="EA129" s="33">
        <v>1</v>
      </c>
      <c r="EB129" s="41">
        <f t="shared" si="86"/>
        <v>0</v>
      </c>
      <c r="EC129" s="41">
        <f t="shared" si="87"/>
        <v>0</v>
      </c>
      <c r="ED129" s="604">
        <v>0</v>
      </c>
      <c r="EE129" s="180"/>
      <c r="EF129" s="289">
        <f>$D$129*EE129</f>
        <v>0</v>
      </c>
      <c r="EG129" s="502"/>
      <c r="EH129" s="274"/>
      <c r="EI129" s="33">
        <v>1</v>
      </c>
      <c r="EJ129" s="41">
        <f t="shared" si="88"/>
        <v>0</v>
      </c>
      <c r="EK129" s="41">
        <f t="shared" si="89"/>
        <v>0</v>
      </c>
      <c r="EL129" s="604">
        <v>0</v>
      </c>
      <c r="EM129" s="180"/>
      <c r="EN129" s="289">
        <f>$D$129*EM129</f>
        <v>0</v>
      </c>
      <c r="EO129" s="502"/>
      <c r="EP129" s="274"/>
      <c r="EQ129" s="33">
        <v>1</v>
      </c>
      <c r="ER129" s="41">
        <f t="shared" si="90"/>
        <v>0</v>
      </c>
      <c r="ES129" s="41">
        <f t="shared" si="91"/>
        <v>0</v>
      </c>
      <c r="ET129" s="604">
        <v>0</v>
      </c>
      <c r="EU129" s="180"/>
      <c r="EV129" s="289">
        <f>$D$129*EU129</f>
        <v>0</v>
      </c>
      <c r="EW129" s="502"/>
      <c r="EX129" s="274"/>
      <c r="EY129" s="33">
        <v>1</v>
      </c>
      <c r="EZ129" s="41">
        <f t="shared" si="92"/>
        <v>0</v>
      </c>
      <c r="FA129" s="41">
        <f t="shared" si="93"/>
        <v>0</v>
      </c>
      <c r="FB129" s="604">
        <v>0</v>
      </c>
      <c r="FC129" s="86"/>
      <c r="FD129" s="289">
        <f>$D$129*FC129</f>
        <v>0</v>
      </c>
      <c r="FE129" s="499"/>
      <c r="FF129" s="19"/>
      <c r="FG129" s="33">
        <v>1</v>
      </c>
      <c r="FH129" s="41">
        <f t="shared" si="94"/>
        <v>0</v>
      </c>
      <c r="FI129" s="41">
        <f t="shared" si="104"/>
        <v>0</v>
      </c>
      <c r="FJ129" s="599">
        <v>0</v>
      </c>
      <c r="FK129" s="292"/>
      <c r="FL129" s="289">
        <f>$D$129*FK129</f>
        <v>0</v>
      </c>
      <c r="FM129" s="548"/>
      <c r="FN129" s="275"/>
      <c r="FO129" s="33">
        <v>1</v>
      </c>
      <c r="FP129" s="41">
        <f t="shared" si="95"/>
        <v>0</v>
      </c>
      <c r="FQ129" s="41">
        <f t="shared" si="96"/>
        <v>0</v>
      </c>
      <c r="FR129" s="633">
        <v>0</v>
      </c>
      <c r="FW129" s="355">
        <f t="shared" si="97"/>
        <v>72</v>
      </c>
      <c r="FX129" s="355">
        <f t="shared" si="97"/>
        <v>17082</v>
      </c>
      <c r="FY129" s="355">
        <f t="shared" si="98"/>
        <v>0</v>
      </c>
      <c r="FZ129" s="356">
        <f t="shared" si="98"/>
        <v>0</v>
      </c>
    </row>
    <row r="130" spans="1:182" x14ac:dyDescent="0.25">
      <c r="A130" s="62"/>
      <c r="B130" s="84"/>
      <c r="C130" s="88"/>
      <c r="D130" s="65"/>
      <c r="E130" s="299">
        <f t="shared" si="149"/>
        <v>0</v>
      </c>
      <c r="F130" s="288"/>
      <c r="G130" s="87"/>
      <c r="H130" s="289"/>
      <c r="I130" s="461"/>
      <c r="K130" s="42"/>
      <c r="L130" s="41">
        <f t="shared" si="56"/>
        <v>0</v>
      </c>
      <c r="M130" s="41">
        <f t="shared" si="57"/>
        <v>0</v>
      </c>
      <c r="N130" s="557">
        <v>0</v>
      </c>
      <c r="O130" s="78"/>
      <c r="P130" s="289"/>
      <c r="Q130" s="471"/>
      <c r="S130" s="42"/>
      <c r="T130" s="41">
        <f t="shared" si="58"/>
        <v>0</v>
      </c>
      <c r="U130" s="41">
        <f t="shared" si="59"/>
        <v>0</v>
      </c>
      <c r="V130" s="557">
        <v>0</v>
      </c>
      <c r="W130" s="78"/>
      <c r="X130" s="289"/>
      <c r="Y130" s="471"/>
      <c r="AA130" s="42"/>
      <c r="AB130" s="41">
        <f t="shared" si="60"/>
        <v>0</v>
      </c>
      <c r="AC130" s="41">
        <f t="shared" si="61"/>
        <v>0</v>
      </c>
      <c r="AD130" s="557">
        <v>0</v>
      </c>
      <c r="AE130" s="60"/>
      <c r="AF130" s="289"/>
      <c r="AG130" s="457"/>
      <c r="AI130" s="42"/>
      <c r="AJ130" s="41">
        <f t="shared" si="62"/>
        <v>0</v>
      </c>
      <c r="AK130" s="41">
        <f t="shared" si="63"/>
        <v>0</v>
      </c>
      <c r="AL130" s="557">
        <v>0</v>
      </c>
      <c r="AM130" s="78"/>
      <c r="AN130" s="289"/>
      <c r="AO130" s="471"/>
      <c r="AQ130" s="42"/>
      <c r="AR130" s="41">
        <f t="shared" si="64"/>
        <v>0</v>
      </c>
      <c r="AS130" s="41">
        <f t="shared" si="65"/>
        <v>0</v>
      </c>
      <c r="AT130" s="557">
        <v>0</v>
      </c>
      <c r="AU130" s="60"/>
      <c r="AV130" s="289"/>
      <c r="AW130" s="457"/>
      <c r="AY130" s="42"/>
      <c r="AZ130" s="41">
        <f t="shared" si="66"/>
        <v>0</v>
      </c>
      <c r="BA130" s="41">
        <f t="shared" si="67"/>
        <v>0</v>
      </c>
      <c r="BB130" s="557">
        <v>0</v>
      </c>
      <c r="BC130" s="87"/>
      <c r="BD130" s="289"/>
      <c r="BE130" s="461"/>
      <c r="BG130" s="42"/>
      <c r="BH130" s="41">
        <f t="shared" si="68"/>
        <v>0</v>
      </c>
      <c r="BI130" s="41">
        <f t="shared" si="69"/>
        <v>0</v>
      </c>
      <c r="BJ130" s="557">
        <v>0</v>
      </c>
      <c r="BK130" s="60"/>
      <c r="BL130" s="289"/>
      <c r="BM130" s="457"/>
      <c r="BO130" s="42"/>
      <c r="BP130" s="41">
        <f t="shared" si="70"/>
        <v>0</v>
      </c>
      <c r="BQ130" s="41">
        <f t="shared" si="71"/>
        <v>0</v>
      </c>
      <c r="BR130" s="557">
        <v>0</v>
      </c>
      <c r="BS130" s="87"/>
      <c r="BT130" s="289"/>
      <c r="BU130" s="461"/>
      <c r="BW130" s="42"/>
      <c r="BX130" s="41">
        <f t="shared" si="72"/>
        <v>0</v>
      </c>
      <c r="BY130" s="41">
        <f t="shared" si="73"/>
        <v>0</v>
      </c>
      <c r="BZ130" s="557">
        <v>0</v>
      </c>
      <c r="CA130" s="78"/>
      <c r="CB130" s="289"/>
      <c r="CC130" s="471"/>
      <c r="CE130" s="42"/>
      <c r="CF130" s="41">
        <f t="shared" si="74"/>
        <v>0</v>
      </c>
      <c r="CG130" s="41">
        <f t="shared" si="75"/>
        <v>0</v>
      </c>
      <c r="CH130" s="557">
        <v>0</v>
      </c>
      <c r="CI130" s="87"/>
      <c r="CJ130" s="289"/>
      <c r="CK130" s="461"/>
      <c r="CM130" s="42"/>
      <c r="CN130" s="41">
        <f t="shared" si="76"/>
        <v>0</v>
      </c>
      <c r="CO130" s="41">
        <f t="shared" si="77"/>
        <v>0</v>
      </c>
      <c r="CP130" s="599">
        <v>0</v>
      </c>
      <c r="CQ130" s="87"/>
      <c r="CR130" s="289"/>
      <c r="CS130" s="461"/>
      <c r="CT130" s="247"/>
      <c r="CU130" s="42"/>
      <c r="CV130" s="41">
        <f t="shared" si="78"/>
        <v>0</v>
      </c>
      <c r="CW130" s="41">
        <f t="shared" si="79"/>
        <v>0</v>
      </c>
      <c r="CX130" s="564">
        <v>0</v>
      </c>
      <c r="CY130" s="60"/>
      <c r="CZ130" s="289"/>
      <c r="DA130" s="502"/>
      <c r="DB130" s="274"/>
      <c r="DC130" s="42"/>
      <c r="DD130" s="41">
        <f t="shared" si="80"/>
        <v>0</v>
      </c>
      <c r="DE130" s="41">
        <f t="shared" si="81"/>
        <v>0</v>
      </c>
      <c r="DF130" s="604">
        <v>0</v>
      </c>
      <c r="DG130" s="180"/>
      <c r="DH130" s="289"/>
      <c r="DI130" s="502"/>
      <c r="DJ130" s="274"/>
      <c r="DK130" s="42"/>
      <c r="DL130" s="41">
        <f t="shared" si="82"/>
        <v>0</v>
      </c>
      <c r="DM130" s="41">
        <f t="shared" si="83"/>
        <v>0</v>
      </c>
      <c r="DN130" s="604">
        <v>0</v>
      </c>
      <c r="DO130" s="180"/>
      <c r="DP130" s="289"/>
      <c r="DQ130" s="502"/>
      <c r="DR130" s="274"/>
      <c r="DS130" s="42"/>
      <c r="DT130" s="41">
        <f t="shared" si="84"/>
        <v>0</v>
      </c>
      <c r="DU130" s="41">
        <f t="shared" si="85"/>
        <v>0</v>
      </c>
      <c r="DV130" s="604">
        <v>0</v>
      </c>
      <c r="DW130" s="180"/>
      <c r="DX130" s="289"/>
      <c r="DY130" s="502"/>
      <c r="DZ130" s="274"/>
      <c r="EA130" s="42"/>
      <c r="EB130" s="41">
        <f t="shared" si="86"/>
        <v>0</v>
      </c>
      <c r="EC130" s="41">
        <f t="shared" si="87"/>
        <v>0</v>
      </c>
      <c r="ED130" s="604">
        <v>0</v>
      </c>
      <c r="EE130" s="180"/>
      <c r="EF130" s="289"/>
      <c r="EG130" s="502"/>
      <c r="EH130" s="274"/>
      <c r="EI130" s="42"/>
      <c r="EJ130" s="41">
        <f t="shared" si="88"/>
        <v>0</v>
      </c>
      <c r="EK130" s="41">
        <f t="shared" si="89"/>
        <v>0</v>
      </c>
      <c r="EL130" s="604">
        <v>0</v>
      </c>
      <c r="EM130" s="180"/>
      <c r="EN130" s="289"/>
      <c r="EO130" s="502"/>
      <c r="EP130" s="274"/>
      <c r="EQ130" s="42"/>
      <c r="ER130" s="41">
        <f t="shared" si="90"/>
        <v>0</v>
      </c>
      <c r="ES130" s="41">
        <f t="shared" si="91"/>
        <v>0</v>
      </c>
      <c r="ET130" s="604">
        <v>0</v>
      </c>
      <c r="EU130" s="180"/>
      <c r="EV130" s="289"/>
      <c r="EW130" s="502"/>
      <c r="EX130" s="274"/>
      <c r="EY130" s="42"/>
      <c r="EZ130" s="41">
        <f t="shared" si="92"/>
        <v>0</v>
      </c>
      <c r="FA130" s="41">
        <f t="shared" si="93"/>
        <v>0</v>
      </c>
      <c r="FB130" s="604">
        <v>0</v>
      </c>
      <c r="FC130" s="180"/>
      <c r="FD130" s="289"/>
      <c r="FE130" s="502"/>
      <c r="FF130" s="274"/>
      <c r="FG130" s="42"/>
      <c r="FH130" s="41">
        <f t="shared" si="94"/>
        <v>0</v>
      </c>
      <c r="FI130" s="41">
        <f t="shared" si="104"/>
        <v>0</v>
      </c>
      <c r="FJ130" s="599">
        <v>0</v>
      </c>
      <c r="FK130" s="292"/>
      <c r="FL130" s="289"/>
      <c r="FM130" s="548"/>
      <c r="FN130" s="275"/>
      <c r="FO130" s="42"/>
      <c r="FP130" s="41">
        <f t="shared" si="95"/>
        <v>0</v>
      </c>
      <c r="FQ130" s="41">
        <f t="shared" si="96"/>
        <v>0</v>
      </c>
      <c r="FR130" s="633">
        <v>0</v>
      </c>
      <c r="FW130" s="355">
        <f t="shared" si="97"/>
        <v>0</v>
      </c>
      <c r="FX130" s="355">
        <f t="shared" si="97"/>
        <v>0</v>
      </c>
      <c r="FY130" s="355">
        <f t="shared" si="98"/>
        <v>0</v>
      </c>
      <c r="FZ130" s="356">
        <f t="shared" si="98"/>
        <v>0</v>
      </c>
    </row>
    <row r="131" spans="1:182" x14ac:dyDescent="0.25">
      <c r="A131" s="62"/>
      <c r="B131" s="63" t="s">
        <v>200</v>
      </c>
      <c r="C131" s="88"/>
      <c r="D131" s="65"/>
      <c r="E131" s="299">
        <f t="shared" si="149"/>
        <v>0</v>
      </c>
      <c r="F131" s="288"/>
      <c r="G131" s="87"/>
      <c r="H131" s="289"/>
      <c r="I131" s="461"/>
      <c r="K131" s="42"/>
      <c r="L131" s="41">
        <f t="shared" si="56"/>
        <v>0</v>
      </c>
      <c r="M131" s="41">
        <f t="shared" si="57"/>
        <v>0</v>
      </c>
      <c r="N131" s="557">
        <v>0</v>
      </c>
      <c r="O131" s="78"/>
      <c r="P131" s="289"/>
      <c r="Q131" s="471"/>
      <c r="S131" s="42"/>
      <c r="T131" s="41">
        <f t="shared" si="58"/>
        <v>0</v>
      </c>
      <c r="U131" s="41">
        <f t="shared" si="59"/>
        <v>0</v>
      </c>
      <c r="V131" s="557">
        <v>0</v>
      </c>
      <c r="W131" s="78"/>
      <c r="X131" s="289"/>
      <c r="Y131" s="471"/>
      <c r="AA131" s="42"/>
      <c r="AB131" s="41">
        <f t="shared" si="60"/>
        <v>0</v>
      </c>
      <c r="AC131" s="41">
        <f t="shared" si="61"/>
        <v>0</v>
      </c>
      <c r="AD131" s="557">
        <v>0</v>
      </c>
      <c r="AE131" s="60"/>
      <c r="AF131" s="289"/>
      <c r="AG131" s="457"/>
      <c r="AI131" s="42"/>
      <c r="AJ131" s="41">
        <f t="shared" si="62"/>
        <v>0</v>
      </c>
      <c r="AK131" s="41">
        <f t="shared" si="63"/>
        <v>0</v>
      </c>
      <c r="AL131" s="557">
        <v>0</v>
      </c>
      <c r="AM131" s="78"/>
      <c r="AN131" s="289"/>
      <c r="AO131" s="471"/>
      <c r="AQ131" s="42"/>
      <c r="AR131" s="41">
        <f t="shared" si="64"/>
        <v>0</v>
      </c>
      <c r="AS131" s="41">
        <f t="shared" si="65"/>
        <v>0</v>
      </c>
      <c r="AT131" s="557">
        <v>0</v>
      </c>
      <c r="AU131" s="60"/>
      <c r="AV131" s="289"/>
      <c r="AW131" s="457"/>
      <c r="AY131" s="42"/>
      <c r="AZ131" s="41">
        <f t="shared" si="66"/>
        <v>0</v>
      </c>
      <c r="BA131" s="41">
        <f t="shared" si="67"/>
        <v>0</v>
      </c>
      <c r="BB131" s="557">
        <v>0</v>
      </c>
      <c r="BC131" s="87"/>
      <c r="BD131" s="289"/>
      <c r="BE131" s="461"/>
      <c r="BG131" s="42"/>
      <c r="BH131" s="41">
        <f t="shared" si="68"/>
        <v>0</v>
      </c>
      <c r="BI131" s="41">
        <f t="shared" si="69"/>
        <v>0</v>
      </c>
      <c r="BJ131" s="557">
        <v>0</v>
      </c>
      <c r="BK131" s="60"/>
      <c r="BL131" s="289"/>
      <c r="BM131" s="457"/>
      <c r="BO131" s="42"/>
      <c r="BP131" s="41">
        <f t="shared" si="70"/>
        <v>0</v>
      </c>
      <c r="BQ131" s="41">
        <f t="shared" si="71"/>
        <v>0</v>
      </c>
      <c r="BR131" s="557">
        <v>0</v>
      </c>
      <c r="BS131" s="87"/>
      <c r="BT131" s="289"/>
      <c r="BU131" s="461"/>
      <c r="BW131" s="42"/>
      <c r="BX131" s="41">
        <f t="shared" si="72"/>
        <v>0</v>
      </c>
      <c r="BY131" s="41">
        <f t="shared" si="73"/>
        <v>0</v>
      </c>
      <c r="BZ131" s="557">
        <v>0</v>
      </c>
      <c r="CA131" s="78"/>
      <c r="CB131" s="289"/>
      <c r="CC131" s="471"/>
      <c r="CE131" s="42"/>
      <c r="CF131" s="41">
        <f t="shared" si="74"/>
        <v>0</v>
      </c>
      <c r="CG131" s="41">
        <f t="shared" si="75"/>
        <v>0</v>
      </c>
      <c r="CH131" s="557">
        <v>0</v>
      </c>
      <c r="CI131" s="87"/>
      <c r="CJ131" s="289"/>
      <c r="CK131" s="461"/>
      <c r="CM131" s="42"/>
      <c r="CN131" s="41">
        <f t="shared" si="76"/>
        <v>0</v>
      </c>
      <c r="CO131" s="41">
        <f t="shared" si="77"/>
        <v>0</v>
      </c>
      <c r="CP131" s="599">
        <v>0</v>
      </c>
      <c r="CQ131" s="87"/>
      <c r="CR131" s="289"/>
      <c r="CS131" s="461"/>
      <c r="CT131" s="247"/>
      <c r="CU131" s="42"/>
      <c r="CV131" s="41">
        <f t="shared" si="78"/>
        <v>0</v>
      </c>
      <c r="CW131" s="41">
        <f t="shared" si="79"/>
        <v>0</v>
      </c>
      <c r="CX131" s="564">
        <v>0</v>
      </c>
      <c r="CY131" s="60"/>
      <c r="CZ131" s="289"/>
      <c r="DA131" s="502"/>
      <c r="DB131" s="274"/>
      <c r="DC131" s="42"/>
      <c r="DD131" s="41">
        <f t="shared" si="80"/>
        <v>0</v>
      </c>
      <c r="DE131" s="41">
        <f t="shared" si="81"/>
        <v>0</v>
      </c>
      <c r="DF131" s="604">
        <v>0</v>
      </c>
      <c r="DG131" s="180"/>
      <c r="DH131" s="289"/>
      <c r="DI131" s="502"/>
      <c r="DJ131" s="274"/>
      <c r="DK131" s="42"/>
      <c r="DL131" s="41">
        <f t="shared" si="82"/>
        <v>0</v>
      </c>
      <c r="DM131" s="41">
        <f t="shared" si="83"/>
        <v>0</v>
      </c>
      <c r="DN131" s="604">
        <v>0</v>
      </c>
      <c r="DO131" s="180"/>
      <c r="DP131" s="289"/>
      <c r="DQ131" s="502"/>
      <c r="DR131" s="274"/>
      <c r="DS131" s="42"/>
      <c r="DT131" s="41">
        <f t="shared" si="84"/>
        <v>0</v>
      </c>
      <c r="DU131" s="41">
        <f t="shared" si="85"/>
        <v>0</v>
      </c>
      <c r="DV131" s="604">
        <v>0</v>
      </c>
      <c r="DW131" s="180"/>
      <c r="DX131" s="289"/>
      <c r="DY131" s="502"/>
      <c r="DZ131" s="274"/>
      <c r="EA131" s="42"/>
      <c r="EB131" s="41">
        <f t="shared" si="86"/>
        <v>0</v>
      </c>
      <c r="EC131" s="41">
        <f t="shared" si="87"/>
        <v>0</v>
      </c>
      <c r="ED131" s="604">
        <v>0</v>
      </c>
      <c r="EE131" s="180"/>
      <c r="EF131" s="289"/>
      <c r="EG131" s="502"/>
      <c r="EH131" s="274"/>
      <c r="EI131" s="42"/>
      <c r="EJ131" s="41">
        <f t="shared" si="88"/>
        <v>0</v>
      </c>
      <c r="EK131" s="41">
        <f t="shared" si="89"/>
        <v>0</v>
      </c>
      <c r="EL131" s="604">
        <v>0</v>
      </c>
      <c r="EM131" s="180"/>
      <c r="EN131" s="289"/>
      <c r="EO131" s="502"/>
      <c r="EP131" s="274"/>
      <c r="EQ131" s="42"/>
      <c r="ER131" s="41">
        <f t="shared" si="90"/>
        <v>0</v>
      </c>
      <c r="ES131" s="41">
        <f t="shared" si="91"/>
        <v>0</v>
      </c>
      <c r="ET131" s="604">
        <v>0</v>
      </c>
      <c r="EU131" s="180"/>
      <c r="EV131" s="289"/>
      <c r="EW131" s="502"/>
      <c r="EX131" s="274"/>
      <c r="EY131" s="42"/>
      <c r="EZ131" s="41">
        <f t="shared" si="92"/>
        <v>0</v>
      </c>
      <c r="FA131" s="41">
        <f t="shared" si="93"/>
        <v>0</v>
      </c>
      <c r="FB131" s="604">
        <v>0</v>
      </c>
      <c r="FC131" s="180"/>
      <c r="FD131" s="289"/>
      <c r="FE131" s="502"/>
      <c r="FF131" s="274"/>
      <c r="FG131" s="42"/>
      <c r="FH131" s="41">
        <f t="shared" si="94"/>
        <v>0</v>
      </c>
      <c r="FI131" s="41">
        <f t="shared" si="104"/>
        <v>0</v>
      </c>
      <c r="FJ131" s="599">
        <v>0</v>
      </c>
      <c r="FK131" s="292"/>
      <c r="FL131" s="289"/>
      <c r="FM131" s="548"/>
      <c r="FN131" s="275"/>
      <c r="FO131" s="42"/>
      <c r="FP131" s="41">
        <f t="shared" si="95"/>
        <v>0</v>
      </c>
      <c r="FQ131" s="41">
        <f t="shared" si="96"/>
        <v>0</v>
      </c>
      <c r="FR131" s="633">
        <v>0</v>
      </c>
      <c r="FW131" s="355">
        <f t="shared" si="97"/>
        <v>0</v>
      </c>
      <c r="FX131" s="355">
        <f t="shared" si="97"/>
        <v>0</v>
      </c>
      <c r="FY131" s="355">
        <f t="shared" si="98"/>
        <v>0</v>
      </c>
      <c r="FZ131" s="356">
        <f t="shared" si="98"/>
        <v>0</v>
      </c>
    </row>
    <row r="132" spans="1:182" x14ac:dyDescent="0.25">
      <c r="A132" s="35" t="s">
        <v>201</v>
      </c>
      <c r="B132" s="126" t="s">
        <v>202</v>
      </c>
      <c r="C132" s="88" t="s">
        <v>18</v>
      </c>
      <c r="D132" s="65">
        <v>102.5</v>
      </c>
      <c r="E132" s="299">
        <f t="shared" si="149"/>
        <v>210</v>
      </c>
      <c r="F132" s="288">
        <f>$D$132*E132</f>
        <v>21525</v>
      </c>
      <c r="G132" s="60">
        <v>30</v>
      </c>
      <c r="H132" s="289">
        <f>$D$132*G132</f>
        <v>3075</v>
      </c>
      <c r="I132" s="457">
        <v>30</v>
      </c>
      <c r="K132" s="42">
        <v>1</v>
      </c>
      <c r="L132" s="41">
        <f t="shared" si="56"/>
        <v>30</v>
      </c>
      <c r="M132" s="41">
        <f t="shared" si="57"/>
        <v>30</v>
      </c>
      <c r="N132" s="557">
        <v>30</v>
      </c>
      <c r="O132" s="60">
        <v>0</v>
      </c>
      <c r="P132" s="289">
        <f>$D$132*O132</f>
        <v>0</v>
      </c>
      <c r="Q132" s="457">
        <v>0</v>
      </c>
      <c r="S132" s="42">
        <v>1</v>
      </c>
      <c r="T132" s="41">
        <f t="shared" si="58"/>
        <v>0</v>
      </c>
      <c r="U132" s="41">
        <f t="shared" si="59"/>
        <v>0</v>
      </c>
      <c r="V132" s="557">
        <v>0</v>
      </c>
      <c r="W132" s="60">
        <v>30</v>
      </c>
      <c r="X132" s="289">
        <f>$D$132*W132</f>
        <v>3075</v>
      </c>
      <c r="Y132" s="457">
        <v>30</v>
      </c>
      <c r="AA132" s="42">
        <v>1</v>
      </c>
      <c r="AB132" s="41">
        <f t="shared" si="60"/>
        <v>30</v>
      </c>
      <c r="AC132" s="41">
        <f t="shared" si="61"/>
        <v>30</v>
      </c>
      <c r="AD132" s="557">
        <v>30</v>
      </c>
      <c r="AE132" s="60">
        <v>0</v>
      </c>
      <c r="AF132" s="289">
        <f>$D$132*AE132</f>
        <v>0</v>
      </c>
      <c r="AG132" s="457">
        <v>0</v>
      </c>
      <c r="AI132" s="42">
        <v>1</v>
      </c>
      <c r="AJ132" s="41">
        <f t="shared" si="62"/>
        <v>0</v>
      </c>
      <c r="AK132" s="41">
        <f t="shared" si="63"/>
        <v>0</v>
      </c>
      <c r="AL132" s="557">
        <v>0</v>
      </c>
      <c r="AM132" s="60">
        <v>30</v>
      </c>
      <c r="AN132" s="289">
        <f>$D$132*AM132</f>
        <v>3075</v>
      </c>
      <c r="AO132" s="457">
        <v>30</v>
      </c>
      <c r="AQ132" s="42">
        <v>1</v>
      </c>
      <c r="AR132" s="41">
        <f t="shared" si="64"/>
        <v>30</v>
      </c>
      <c r="AS132" s="41">
        <f t="shared" si="65"/>
        <v>30</v>
      </c>
      <c r="AT132" s="557">
        <v>30</v>
      </c>
      <c r="AU132" s="60">
        <v>0</v>
      </c>
      <c r="AV132" s="289">
        <f>$D$132*AU132</f>
        <v>0</v>
      </c>
      <c r="AW132" s="457">
        <v>0</v>
      </c>
      <c r="AY132" s="42">
        <v>1</v>
      </c>
      <c r="AZ132" s="41">
        <f t="shared" si="66"/>
        <v>0</v>
      </c>
      <c r="BA132" s="41">
        <f t="shared" si="67"/>
        <v>0</v>
      </c>
      <c r="BB132" s="557">
        <v>0</v>
      </c>
      <c r="BC132" s="60">
        <v>30</v>
      </c>
      <c r="BD132" s="289">
        <f>$D$132*BC132</f>
        <v>3075</v>
      </c>
      <c r="BE132" s="457">
        <v>30</v>
      </c>
      <c r="BG132" s="42">
        <v>1</v>
      </c>
      <c r="BH132" s="41">
        <f t="shared" si="68"/>
        <v>30</v>
      </c>
      <c r="BI132" s="41">
        <f t="shared" si="69"/>
        <v>30</v>
      </c>
      <c r="BJ132" s="557">
        <v>30</v>
      </c>
      <c r="BK132" s="60">
        <v>0</v>
      </c>
      <c r="BL132" s="289">
        <f>$D$132*BK132</f>
        <v>0</v>
      </c>
      <c r="BM132" s="457">
        <v>0</v>
      </c>
      <c r="BO132" s="42">
        <v>1</v>
      </c>
      <c r="BP132" s="41">
        <f t="shared" si="70"/>
        <v>0</v>
      </c>
      <c r="BQ132" s="41">
        <f t="shared" si="71"/>
        <v>0</v>
      </c>
      <c r="BR132" s="557">
        <v>0</v>
      </c>
      <c r="BS132" s="60">
        <v>30</v>
      </c>
      <c r="BT132" s="289">
        <f>$D$132*BS132</f>
        <v>3075</v>
      </c>
      <c r="BU132" s="457">
        <v>30</v>
      </c>
      <c r="BW132" s="42">
        <v>1</v>
      </c>
      <c r="BX132" s="41">
        <f t="shared" si="72"/>
        <v>30</v>
      </c>
      <c r="BY132" s="41">
        <f t="shared" si="73"/>
        <v>30</v>
      </c>
      <c r="BZ132" s="557">
        <v>30</v>
      </c>
      <c r="CA132" s="60">
        <v>0</v>
      </c>
      <c r="CB132" s="289">
        <f>$D$132*CA132</f>
        <v>0</v>
      </c>
      <c r="CC132" s="457">
        <v>0</v>
      </c>
      <c r="CE132" s="42">
        <v>1</v>
      </c>
      <c r="CF132" s="41">
        <f t="shared" si="74"/>
        <v>0</v>
      </c>
      <c r="CG132" s="41">
        <f t="shared" si="75"/>
        <v>0</v>
      </c>
      <c r="CH132" s="557">
        <v>0</v>
      </c>
      <c r="CI132" s="60">
        <v>30</v>
      </c>
      <c r="CJ132" s="289">
        <f>$D$132*CI132</f>
        <v>3075</v>
      </c>
      <c r="CK132" s="457">
        <v>30</v>
      </c>
      <c r="CM132" s="42">
        <v>1</v>
      </c>
      <c r="CN132" s="41">
        <f t="shared" si="76"/>
        <v>30</v>
      </c>
      <c r="CO132" s="41">
        <f t="shared" si="77"/>
        <v>30</v>
      </c>
      <c r="CP132" s="599">
        <v>30</v>
      </c>
      <c r="CQ132" s="60">
        <v>30</v>
      </c>
      <c r="CR132" s="289">
        <f>$D$132*CQ132</f>
        <v>3075</v>
      </c>
      <c r="CS132" s="467">
        <v>0</v>
      </c>
      <c r="CT132" s="56"/>
      <c r="CU132" s="42">
        <v>1</v>
      </c>
      <c r="CV132" s="41">
        <f t="shared" si="78"/>
        <v>30</v>
      </c>
      <c r="CW132" s="41">
        <f t="shared" si="79"/>
        <v>30</v>
      </c>
      <c r="CX132" s="564">
        <v>0</v>
      </c>
      <c r="CY132" s="60">
        <v>0</v>
      </c>
      <c r="CZ132" s="289">
        <f>$D$132*CY132</f>
        <v>0</v>
      </c>
      <c r="DA132" s="502">
        <v>0</v>
      </c>
      <c r="DB132" s="274"/>
      <c r="DC132" s="42">
        <v>1</v>
      </c>
      <c r="DD132" s="41">
        <f t="shared" si="80"/>
        <v>0</v>
      </c>
      <c r="DE132" s="41">
        <f t="shared" si="81"/>
        <v>0</v>
      </c>
      <c r="DF132" s="604">
        <v>0</v>
      </c>
      <c r="DG132" s="180">
        <v>0</v>
      </c>
      <c r="DH132" s="289">
        <f>$D$132*DG132</f>
        <v>0</v>
      </c>
      <c r="DI132" s="502">
        <v>0</v>
      </c>
      <c r="DJ132" s="274"/>
      <c r="DK132" s="42">
        <v>1</v>
      </c>
      <c r="DL132" s="41">
        <f t="shared" si="82"/>
        <v>0</v>
      </c>
      <c r="DM132" s="41">
        <f t="shared" si="83"/>
        <v>0</v>
      </c>
      <c r="DN132" s="604">
        <v>0</v>
      </c>
      <c r="DO132" s="180">
        <v>0</v>
      </c>
      <c r="DP132" s="289">
        <f>$D$132*DO132</f>
        <v>0</v>
      </c>
      <c r="DQ132" s="502">
        <v>0</v>
      </c>
      <c r="DR132" s="274"/>
      <c r="DS132" s="42">
        <v>1</v>
      </c>
      <c r="DT132" s="41">
        <f t="shared" si="84"/>
        <v>0</v>
      </c>
      <c r="DU132" s="41">
        <f t="shared" si="85"/>
        <v>0</v>
      </c>
      <c r="DV132" s="604">
        <v>0</v>
      </c>
      <c r="DW132" s="180">
        <v>0</v>
      </c>
      <c r="DX132" s="289">
        <f>$D$132*DW132</f>
        <v>0</v>
      </c>
      <c r="DY132" s="502">
        <v>0</v>
      </c>
      <c r="DZ132" s="274"/>
      <c r="EA132" s="42">
        <v>1</v>
      </c>
      <c r="EB132" s="41">
        <f t="shared" si="86"/>
        <v>0</v>
      </c>
      <c r="EC132" s="41">
        <f t="shared" si="87"/>
        <v>0</v>
      </c>
      <c r="ED132" s="604">
        <v>0</v>
      </c>
      <c r="EE132" s="180">
        <v>0</v>
      </c>
      <c r="EF132" s="289">
        <f>$D$132*EE132</f>
        <v>0</v>
      </c>
      <c r="EG132" s="502">
        <v>0</v>
      </c>
      <c r="EH132" s="274"/>
      <c r="EI132" s="42">
        <v>1</v>
      </c>
      <c r="EJ132" s="41">
        <f t="shared" si="88"/>
        <v>0</v>
      </c>
      <c r="EK132" s="41">
        <f t="shared" si="89"/>
        <v>0</v>
      </c>
      <c r="EL132" s="604">
        <v>0</v>
      </c>
      <c r="EM132" s="180">
        <v>0</v>
      </c>
      <c r="EN132" s="289">
        <f>$D$132*EM132</f>
        <v>0</v>
      </c>
      <c r="EO132" s="502">
        <v>0</v>
      </c>
      <c r="EP132" s="274"/>
      <c r="EQ132" s="42">
        <v>1</v>
      </c>
      <c r="ER132" s="41">
        <f t="shared" si="90"/>
        <v>0</v>
      </c>
      <c r="ES132" s="41">
        <f t="shared" si="91"/>
        <v>0</v>
      </c>
      <c r="ET132" s="604">
        <v>0</v>
      </c>
      <c r="EU132" s="180">
        <v>0</v>
      </c>
      <c r="EV132" s="289">
        <f>$D$132*EU132</f>
        <v>0</v>
      </c>
      <c r="EW132" s="502">
        <v>0</v>
      </c>
      <c r="EX132" s="274"/>
      <c r="EY132" s="42">
        <v>1</v>
      </c>
      <c r="EZ132" s="41">
        <f t="shared" si="92"/>
        <v>0</v>
      </c>
      <c r="FA132" s="41">
        <f t="shared" si="93"/>
        <v>0</v>
      </c>
      <c r="FB132" s="604">
        <v>0</v>
      </c>
      <c r="FC132" s="86">
        <v>0</v>
      </c>
      <c r="FD132" s="289">
        <f>$D$132*FC132</f>
        <v>0</v>
      </c>
      <c r="FE132" s="499">
        <v>0</v>
      </c>
      <c r="FF132" s="19"/>
      <c r="FG132" s="42">
        <v>1</v>
      </c>
      <c r="FH132" s="41">
        <f t="shared" si="94"/>
        <v>0</v>
      </c>
      <c r="FI132" s="41">
        <f t="shared" si="104"/>
        <v>0</v>
      </c>
      <c r="FJ132" s="599">
        <v>0</v>
      </c>
      <c r="FK132" s="400">
        <v>0</v>
      </c>
      <c r="FL132" s="289">
        <f>$D$132*FK132</f>
        <v>0</v>
      </c>
      <c r="FM132" s="539">
        <v>0</v>
      </c>
      <c r="FN132" s="275"/>
      <c r="FO132" s="42">
        <v>1</v>
      </c>
      <c r="FP132" s="41">
        <f t="shared" si="95"/>
        <v>0</v>
      </c>
      <c r="FQ132" s="41">
        <f t="shared" si="96"/>
        <v>0</v>
      </c>
      <c r="FR132" s="633">
        <v>0</v>
      </c>
      <c r="FW132" s="355">
        <f t="shared" si="97"/>
        <v>210</v>
      </c>
      <c r="FX132" s="355">
        <f t="shared" si="97"/>
        <v>21525</v>
      </c>
      <c r="FY132" s="355">
        <f t="shared" si="98"/>
        <v>0</v>
      </c>
      <c r="FZ132" s="356">
        <f t="shared" si="98"/>
        <v>0</v>
      </c>
    </row>
    <row r="133" spans="1:182" x14ac:dyDescent="0.25">
      <c r="A133" s="35" t="s">
        <v>203</v>
      </c>
      <c r="B133" s="126" t="s">
        <v>204</v>
      </c>
      <c r="C133" s="88" t="s">
        <v>18</v>
      </c>
      <c r="D133" s="65">
        <v>60</v>
      </c>
      <c r="E133" s="299">
        <f t="shared" si="149"/>
        <v>63</v>
      </c>
      <c r="F133" s="288">
        <f>$D$133*E133</f>
        <v>3780</v>
      </c>
      <c r="G133" s="60">
        <v>9</v>
      </c>
      <c r="H133" s="289">
        <f>$D$133*G133</f>
        <v>540</v>
      </c>
      <c r="I133" s="457">
        <v>9</v>
      </c>
      <c r="K133" s="42">
        <v>1</v>
      </c>
      <c r="L133" s="41">
        <f t="shared" si="56"/>
        <v>9</v>
      </c>
      <c r="M133" s="41">
        <f t="shared" si="57"/>
        <v>9</v>
      </c>
      <c r="N133" s="557">
        <v>9</v>
      </c>
      <c r="O133" s="60">
        <v>0</v>
      </c>
      <c r="P133" s="289">
        <f>$D$133*O133</f>
        <v>0</v>
      </c>
      <c r="Q133" s="457">
        <v>0</v>
      </c>
      <c r="S133" s="42">
        <v>1</v>
      </c>
      <c r="T133" s="41">
        <f t="shared" si="58"/>
        <v>0</v>
      </c>
      <c r="U133" s="41">
        <f t="shared" si="59"/>
        <v>0</v>
      </c>
      <c r="V133" s="557">
        <v>0</v>
      </c>
      <c r="W133" s="60">
        <v>9</v>
      </c>
      <c r="X133" s="289">
        <f>$D$133*W133</f>
        <v>540</v>
      </c>
      <c r="Y133" s="457">
        <v>9</v>
      </c>
      <c r="AA133" s="42">
        <v>1</v>
      </c>
      <c r="AB133" s="41">
        <f t="shared" si="60"/>
        <v>9</v>
      </c>
      <c r="AC133" s="41">
        <f t="shared" si="61"/>
        <v>9</v>
      </c>
      <c r="AD133" s="557">
        <v>9</v>
      </c>
      <c r="AE133" s="60">
        <v>0</v>
      </c>
      <c r="AF133" s="289">
        <f>$D$133*AE133</f>
        <v>0</v>
      </c>
      <c r="AG133" s="457">
        <v>0</v>
      </c>
      <c r="AI133" s="42">
        <v>1</v>
      </c>
      <c r="AJ133" s="41">
        <f t="shared" si="62"/>
        <v>0</v>
      </c>
      <c r="AK133" s="41">
        <f t="shared" si="63"/>
        <v>0</v>
      </c>
      <c r="AL133" s="557">
        <v>0</v>
      </c>
      <c r="AM133" s="60">
        <v>9</v>
      </c>
      <c r="AN133" s="289">
        <f>$D$133*AM133</f>
        <v>540</v>
      </c>
      <c r="AO133" s="457">
        <v>9</v>
      </c>
      <c r="AQ133" s="42">
        <v>1</v>
      </c>
      <c r="AR133" s="41">
        <f t="shared" si="64"/>
        <v>9</v>
      </c>
      <c r="AS133" s="41">
        <f t="shared" si="65"/>
        <v>9</v>
      </c>
      <c r="AT133" s="557">
        <v>9</v>
      </c>
      <c r="AU133" s="60">
        <v>0</v>
      </c>
      <c r="AV133" s="289">
        <f>$D$133*AU133</f>
        <v>0</v>
      </c>
      <c r="AW133" s="457">
        <v>0</v>
      </c>
      <c r="AY133" s="42">
        <v>1</v>
      </c>
      <c r="AZ133" s="41">
        <f t="shared" si="66"/>
        <v>0</v>
      </c>
      <c r="BA133" s="41">
        <f t="shared" si="67"/>
        <v>0</v>
      </c>
      <c r="BB133" s="557">
        <v>0</v>
      </c>
      <c r="BC133" s="60">
        <v>9</v>
      </c>
      <c r="BD133" s="289">
        <f>$D$133*BC133</f>
        <v>540</v>
      </c>
      <c r="BE133" s="457">
        <v>9</v>
      </c>
      <c r="BG133" s="42">
        <v>1</v>
      </c>
      <c r="BH133" s="41">
        <f t="shared" si="68"/>
        <v>9</v>
      </c>
      <c r="BI133" s="41">
        <f t="shared" si="69"/>
        <v>9</v>
      </c>
      <c r="BJ133" s="557">
        <v>9</v>
      </c>
      <c r="BK133" s="60">
        <v>0</v>
      </c>
      <c r="BL133" s="289">
        <f>$D$133*BK133</f>
        <v>0</v>
      </c>
      <c r="BM133" s="457">
        <v>0</v>
      </c>
      <c r="BO133" s="42">
        <v>1</v>
      </c>
      <c r="BP133" s="41">
        <f t="shared" si="70"/>
        <v>0</v>
      </c>
      <c r="BQ133" s="41">
        <f t="shared" si="71"/>
        <v>0</v>
      </c>
      <c r="BR133" s="557">
        <v>0</v>
      </c>
      <c r="BS133" s="60">
        <v>9</v>
      </c>
      <c r="BT133" s="289">
        <f>$D$133*BS133</f>
        <v>540</v>
      </c>
      <c r="BU133" s="457">
        <v>9</v>
      </c>
      <c r="BW133" s="42">
        <v>1</v>
      </c>
      <c r="BX133" s="41">
        <f t="shared" si="72"/>
        <v>9</v>
      </c>
      <c r="BY133" s="41">
        <f t="shared" si="73"/>
        <v>9</v>
      </c>
      <c r="BZ133" s="557">
        <v>9</v>
      </c>
      <c r="CA133" s="60">
        <v>0</v>
      </c>
      <c r="CB133" s="289">
        <f>$D$133*CA133</f>
        <v>0</v>
      </c>
      <c r="CC133" s="457">
        <v>0</v>
      </c>
      <c r="CE133" s="42">
        <v>1</v>
      </c>
      <c r="CF133" s="41">
        <f t="shared" si="74"/>
        <v>0</v>
      </c>
      <c r="CG133" s="41">
        <f t="shared" si="75"/>
        <v>0</v>
      </c>
      <c r="CH133" s="557">
        <v>0</v>
      </c>
      <c r="CI133" s="60">
        <v>9</v>
      </c>
      <c r="CJ133" s="289">
        <f>$D$133*CI133</f>
        <v>540</v>
      </c>
      <c r="CK133" s="457">
        <v>9</v>
      </c>
      <c r="CM133" s="42">
        <v>1</v>
      </c>
      <c r="CN133" s="41">
        <f t="shared" si="76"/>
        <v>9</v>
      </c>
      <c r="CO133" s="41">
        <f t="shared" si="77"/>
        <v>9</v>
      </c>
      <c r="CP133" s="599">
        <v>9</v>
      </c>
      <c r="CQ133" s="60">
        <v>9</v>
      </c>
      <c r="CR133" s="289">
        <f>$D$133*CQ133</f>
        <v>540</v>
      </c>
      <c r="CS133" s="467">
        <v>0</v>
      </c>
      <c r="CT133" s="56"/>
      <c r="CU133" s="42">
        <v>1</v>
      </c>
      <c r="CV133" s="41">
        <f t="shared" si="78"/>
        <v>9</v>
      </c>
      <c r="CW133" s="41">
        <f t="shared" si="79"/>
        <v>9</v>
      </c>
      <c r="CX133" s="564">
        <v>0</v>
      </c>
      <c r="CY133" s="60">
        <v>0</v>
      </c>
      <c r="CZ133" s="289">
        <f>$D$133*CY133</f>
        <v>0</v>
      </c>
      <c r="DA133" s="502">
        <v>0</v>
      </c>
      <c r="DB133" s="274"/>
      <c r="DC133" s="42">
        <v>1</v>
      </c>
      <c r="DD133" s="41">
        <f t="shared" si="80"/>
        <v>0</v>
      </c>
      <c r="DE133" s="41">
        <f t="shared" si="81"/>
        <v>0</v>
      </c>
      <c r="DF133" s="604">
        <v>0</v>
      </c>
      <c r="DG133" s="180">
        <v>0</v>
      </c>
      <c r="DH133" s="289">
        <f>$D$133*DG133</f>
        <v>0</v>
      </c>
      <c r="DI133" s="502">
        <v>0</v>
      </c>
      <c r="DJ133" s="274"/>
      <c r="DK133" s="42">
        <v>1</v>
      </c>
      <c r="DL133" s="41">
        <f t="shared" si="82"/>
        <v>0</v>
      </c>
      <c r="DM133" s="41">
        <f t="shared" si="83"/>
        <v>0</v>
      </c>
      <c r="DN133" s="604">
        <v>0</v>
      </c>
      <c r="DO133" s="180">
        <v>0</v>
      </c>
      <c r="DP133" s="289">
        <f>$D$133*DO133</f>
        <v>0</v>
      </c>
      <c r="DQ133" s="502">
        <v>0</v>
      </c>
      <c r="DR133" s="274"/>
      <c r="DS133" s="42">
        <v>1</v>
      </c>
      <c r="DT133" s="41">
        <f t="shared" si="84"/>
        <v>0</v>
      </c>
      <c r="DU133" s="41">
        <f t="shared" si="85"/>
        <v>0</v>
      </c>
      <c r="DV133" s="604">
        <v>0</v>
      </c>
      <c r="DW133" s="180">
        <v>0</v>
      </c>
      <c r="DX133" s="289">
        <f>$D$133*DW133</f>
        <v>0</v>
      </c>
      <c r="DY133" s="502">
        <v>0</v>
      </c>
      <c r="DZ133" s="274"/>
      <c r="EA133" s="42">
        <v>1</v>
      </c>
      <c r="EB133" s="41">
        <f t="shared" si="86"/>
        <v>0</v>
      </c>
      <c r="EC133" s="41">
        <f t="shared" si="87"/>
        <v>0</v>
      </c>
      <c r="ED133" s="604">
        <v>0</v>
      </c>
      <c r="EE133" s="180">
        <v>0</v>
      </c>
      <c r="EF133" s="289">
        <f>$D$133*EE133</f>
        <v>0</v>
      </c>
      <c r="EG133" s="502">
        <v>0</v>
      </c>
      <c r="EH133" s="274"/>
      <c r="EI133" s="42">
        <v>1</v>
      </c>
      <c r="EJ133" s="41">
        <f t="shared" si="88"/>
        <v>0</v>
      </c>
      <c r="EK133" s="41">
        <f t="shared" si="89"/>
        <v>0</v>
      </c>
      <c r="EL133" s="604">
        <v>0</v>
      </c>
      <c r="EM133" s="180">
        <v>0</v>
      </c>
      <c r="EN133" s="289">
        <f>$D$133*EM133</f>
        <v>0</v>
      </c>
      <c r="EO133" s="502">
        <v>0</v>
      </c>
      <c r="EP133" s="274"/>
      <c r="EQ133" s="42">
        <v>1</v>
      </c>
      <c r="ER133" s="41">
        <f t="shared" si="90"/>
        <v>0</v>
      </c>
      <c r="ES133" s="41">
        <f t="shared" si="91"/>
        <v>0</v>
      </c>
      <c r="ET133" s="604">
        <v>0</v>
      </c>
      <c r="EU133" s="180">
        <v>0</v>
      </c>
      <c r="EV133" s="289">
        <f>$D$133*EU133</f>
        <v>0</v>
      </c>
      <c r="EW133" s="502">
        <v>0</v>
      </c>
      <c r="EX133" s="274"/>
      <c r="EY133" s="42">
        <v>1</v>
      </c>
      <c r="EZ133" s="41">
        <f t="shared" si="92"/>
        <v>0</v>
      </c>
      <c r="FA133" s="41">
        <f t="shared" si="93"/>
        <v>0</v>
      </c>
      <c r="FB133" s="604">
        <v>0</v>
      </c>
      <c r="FC133" s="86">
        <v>0</v>
      </c>
      <c r="FD133" s="289">
        <f>$D$133*FC133</f>
        <v>0</v>
      </c>
      <c r="FE133" s="499">
        <v>0</v>
      </c>
      <c r="FF133" s="19"/>
      <c r="FG133" s="42">
        <v>1</v>
      </c>
      <c r="FH133" s="41">
        <f t="shared" si="94"/>
        <v>0</v>
      </c>
      <c r="FI133" s="41">
        <f t="shared" si="104"/>
        <v>0</v>
      </c>
      <c r="FJ133" s="599">
        <v>0</v>
      </c>
      <c r="FK133" s="400">
        <v>0</v>
      </c>
      <c r="FL133" s="289">
        <f>$D$133*FK133</f>
        <v>0</v>
      </c>
      <c r="FM133" s="539">
        <v>0</v>
      </c>
      <c r="FN133" s="275"/>
      <c r="FO133" s="42">
        <v>1</v>
      </c>
      <c r="FP133" s="41">
        <f t="shared" si="95"/>
        <v>0</v>
      </c>
      <c r="FQ133" s="41">
        <f t="shared" si="96"/>
        <v>0</v>
      </c>
      <c r="FR133" s="633">
        <v>0</v>
      </c>
      <c r="FW133" s="355">
        <f t="shared" si="97"/>
        <v>63</v>
      </c>
      <c r="FX133" s="355">
        <f t="shared" si="97"/>
        <v>3780</v>
      </c>
      <c r="FY133" s="355">
        <f t="shared" si="98"/>
        <v>0</v>
      </c>
      <c r="FZ133" s="356">
        <f t="shared" si="98"/>
        <v>0</v>
      </c>
    </row>
    <row r="134" spans="1:182" x14ac:dyDescent="0.25">
      <c r="A134" s="35" t="s">
        <v>205</v>
      </c>
      <c r="B134" s="126" t="s">
        <v>206</v>
      </c>
      <c r="C134" s="88" t="s">
        <v>18</v>
      </c>
      <c r="D134" s="65">
        <v>102.5</v>
      </c>
      <c r="E134" s="299">
        <f t="shared" si="149"/>
        <v>56</v>
      </c>
      <c r="F134" s="288">
        <f>$D$134*E134</f>
        <v>5740</v>
      </c>
      <c r="G134" s="60">
        <v>8</v>
      </c>
      <c r="H134" s="289">
        <f>$D$134*G134</f>
        <v>820</v>
      </c>
      <c r="I134" s="457">
        <v>8</v>
      </c>
      <c r="K134" s="42">
        <v>1</v>
      </c>
      <c r="L134" s="41">
        <f t="shared" si="56"/>
        <v>8</v>
      </c>
      <c r="M134" s="41">
        <f t="shared" si="57"/>
        <v>8</v>
      </c>
      <c r="N134" s="557">
        <v>8</v>
      </c>
      <c r="O134" s="60">
        <v>0</v>
      </c>
      <c r="P134" s="289">
        <f>$D$134*O134</f>
        <v>0</v>
      </c>
      <c r="Q134" s="457">
        <v>0</v>
      </c>
      <c r="S134" s="42">
        <v>1</v>
      </c>
      <c r="T134" s="41">
        <f t="shared" si="58"/>
        <v>0</v>
      </c>
      <c r="U134" s="41">
        <f t="shared" si="59"/>
        <v>0</v>
      </c>
      <c r="V134" s="557">
        <v>0</v>
      </c>
      <c r="W134" s="60">
        <v>8</v>
      </c>
      <c r="X134" s="289">
        <f>$D$134*W134</f>
        <v>820</v>
      </c>
      <c r="Y134" s="457">
        <v>8</v>
      </c>
      <c r="AA134" s="42">
        <v>1</v>
      </c>
      <c r="AB134" s="41">
        <f t="shared" si="60"/>
        <v>8</v>
      </c>
      <c r="AC134" s="41">
        <f t="shared" si="61"/>
        <v>8</v>
      </c>
      <c r="AD134" s="557">
        <v>8</v>
      </c>
      <c r="AE134" s="60">
        <v>0</v>
      </c>
      <c r="AF134" s="289">
        <f>$D$134*AE134</f>
        <v>0</v>
      </c>
      <c r="AG134" s="457">
        <v>0</v>
      </c>
      <c r="AI134" s="42">
        <v>1</v>
      </c>
      <c r="AJ134" s="41">
        <f t="shared" si="62"/>
        <v>0</v>
      </c>
      <c r="AK134" s="41">
        <f t="shared" si="63"/>
        <v>0</v>
      </c>
      <c r="AL134" s="557">
        <v>0</v>
      </c>
      <c r="AM134" s="60">
        <v>8</v>
      </c>
      <c r="AN134" s="289">
        <f>$D$134*AM134</f>
        <v>820</v>
      </c>
      <c r="AO134" s="457">
        <v>8</v>
      </c>
      <c r="AQ134" s="42">
        <v>1</v>
      </c>
      <c r="AR134" s="41">
        <f t="shared" si="64"/>
        <v>8</v>
      </c>
      <c r="AS134" s="41">
        <f t="shared" si="65"/>
        <v>8</v>
      </c>
      <c r="AT134" s="557">
        <v>8</v>
      </c>
      <c r="AU134" s="60">
        <v>0</v>
      </c>
      <c r="AV134" s="289">
        <f>$D$134*AU134</f>
        <v>0</v>
      </c>
      <c r="AW134" s="457">
        <v>0</v>
      </c>
      <c r="AY134" s="42">
        <v>1</v>
      </c>
      <c r="AZ134" s="41">
        <f t="shared" si="66"/>
        <v>0</v>
      </c>
      <c r="BA134" s="41">
        <f t="shared" si="67"/>
        <v>0</v>
      </c>
      <c r="BB134" s="557">
        <v>0</v>
      </c>
      <c r="BC134" s="60">
        <v>8</v>
      </c>
      <c r="BD134" s="289">
        <f>$D$134*BC134</f>
        <v>820</v>
      </c>
      <c r="BE134" s="457">
        <v>8</v>
      </c>
      <c r="BG134" s="42">
        <v>1</v>
      </c>
      <c r="BH134" s="41">
        <f t="shared" si="68"/>
        <v>8</v>
      </c>
      <c r="BI134" s="41">
        <f t="shared" si="69"/>
        <v>8</v>
      </c>
      <c r="BJ134" s="557">
        <v>8</v>
      </c>
      <c r="BK134" s="60">
        <v>0</v>
      </c>
      <c r="BL134" s="289">
        <f>$D$134*BK134</f>
        <v>0</v>
      </c>
      <c r="BM134" s="457">
        <v>0</v>
      </c>
      <c r="BO134" s="42">
        <v>1</v>
      </c>
      <c r="BP134" s="41">
        <f t="shared" si="70"/>
        <v>0</v>
      </c>
      <c r="BQ134" s="41">
        <f t="shared" si="71"/>
        <v>0</v>
      </c>
      <c r="BR134" s="557">
        <v>0</v>
      </c>
      <c r="BS134" s="60">
        <v>8</v>
      </c>
      <c r="BT134" s="289">
        <f>$D$134*BS134</f>
        <v>820</v>
      </c>
      <c r="BU134" s="457">
        <v>8</v>
      </c>
      <c r="BW134" s="42">
        <v>1</v>
      </c>
      <c r="BX134" s="41">
        <f t="shared" si="72"/>
        <v>8</v>
      </c>
      <c r="BY134" s="41">
        <f t="shared" si="73"/>
        <v>8</v>
      </c>
      <c r="BZ134" s="557">
        <v>8</v>
      </c>
      <c r="CA134" s="60">
        <v>0</v>
      </c>
      <c r="CB134" s="289">
        <f>$D$134*CA134</f>
        <v>0</v>
      </c>
      <c r="CC134" s="457">
        <v>0</v>
      </c>
      <c r="CE134" s="42">
        <v>1</v>
      </c>
      <c r="CF134" s="41">
        <f t="shared" si="74"/>
        <v>0</v>
      </c>
      <c r="CG134" s="41">
        <f t="shared" si="75"/>
        <v>0</v>
      </c>
      <c r="CH134" s="557">
        <v>0</v>
      </c>
      <c r="CI134" s="60">
        <v>8</v>
      </c>
      <c r="CJ134" s="289">
        <f>$D$134*CI134</f>
        <v>820</v>
      </c>
      <c r="CK134" s="457">
        <v>8</v>
      </c>
      <c r="CM134" s="42">
        <v>1</v>
      </c>
      <c r="CN134" s="41">
        <f t="shared" si="76"/>
        <v>8</v>
      </c>
      <c r="CO134" s="41">
        <f t="shared" si="77"/>
        <v>8</v>
      </c>
      <c r="CP134" s="599">
        <v>8</v>
      </c>
      <c r="CQ134" s="60">
        <v>8</v>
      </c>
      <c r="CR134" s="289">
        <f>$D$134*CQ134</f>
        <v>820</v>
      </c>
      <c r="CS134" s="467">
        <v>0</v>
      </c>
      <c r="CT134" s="56"/>
      <c r="CU134" s="42">
        <v>1</v>
      </c>
      <c r="CV134" s="41">
        <f t="shared" si="78"/>
        <v>8</v>
      </c>
      <c r="CW134" s="41">
        <f t="shared" si="79"/>
        <v>8</v>
      </c>
      <c r="CX134" s="564">
        <v>0</v>
      </c>
      <c r="CY134" s="60">
        <v>0</v>
      </c>
      <c r="CZ134" s="289">
        <f>$D$134*CY134</f>
        <v>0</v>
      </c>
      <c r="DA134" s="502">
        <v>0</v>
      </c>
      <c r="DB134" s="274"/>
      <c r="DC134" s="42">
        <v>1</v>
      </c>
      <c r="DD134" s="41">
        <f t="shared" si="80"/>
        <v>0</v>
      </c>
      <c r="DE134" s="41">
        <f t="shared" si="81"/>
        <v>0</v>
      </c>
      <c r="DF134" s="604">
        <v>0</v>
      </c>
      <c r="DG134" s="180">
        <v>0</v>
      </c>
      <c r="DH134" s="289">
        <f>$D$134*DG134</f>
        <v>0</v>
      </c>
      <c r="DI134" s="502">
        <v>0</v>
      </c>
      <c r="DJ134" s="274"/>
      <c r="DK134" s="42">
        <v>1</v>
      </c>
      <c r="DL134" s="41">
        <f t="shared" si="82"/>
        <v>0</v>
      </c>
      <c r="DM134" s="41">
        <f t="shared" si="83"/>
        <v>0</v>
      </c>
      <c r="DN134" s="604">
        <v>0</v>
      </c>
      <c r="DO134" s="180">
        <v>0</v>
      </c>
      <c r="DP134" s="289">
        <f>$D$134*DO134</f>
        <v>0</v>
      </c>
      <c r="DQ134" s="502">
        <v>0</v>
      </c>
      <c r="DR134" s="274"/>
      <c r="DS134" s="42">
        <v>1</v>
      </c>
      <c r="DT134" s="41">
        <f t="shared" si="84"/>
        <v>0</v>
      </c>
      <c r="DU134" s="41">
        <f t="shared" si="85"/>
        <v>0</v>
      </c>
      <c r="DV134" s="604">
        <v>0</v>
      </c>
      <c r="DW134" s="180">
        <v>0</v>
      </c>
      <c r="DX134" s="289">
        <f>$D$134*DW134</f>
        <v>0</v>
      </c>
      <c r="DY134" s="502">
        <v>0</v>
      </c>
      <c r="DZ134" s="274"/>
      <c r="EA134" s="42">
        <v>1</v>
      </c>
      <c r="EB134" s="41">
        <f t="shared" si="86"/>
        <v>0</v>
      </c>
      <c r="EC134" s="41">
        <f t="shared" si="87"/>
        <v>0</v>
      </c>
      <c r="ED134" s="604">
        <v>0</v>
      </c>
      <c r="EE134" s="180">
        <v>0</v>
      </c>
      <c r="EF134" s="289">
        <f>$D$134*EE134</f>
        <v>0</v>
      </c>
      <c r="EG134" s="502">
        <v>0</v>
      </c>
      <c r="EH134" s="274"/>
      <c r="EI134" s="42">
        <v>1</v>
      </c>
      <c r="EJ134" s="41">
        <f t="shared" si="88"/>
        <v>0</v>
      </c>
      <c r="EK134" s="41">
        <f t="shared" si="89"/>
        <v>0</v>
      </c>
      <c r="EL134" s="604">
        <v>0</v>
      </c>
      <c r="EM134" s="180">
        <v>0</v>
      </c>
      <c r="EN134" s="289">
        <f>$D$134*EM134</f>
        <v>0</v>
      </c>
      <c r="EO134" s="502">
        <v>0</v>
      </c>
      <c r="EP134" s="274"/>
      <c r="EQ134" s="42">
        <v>1</v>
      </c>
      <c r="ER134" s="41">
        <f t="shared" si="90"/>
        <v>0</v>
      </c>
      <c r="ES134" s="41">
        <f t="shared" si="91"/>
        <v>0</v>
      </c>
      <c r="ET134" s="604">
        <v>0</v>
      </c>
      <c r="EU134" s="180">
        <v>0</v>
      </c>
      <c r="EV134" s="289">
        <f>$D$134*EU134</f>
        <v>0</v>
      </c>
      <c r="EW134" s="502">
        <v>0</v>
      </c>
      <c r="EX134" s="274"/>
      <c r="EY134" s="42">
        <v>1</v>
      </c>
      <c r="EZ134" s="41">
        <f t="shared" si="92"/>
        <v>0</v>
      </c>
      <c r="FA134" s="41">
        <f t="shared" si="93"/>
        <v>0</v>
      </c>
      <c r="FB134" s="604">
        <v>0</v>
      </c>
      <c r="FC134" s="86">
        <v>0</v>
      </c>
      <c r="FD134" s="289">
        <f>$D$134*FC134</f>
        <v>0</v>
      </c>
      <c r="FE134" s="499">
        <v>0</v>
      </c>
      <c r="FF134" s="19"/>
      <c r="FG134" s="42">
        <v>1</v>
      </c>
      <c r="FH134" s="41">
        <f t="shared" si="94"/>
        <v>0</v>
      </c>
      <c r="FI134" s="41">
        <f t="shared" si="104"/>
        <v>0</v>
      </c>
      <c r="FJ134" s="599">
        <v>0</v>
      </c>
      <c r="FK134" s="400">
        <v>0</v>
      </c>
      <c r="FL134" s="289">
        <f>$D$134*FK134</f>
        <v>0</v>
      </c>
      <c r="FM134" s="539">
        <v>0</v>
      </c>
      <c r="FN134" s="275"/>
      <c r="FO134" s="42">
        <v>1</v>
      </c>
      <c r="FP134" s="41">
        <f t="shared" si="95"/>
        <v>0</v>
      </c>
      <c r="FQ134" s="41">
        <f t="shared" si="96"/>
        <v>0</v>
      </c>
      <c r="FR134" s="633">
        <v>0</v>
      </c>
      <c r="FW134" s="355">
        <f t="shared" si="97"/>
        <v>56</v>
      </c>
      <c r="FX134" s="355">
        <f t="shared" si="97"/>
        <v>5740</v>
      </c>
      <c r="FY134" s="355">
        <f t="shared" si="98"/>
        <v>0</v>
      </c>
      <c r="FZ134" s="356">
        <f t="shared" si="98"/>
        <v>0</v>
      </c>
    </row>
    <row r="135" spans="1:182" x14ac:dyDescent="0.25">
      <c r="A135" s="35" t="s">
        <v>207</v>
      </c>
      <c r="B135" s="126" t="s">
        <v>208</v>
      </c>
      <c r="C135" s="88" t="s">
        <v>18</v>
      </c>
      <c r="D135" s="65">
        <v>60</v>
      </c>
      <c r="E135" s="299">
        <f t="shared" si="149"/>
        <v>105</v>
      </c>
      <c r="F135" s="288">
        <f>$D$135*E135</f>
        <v>6300</v>
      </c>
      <c r="G135" s="557">
        <v>15</v>
      </c>
      <c r="H135" s="289">
        <f>$D$135*G135</f>
        <v>900</v>
      </c>
      <c r="I135" s="457">
        <v>10</v>
      </c>
      <c r="J135" s="125">
        <v>0</v>
      </c>
      <c r="K135" s="448">
        <v>1.5</v>
      </c>
      <c r="L135" s="41">
        <f t="shared" ref="L135:L199" si="150">G135*K135</f>
        <v>22.5</v>
      </c>
      <c r="M135" s="41">
        <f t="shared" ref="M135:M199" si="151">ROUNDUP(L135,0)</f>
        <v>23</v>
      </c>
      <c r="N135" s="557">
        <v>15</v>
      </c>
      <c r="O135" s="557">
        <v>0</v>
      </c>
      <c r="P135" s="289">
        <f>$D$135*O135</f>
        <v>0</v>
      </c>
      <c r="Q135" s="457">
        <v>0</v>
      </c>
      <c r="R135" s="125">
        <v>0</v>
      </c>
      <c r="S135" s="448">
        <v>1.5</v>
      </c>
      <c r="T135" s="41">
        <f t="shared" ref="T135:T199" si="152">O135*S135</f>
        <v>0</v>
      </c>
      <c r="U135" s="41">
        <f t="shared" ref="U135:U199" si="153">ROUNDUP(T135,0)</f>
        <v>0</v>
      </c>
      <c r="V135" s="557">
        <v>0</v>
      </c>
      <c r="W135" s="557">
        <v>15</v>
      </c>
      <c r="X135" s="289">
        <f>$D$135*W135</f>
        <v>900</v>
      </c>
      <c r="Y135" s="457">
        <v>10</v>
      </c>
      <c r="Z135" s="125">
        <v>0</v>
      </c>
      <c r="AA135" s="448">
        <v>1.5</v>
      </c>
      <c r="AB135" s="41">
        <f t="shared" ref="AB135:AB199" si="154">W135*AA135</f>
        <v>22.5</v>
      </c>
      <c r="AC135" s="41">
        <f t="shared" ref="AC135:AC199" si="155">ROUNDUP(AB135,0)</f>
        <v>23</v>
      </c>
      <c r="AD135" s="557">
        <v>15</v>
      </c>
      <c r="AE135" s="557">
        <v>0</v>
      </c>
      <c r="AF135" s="289">
        <f>$D$135*AE135</f>
        <v>0</v>
      </c>
      <c r="AG135" s="457">
        <v>0</v>
      </c>
      <c r="AH135" s="125">
        <v>0</v>
      </c>
      <c r="AI135" s="448">
        <v>1.5</v>
      </c>
      <c r="AJ135" s="41">
        <f t="shared" ref="AJ135:AJ199" si="156">AE135*AI135</f>
        <v>0</v>
      </c>
      <c r="AK135" s="41">
        <f t="shared" ref="AK135:AK199" si="157">ROUNDUP(AJ135,0)</f>
        <v>0</v>
      </c>
      <c r="AL135" s="557">
        <v>0</v>
      </c>
      <c r="AM135" s="557">
        <v>15</v>
      </c>
      <c r="AN135" s="289">
        <f>$D$135*AM135</f>
        <v>900</v>
      </c>
      <c r="AO135" s="457">
        <v>10</v>
      </c>
      <c r="AP135" s="125">
        <v>0</v>
      </c>
      <c r="AQ135" s="448">
        <v>1.5</v>
      </c>
      <c r="AR135" s="41">
        <f t="shared" ref="AR135:AR199" si="158">AM135*AQ135</f>
        <v>22.5</v>
      </c>
      <c r="AS135" s="41">
        <f t="shared" ref="AS135:AS199" si="159">ROUNDUP(AR135,0)</f>
        <v>23</v>
      </c>
      <c r="AT135" s="557">
        <v>15</v>
      </c>
      <c r="AU135" s="557">
        <v>0</v>
      </c>
      <c r="AV135" s="289">
        <f>$D$135*AU135</f>
        <v>0</v>
      </c>
      <c r="AW135" s="457">
        <v>0</v>
      </c>
      <c r="AX135" s="125">
        <v>0</v>
      </c>
      <c r="AY135" s="448">
        <v>1.5</v>
      </c>
      <c r="AZ135" s="41">
        <f t="shared" ref="AZ135:AZ199" si="160">AU135*AY135</f>
        <v>0</v>
      </c>
      <c r="BA135" s="41">
        <f t="shared" ref="BA135:BA199" si="161">ROUNDUP(AZ135,0)</f>
        <v>0</v>
      </c>
      <c r="BB135" s="557">
        <v>0</v>
      </c>
      <c r="BC135" s="557">
        <v>15</v>
      </c>
      <c r="BD135" s="289">
        <f>$D$135*BC135</f>
        <v>900</v>
      </c>
      <c r="BE135" s="457">
        <v>10</v>
      </c>
      <c r="BF135" s="125">
        <v>497</v>
      </c>
      <c r="BG135" s="448">
        <v>1.5</v>
      </c>
      <c r="BH135" s="41">
        <f t="shared" ref="BH135:BH199" si="162">BC135*BG135</f>
        <v>22.5</v>
      </c>
      <c r="BI135" s="41">
        <f t="shared" ref="BI135:BI199" si="163">ROUNDUP(BH135,0)</f>
        <v>23</v>
      </c>
      <c r="BJ135" s="557">
        <v>15</v>
      </c>
      <c r="BK135" s="557">
        <v>0</v>
      </c>
      <c r="BL135" s="289">
        <f>$D$135*BK135</f>
        <v>0</v>
      </c>
      <c r="BM135" s="457">
        <v>0</v>
      </c>
      <c r="BN135" s="125">
        <v>0</v>
      </c>
      <c r="BO135" s="448">
        <v>1.5</v>
      </c>
      <c r="BP135" s="41">
        <f t="shared" ref="BP135:BP199" si="164">BK135*BO135</f>
        <v>0</v>
      </c>
      <c r="BQ135" s="41">
        <f t="shared" ref="BQ135:BQ199" si="165">ROUNDUP(BP135,0)</f>
        <v>0</v>
      </c>
      <c r="BR135" s="557">
        <v>0</v>
      </c>
      <c r="BS135" s="557">
        <v>15</v>
      </c>
      <c r="BT135" s="289">
        <f>$D$135*BS135</f>
        <v>900</v>
      </c>
      <c r="BU135" s="457">
        <v>10</v>
      </c>
      <c r="BV135" s="125">
        <v>186</v>
      </c>
      <c r="BW135" s="448">
        <v>1.5</v>
      </c>
      <c r="BX135" s="41">
        <f t="shared" ref="BX135:BX199" si="166">BS135*BW135</f>
        <v>22.5</v>
      </c>
      <c r="BY135" s="41">
        <f t="shared" ref="BY135:BY199" si="167">ROUNDUP(BX135,0)</f>
        <v>23</v>
      </c>
      <c r="BZ135" s="557">
        <v>15</v>
      </c>
      <c r="CA135" s="557">
        <v>0</v>
      </c>
      <c r="CB135" s="289">
        <f>$D$135*CA135</f>
        <v>0</v>
      </c>
      <c r="CC135" s="457">
        <v>0</v>
      </c>
      <c r="CD135" s="125">
        <v>0</v>
      </c>
      <c r="CE135" s="448">
        <v>1.5</v>
      </c>
      <c r="CF135" s="41">
        <f t="shared" ref="CF135:CF199" si="168">CA135*CE135</f>
        <v>0</v>
      </c>
      <c r="CG135" s="41">
        <f t="shared" ref="CG135:CG199" si="169">ROUNDUP(CF135,0)</f>
        <v>0</v>
      </c>
      <c r="CH135" s="557">
        <v>0</v>
      </c>
      <c r="CI135" s="599">
        <v>15</v>
      </c>
      <c r="CJ135" s="289">
        <f>$D$135*CI135</f>
        <v>900</v>
      </c>
      <c r="CK135" s="457">
        <v>10</v>
      </c>
      <c r="CL135" s="125">
        <v>0</v>
      </c>
      <c r="CM135" s="448">
        <v>1.5</v>
      </c>
      <c r="CN135" s="41">
        <f t="shared" ref="CN135:CN199" si="170">CI135*CM135</f>
        <v>22.5</v>
      </c>
      <c r="CO135" s="41">
        <f t="shared" ref="CO135:CO199" si="171">ROUNDUP(CN135,0)</f>
        <v>23</v>
      </c>
      <c r="CP135" s="599">
        <v>15</v>
      </c>
      <c r="CQ135" s="599">
        <v>15</v>
      </c>
      <c r="CR135" s="289">
        <f>$D$135*CQ135</f>
        <v>900</v>
      </c>
      <c r="CS135" s="467">
        <v>0</v>
      </c>
      <c r="CT135" s="56"/>
      <c r="CU135" s="448">
        <v>1.5</v>
      </c>
      <c r="CV135" s="41">
        <f t="shared" ref="CV135:CV198" si="172">CQ135*CU135</f>
        <v>22.5</v>
      </c>
      <c r="CW135" s="41">
        <f t="shared" ref="CW135:CW198" si="173">ROUNDUP(CV135,0)</f>
        <v>23</v>
      </c>
      <c r="CX135" s="618">
        <v>0</v>
      </c>
      <c r="CY135" s="557">
        <v>0</v>
      </c>
      <c r="CZ135" s="289">
        <f>$D$135*CY135</f>
        <v>0</v>
      </c>
      <c r="DA135" s="502">
        <v>0</v>
      </c>
      <c r="DB135" s="274"/>
      <c r="DC135" s="448">
        <v>1.5</v>
      </c>
      <c r="DD135" s="41">
        <f t="shared" ref="DD135:DD199" si="174">CY135*DC135</f>
        <v>0</v>
      </c>
      <c r="DE135" s="41">
        <f t="shared" ref="DE135:DE199" si="175">ROUNDUP(DD135,0)</f>
        <v>0</v>
      </c>
      <c r="DF135" s="604">
        <v>0</v>
      </c>
      <c r="DG135" s="604">
        <v>0</v>
      </c>
      <c r="DH135" s="289">
        <f>$D$135*DG135</f>
        <v>0</v>
      </c>
      <c r="DI135" s="502">
        <v>0</v>
      </c>
      <c r="DJ135" s="274"/>
      <c r="DK135" s="448">
        <v>1.5</v>
      </c>
      <c r="DL135" s="41">
        <f t="shared" ref="DL135:DL199" si="176">DG135*DK135</f>
        <v>0</v>
      </c>
      <c r="DM135" s="41">
        <f t="shared" ref="DM135:DM199" si="177">ROUNDUP(DL135,0)</f>
        <v>0</v>
      </c>
      <c r="DN135" s="604">
        <v>0</v>
      </c>
      <c r="DO135" s="604">
        <v>0</v>
      </c>
      <c r="DP135" s="289">
        <f>$D$135*DO135</f>
        <v>0</v>
      </c>
      <c r="DQ135" s="502">
        <v>0</v>
      </c>
      <c r="DR135" s="274"/>
      <c r="DS135" s="448">
        <v>1.5</v>
      </c>
      <c r="DT135" s="41">
        <f t="shared" ref="DT135:DT199" si="178">DO135*DS135</f>
        <v>0</v>
      </c>
      <c r="DU135" s="41">
        <f t="shared" ref="DU135:DU199" si="179">ROUNDUP(DT135,0)</f>
        <v>0</v>
      </c>
      <c r="DV135" s="604">
        <v>0</v>
      </c>
      <c r="DW135" s="604">
        <v>0</v>
      </c>
      <c r="DX135" s="289">
        <f>$D$135*DW135</f>
        <v>0</v>
      </c>
      <c r="DY135" s="502">
        <v>0</v>
      </c>
      <c r="DZ135" s="274"/>
      <c r="EA135" s="448">
        <v>1.5</v>
      </c>
      <c r="EB135" s="41">
        <f t="shared" ref="EB135:EB199" si="180">DW135*EA135</f>
        <v>0</v>
      </c>
      <c r="EC135" s="41">
        <f t="shared" ref="EC135:EC199" si="181">ROUNDUP(EB135,0)</f>
        <v>0</v>
      </c>
      <c r="ED135" s="604">
        <v>0</v>
      </c>
      <c r="EE135" s="604">
        <v>0</v>
      </c>
      <c r="EF135" s="289">
        <f>$D$135*EE135</f>
        <v>0</v>
      </c>
      <c r="EG135" s="502">
        <v>0</v>
      </c>
      <c r="EH135" s="274"/>
      <c r="EI135" s="448">
        <v>1.5</v>
      </c>
      <c r="EJ135" s="41">
        <f t="shared" ref="EJ135:EJ199" si="182">EE135*EI135</f>
        <v>0</v>
      </c>
      <c r="EK135" s="41">
        <f t="shared" ref="EK135:EK199" si="183">ROUNDUP(EJ135,0)</f>
        <v>0</v>
      </c>
      <c r="EL135" s="604">
        <v>0</v>
      </c>
      <c r="EM135" s="618">
        <v>0</v>
      </c>
      <c r="EN135" s="289">
        <f>$D$135*EM135</f>
        <v>0</v>
      </c>
      <c r="EO135" s="502">
        <v>0</v>
      </c>
      <c r="EP135" s="274"/>
      <c r="EQ135" s="448">
        <v>1.5</v>
      </c>
      <c r="ER135" s="41">
        <f t="shared" ref="ER135:ER199" si="184">EM135*EQ135</f>
        <v>0</v>
      </c>
      <c r="ES135" s="41">
        <f t="shared" ref="ES135:ES199" si="185">ROUNDUP(ER135,0)</f>
        <v>0</v>
      </c>
      <c r="ET135" s="618">
        <v>0</v>
      </c>
      <c r="EU135" s="604">
        <v>0</v>
      </c>
      <c r="EV135" s="289">
        <f>$D$135*EU135</f>
        <v>0</v>
      </c>
      <c r="EW135" s="502">
        <v>0</v>
      </c>
      <c r="EX135" s="274"/>
      <c r="EY135" s="448">
        <v>1.5</v>
      </c>
      <c r="EZ135" s="41">
        <f t="shared" ref="EZ135:EZ199" si="186">EU135*EY135</f>
        <v>0</v>
      </c>
      <c r="FA135" s="41">
        <f t="shared" ref="FA135:FA199" si="187">ROUNDUP(EZ135,0)</f>
        <v>0</v>
      </c>
      <c r="FB135" s="604">
        <v>0</v>
      </c>
      <c r="FC135" s="599">
        <v>0</v>
      </c>
      <c r="FD135" s="289">
        <f>$D$135*FC135</f>
        <v>0</v>
      </c>
      <c r="FE135" s="499">
        <v>0</v>
      </c>
      <c r="FF135" s="19"/>
      <c r="FG135" s="448">
        <v>1.5</v>
      </c>
      <c r="FH135" s="41">
        <f t="shared" ref="FH135:FH199" si="188">FC135*FG135</f>
        <v>0</v>
      </c>
      <c r="FI135" s="41">
        <f t="shared" si="104"/>
        <v>0</v>
      </c>
      <c r="FJ135" s="599">
        <v>0</v>
      </c>
      <c r="FK135" s="633">
        <v>0</v>
      </c>
      <c r="FL135" s="289">
        <f>$D$135*FK135</f>
        <v>0</v>
      </c>
      <c r="FM135" s="539">
        <v>0</v>
      </c>
      <c r="FN135" s="275"/>
      <c r="FO135" s="448">
        <v>1.5</v>
      </c>
      <c r="FP135" s="41">
        <f t="shared" ref="FP135:FP199" si="189">FK135*FO135</f>
        <v>0</v>
      </c>
      <c r="FQ135" s="41">
        <f t="shared" ref="FQ135:FQ199" si="190">ROUNDUP(FP135,0)</f>
        <v>0</v>
      </c>
      <c r="FR135" s="633">
        <v>0</v>
      </c>
      <c r="FW135" s="355">
        <f t="shared" si="97"/>
        <v>105</v>
      </c>
      <c r="FX135" s="355">
        <f t="shared" si="97"/>
        <v>6300</v>
      </c>
      <c r="FY135" s="355">
        <f t="shared" si="98"/>
        <v>0</v>
      </c>
      <c r="FZ135" s="356">
        <f t="shared" si="98"/>
        <v>0</v>
      </c>
    </row>
    <row r="136" spans="1:182" x14ac:dyDescent="0.25">
      <c r="A136" s="62"/>
      <c r="B136" s="126"/>
      <c r="C136" s="88"/>
      <c r="D136" s="65"/>
      <c r="E136" s="299">
        <f t="shared" si="149"/>
        <v>0</v>
      </c>
      <c r="F136" s="288"/>
      <c r="G136" s="87"/>
      <c r="H136" s="289"/>
      <c r="I136" s="461"/>
      <c r="K136" s="42"/>
      <c r="L136" s="41">
        <f t="shared" si="150"/>
        <v>0</v>
      </c>
      <c r="M136" s="41">
        <f t="shared" si="151"/>
        <v>0</v>
      </c>
      <c r="N136" s="557">
        <v>0</v>
      </c>
      <c r="O136" s="78"/>
      <c r="P136" s="289"/>
      <c r="Q136" s="471"/>
      <c r="S136" s="42"/>
      <c r="T136" s="41">
        <f t="shared" si="152"/>
        <v>0</v>
      </c>
      <c r="U136" s="41">
        <f t="shared" si="153"/>
        <v>0</v>
      </c>
      <c r="V136" s="557">
        <v>0</v>
      </c>
      <c r="W136" s="78"/>
      <c r="X136" s="289"/>
      <c r="Y136" s="471"/>
      <c r="AA136" s="42"/>
      <c r="AB136" s="41">
        <f t="shared" si="154"/>
        <v>0</v>
      </c>
      <c r="AC136" s="41">
        <f t="shared" si="155"/>
        <v>0</v>
      </c>
      <c r="AD136" s="557">
        <v>0</v>
      </c>
      <c r="AE136" s="60"/>
      <c r="AF136" s="289"/>
      <c r="AG136" s="457"/>
      <c r="AI136" s="42"/>
      <c r="AJ136" s="41">
        <f t="shared" si="156"/>
        <v>0</v>
      </c>
      <c r="AK136" s="41">
        <f t="shared" si="157"/>
        <v>0</v>
      </c>
      <c r="AL136" s="557">
        <v>0</v>
      </c>
      <c r="AM136" s="78"/>
      <c r="AN136" s="289"/>
      <c r="AO136" s="471"/>
      <c r="AQ136" s="42"/>
      <c r="AR136" s="41">
        <f t="shared" si="158"/>
        <v>0</v>
      </c>
      <c r="AS136" s="41">
        <f t="shared" si="159"/>
        <v>0</v>
      </c>
      <c r="AT136" s="557">
        <v>0</v>
      </c>
      <c r="AU136" s="60"/>
      <c r="AV136" s="289"/>
      <c r="AW136" s="457"/>
      <c r="AY136" s="42"/>
      <c r="AZ136" s="41">
        <f t="shared" si="160"/>
        <v>0</v>
      </c>
      <c r="BA136" s="41">
        <f t="shared" si="161"/>
        <v>0</v>
      </c>
      <c r="BB136" s="557">
        <v>0</v>
      </c>
      <c r="BC136" s="60">
        <v>0</v>
      </c>
      <c r="BD136" s="289"/>
      <c r="BE136" s="457">
        <v>0</v>
      </c>
      <c r="BG136" s="42"/>
      <c r="BH136" s="41">
        <f t="shared" si="162"/>
        <v>0</v>
      </c>
      <c r="BI136" s="41">
        <f t="shared" si="163"/>
        <v>0</v>
      </c>
      <c r="BJ136" s="557">
        <v>0</v>
      </c>
      <c r="BK136" s="60"/>
      <c r="BL136" s="289"/>
      <c r="BM136" s="457"/>
      <c r="BO136" s="42"/>
      <c r="BP136" s="41">
        <f t="shared" si="164"/>
        <v>0</v>
      </c>
      <c r="BQ136" s="41">
        <f t="shared" si="165"/>
        <v>0</v>
      </c>
      <c r="BR136" s="557">
        <v>0</v>
      </c>
      <c r="BS136" s="87"/>
      <c r="BT136" s="289"/>
      <c r="BU136" s="461"/>
      <c r="BW136" s="42"/>
      <c r="BX136" s="41">
        <f t="shared" si="166"/>
        <v>0</v>
      </c>
      <c r="BY136" s="41">
        <f t="shared" si="167"/>
        <v>0</v>
      </c>
      <c r="BZ136" s="557">
        <v>0</v>
      </c>
      <c r="CA136" s="78"/>
      <c r="CB136" s="289"/>
      <c r="CC136" s="471"/>
      <c r="CE136" s="42"/>
      <c r="CF136" s="41">
        <f t="shared" si="168"/>
        <v>0</v>
      </c>
      <c r="CG136" s="41">
        <f t="shared" si="169"/>
        <v>0</v>
      </c>
      <c r="CH136" s="557">
        <v>0</v>
      </c>
      <c r="CI136" s="87"/>
      <c r="CJ136" s="289"/>
      <c r="CK136" s="461"/>
      <c r="CM136" s="42"/>
      <c r="CN136" s="41">
        <f t="shared" si="170"/>
        <v>0</v>
      </c>
      <c r="CO136" s="41">
        <f t="shared" si="171"/>
        <v>0</v>
      </c>
      <c r="CP136" s="599">
        <v>0</v>
      </c>
      <c r="CQ136" s="87"/>
      <c r="CR136" s="289"/>
      <c r="CS136" s="457">
        <v>0</v>
      </c>
      <c r="CT136" s="56"/>
      <c r="CU136" s="42"/>
      <c r="CV136" s="41">
        <f t="shared" si="172"/>
        <v>0</v>
      </c>
      <c r="CW136" s="41">
        <f t="shared" si="173"/>
        <v>0</v>
      </c>
      <c r="CX136" s="564">
        <v>0</v>
      </c>
      <c r="CY136" s="60"/>
      <c r="CZ136" s="289"/>
      <c r="DA136" s="502"/>
      <c r="DB136" s="274"/>
      <c r="DC136" s="42"/>
      <c r="DD136" s="41">
        <f t="shared" si="174"/>
        <v>0</v>
      </c>
      <c r="DE136" s="41">
        <f t="shared" si="175"/>
        <v>0</v>
      </c>
      <c r="DF136" s="604">
        <v>0</v>
      </c>
      <c r="DG136" s="180"/>
      <c r="DH136" s="289"/>
      <c r="DI136" s="502"/>
      <c r="DJ136" s="274"/>
      <c r="DK136" s="42"/>
      <c r="DL136" s="41">
        <f t="shared" si="176"/>
        <v>0</v>
      </c>
      <c r="DM136" s="41">
        <f t="shared" si="177"/>
        <v>0</v>
      </c>
      <c r="DN136" s="604">
        <v>0</v>
      </c>
      <c r="DO136" s="180"/>
      <c r="DP136" s="289"/>
      <c r="DQ136" s="502"/>
      <c r="DR136" s="274"/>
      <c r="DS136" s="42"/>
      <c r="DT136" s="41">
        <f t="shared" si="178"/>
        <v>0</v>
      </c>
      <c r="DU136" s="41">
        <f t="shared" si="179"/>
        <v>0</v>
      </c>
      <c r="DV136" s="604">
        <v>0</v>
      </c>
      <c r="DW136" s="180"/>
      <c r="DX136" s="289"/>
      <c r="DY136" s="502"/>
      <c r="DZ136" s="274"/>
      <c r="EA136" s="42"/>
      <c r="EB136" s="41">
        <f t="shared" si="180"/>
        <v>0</v>
      </c>
      <c r="EC136" s="41">
        <f t="shared" si="181"/>
        <v>0</v>
      </c>
      <c r="ED136" s="604">
        <v>0</v>
      </c>
      <c r="EE136" s="180"/>
      <c r="EF136" s="289"/>
      <c r="EG136" s="502"/>
      <c r="EH136" s="274"/>
      <c r="EI136" s="42"/>
      <c r="EJ136" s="41">
        <f t="shared" si="182"/>
        <v>0</v>
      </c>
      <c r="EK136" s="41">
        <f t="shared" si="183"/>
        <v>0</v>
      </c>
      <c r="EL136" s="604">
        <v>0</v>
      </c>
      <c r="EM136" s="180"/>
      <c r="EN136" s="289"/>
      <c r="EO136" s="502"/>
      <c r="EP136" s="274"/>
      <c r="EQ136" s="42"/>
      <c r="ER136" s="41">
        <f t="shared" si="184"/>
        <v>0</v>
      </c>
      <c r="ES136" s="41">
        <f t="shared" si="185"/>
        <v>0</v>
      </c>
      <c r="ET136" s="604">
        <v>0</v>
      </c>
      <c r="EU136" s="180"/>
      <c r="EV136" s="289"/>
      <c r="EW136" s="502"/>
      <c r="EX136" s="274"/>
      <c r="EY136" s="42"/>
      <c r="EZ136" s="41">
        <f t="shared" si="186"/>
        <v>0</v>
      </c>
      <c r="FA136" s="41">
        <f t="shared" si="187"/>
        <v>0</v>
      </c>
      <c r="FB136" s="604">
        <v>0</v>
      </c>
      <c r="FC136" s="180"/>
      <c r="FD136" s="289"/>
      <c r="FE136" s="502"/>
      <c r="FF136" s="274"/>
      <c r="FG136" s="42"/>
      <c r="FH136" s="41">
        <f t="shared" si="188"/>
        <v>0</v>
      </c>
      <c r="FI136" s="41">
        <f t="shared" si="104"/>
        <v>0</v>
      </c>
      <c r="FJ136" s="599">
        <v>0</v>
      </c>
      <c r="FK136" s="292"/>
      <c r="FL136" s="289"/>
      <c r="FM136" s="548"/>
      <c r="FN136" s="275"/>
      <c r="FO136" s="42"/>
      <c r="FP136" s="41">
        <f t="shared" si="189"/>
        <v>0</v>
      </c>
      <c r="FQ136" s="41">
        <f t="shared" si="190"/>
        <v>0</v>
      </c>
      <c r="FR136" s="633">
        <v>0</v>
      </c>
      <c r="FW136" s="355">
        <f t="shared" ref="FW136:FX199" si="191">G136+O136+W136+AE136+AM136+AU136+BC136+BK136+BS136+CA136+CI136+CQ136+CY136+DG136+DO136+DW136+EE136+EM136+EU136+FC136+FK136</f>
        <v>0</v>
      </c>
      <c r="FX136" s="355">
        <f t="shared" si="191"/>
        <v>0</v>
      </c>
      <c r="FY136" s="355">
        <f t="shared" ref="FY136:FZ199" si="192">FW136-E136</f>
        <v>0</v>
      </c>
      <c r="FZ136" s="356">
        <f t="shared" si="192"/>
        <v>0</v>
      </c>
    </row>
    <row r="137" spans="1:182" x14ac:dyDescent="0.25">
      <c r="A137" s="35" t="s">
        <v>209</v>
      </c>
      <c r="B137" s="127" t="s">
        <v>210</v>
      </c>
      <c r="C137" s="88" t="s">
        <v>18</v>
      </c>
      <c r="D137" s="102">
        <v>118.3</v>
      </c>
      <c r="E137" s="299">
        <f t="shared" si="149"/>
        <v>0</v>
      </c>
      <c r="F137" s="288">
        <f>$D$137*E137</f>
        <v>0</v>
      </c>
      <c r="G137" s="41"/>
      <c r="H137" s="289">
        <f>$D$137*G137</f>
        <v>0</v>
      </c>
      <c r="I137" s="467"/>
      <c r="K137" s="42"/>
      <c r="L137" s="41">
        <f t="shared" si="150"/>
        <v>0</v>
      </c>
      <c r="M137" s="41">
        <f t="shared" si="151"/>
        <v>0</v>
      </c>
      <c r="N137" s="564">
        <v>0</v>
      </c>
      <c r="O137" s="60">
        <v>0</v>
      </c>
      <c r="P137" s="289">
        <f>$D$137*O137</f>
        <v>0</v>
      </c>
      <c r="Q137" s="457">
        <v>0</v>
      </c>
      <c r="S137" s="42"/>
      <c r="T137" s="41">
        <f t="shared" si="152"/>
        <v>0</v>
      </c>
      <c r="U137" s="41">
        <f t="shared" si="153"/>
        <v>0</v>
      </c>
      <c r="V137" s="557">
        <v>0</v>
      </c>
      <c r="W137" s="60"/>
      <c r="X137" s="289">
        <f>$D$137*W137</f>
        <v>0</v>
      </c>
      <c r="Y137" s="457"/>
      <c r="AA137" s="42"/>
      <c r="AB137" s="41">
        <f t="shared" si="154"/>
        <v>0</v>
      </c>
      <c r="AC137" s="41">
        <f t="shared" si="155"/>
        <v>0</v>
      </c>
      <c r="AD137" s="557">
        <v>0</v>
      </c>
      <c r="AE137" s="60">
        <v>0</v>
      </c>
      <c r="AF137" s="289">
        <f>$D$137*AE137</f>
        <v>0</v>
      </c>
      <c r="AG137" s="457">
        <v>0</v>
      </c>
      <c r="AI137" s="42"/>
      <c r="AJ137" s="41">
        <f t="shared" si="156"/>
        <v>0</v>
      </c>
      <c r="AK137" s="41">
        <f t="shared" si="157"/>
        <v>0</v>
      </c>
      <c r="AL137" s="557">
        <v>0</v>
      </c>
      <c r="AM137" s="60"/>
      <c r="AN137" s="289">
        <f>$D$137*AM137</f>
        <v>0</v>
      </c>
      <c r="AO137" s="457"/>
      <c r="AQ137" s="42"/>
      <c r="AR137" s="41">
        <f t="shared" si="158"/>
        <v>0</v>
      </c>
      <c r="AS137" s="41">
        <f t="shared" si="159"/>
        <v>0</v>
      </c>
      <c r="AT137" s="557">
        <v>0</v>
      </c>
      <c r="AU137" s="60">
        <v>0</v>
      </c>
      <c r="AV137" s="289">
        <f>$D$137*AU137</f>
        <v>0</v>
      </c>
      <c r="AW137" s="457">
        <v>0</v>
      </c>
      <c r="AY137" s="42"/>
      <c r="AZ137" s="41">
        <f t="shared" si="160"/>
        <v>0</v>
      </c>
      <c r="BA137" s="41">
        <f t="shared" si="161"/>
        <v>0</v>
      </c>
      <c r="BB137" s="557">
        <v>0</v>
      </c>
      <c r="BC137" s="60"/>
      <c r="BD137" s="289">
        <f>$D$137*BC137</f>
        <v>0</v>
      </c>
      <c r="BE137" s="457"/>
      <c r="BG137" s="42"/>
      <c r="BH137" s="41">
        <f t="shared" si="162"/>
        <v>0</v>
      </c>
      <c r="BI137" s="41">
        <f t="shared" si="163"/>
        <v>0</v>
      </c>
      <c r="BJ137" s="557">
        <v>0</v>
      </c>
      <c r="BK137" s="60">
        <v>0</v>
      </c>
      <c r="BL137" s="289">
        <f>$D$137*BK137</f>
        <v>0</v>
      </c>
      <c r="BM137" s="457">
        <v>0</v>
      </c>
      <c r="BO137" s="42"/>
      <c r="BP137" s="41">
        <f t="shared" si="164"/>
        <v>0</v>
      </c>
      <c r="BQ137" s="41">
        <f t="shared" si="165"/>
        <v>0</v>
      </c>
      <c r="BR137" s="557">
        <v>0</v>
      </c>
      <c r="BS137" s="60"/>
      <c r="BT137" s="289">
        <f>$D$137*BS137</f>
        <v>0</v>
      </c>
      <c r="BU137" s="457"/>
      <c r="BW137" s="42"/>
      <c r="BX137" s="41">
        <f t="shared" si="166"/>
        <v>0</v>
      </c>
      <c r="BY137" s="41">
        <f t="shared" si="167"/>
        <v>0</v>
      </c>
      <c r="BZ137" s="557">
        <v>0</v>
      </c>
      <c r="CA137" s="60">
        <v>0</v>
      </c>
      <c r="CB137" s="289">
        <f>$D$137*CA137</f>
        <v>0</v>
      </c>
      <c r="CC137" s="457">
        <v>0</v>
      </c>
      <c r="CE137" s="42"/>
      <c r="CF137" s="41">
        <f t="shared" si="168"/>
        <v>0</v>
      </c>
      <c r="CG137" s="41">
        <f t="shared" si="169"/>
        <v>0</v>
      </c>
      <c r="CH137" s="557">
        <v>0</v>
      </c>
      <c r="CI137" s="60"/>
      <c r="CJ137" s="289">
        <f>$D$137*CI137</f>
        <v>0</v>
      </c>
      <c r="CK137" s="457"/>
      <c r="CM137" s="42"/>
      <c r="CN137" s="41">
        <f t="shared" si="170"/>
        <v>0</v>
      </c>
      <c r="CO137" s="41">
        <f t="shared" si="171"/>
        <v>0</v>
      </c>
      <c r="CP137" s="599">
        <v>0</v>
      </c>
      <c r="CQ137" s="60"/>
      <c r="CR137" s="289">
        <f>$D$137*CQ137</f>
        <v>0</v>
      </c>
      <c r="CS137" s="467"/>
      <c r="CT137" s="56"/>
      <c r="CU137" s="42"/>
      <c r="CV137" s="41">
        <f t="shared" si="172"/>
        <v>0</v>
      </c>
      <c r="CW137" s="41">
        <f t="shared" si="173"/>
        <v>0</v>
      </c>
      <c r="CX137" s="564">
        <v>0</v>
      </c>
      <c r="CY137" s="60"/>
      <c r="CZ137" s="289">
        <f>$D$137*CY137</f>
        <v>0</v>
      </c>
      <c r="DA137" s="502"/>
      <c r="DB137" s="274"/>
      <c r="DC137" s="42"/>
      <c r="DD137" s="41">
        <f t="shared" si="174"/>
        <v>0</v>
      </c>
      <c r="DE137" s="41">
        <f t="shared" si="175"/>
        <v>0</v>
      </c>
      <c r="DF137" s="604">
        <v>0</v>
      </c>
      <c r="DG137" s="180"/>
      <c r="DH137" s="289">
        <f>$D$137*DG137</f>
        <v>0</v>
      </c>
      <c r="DI137" s="502"/>
      <c r="DJ137" s="274"/>
      <c r="DK137" s="42"/>
      <c r="DL137" s="41">
        <f t="shared" si="176"/>
        <v>0</v>
      </c>
      <c r="DM137" s="41">
        <f t="shared" si="177"/>
        <v>0</v>
      </c>
      <c r="DN137" s="604">
        <v>0</v>
      </c>
      <c r="DO137" s="180"/>
      <c r="DP137" s="289">
        <f>$D$137*DO137</f>
        <v>0</v>
      </c>
      <c r="DQ137" s="502"/>
      <c r="DR137" s="274"/>
      <c r="DS137" s="42"/>
      <c r="DT137" s="41">
        <f t="shared" si="178"/>
        <v>0</v>
      </c>
      <c r="DU137" s="41">
        <f t="shared" si="179"/>
        <v>0</v>
      </c>
      <c r="DV137" s="604">
        <v>0</v>
      </c>
      <c r="DW137" s="180"/>
      <c r="DX137" s="289">
        <f>$D$137*DW137</f>
        <v>0</v>
      </c>
      <c r="DY137" s="502"/>
      <c r="DZ137" s="274"/>
      <c r="EA137" s="42"/>
      <c r="EB137" s="41">
        <f t="shared" si="180"/>
        <v>0</v>
      </c>
      <c r="EC137" s="41">
        <f t="shared" si="181"/>
        <v>0</v>
      </c>
      <c r="ED137" s="604">
        <v>0</v>
      </c>
      <c r="EE137" s="180"/>
      <c r="EF137" s="289">
        <f>$D$137*EE137</f>
        <v>0</v>
      </c>
      <c r="EG137" s="502"/>
      <c r="EH137" s="274"/>
      <c r="EI137" s="42"/>
      <c r="EJ137" s="41">
        <f t="shared" si="182"/>
        <v>0</v>
      </c>
      <c r="EK137" s="41">
        <f t="shared" si="183"/>
        <v>0</v>
      </c>
      <c r="EL137" s="604">
        <v>0</v>
      </c>
      <c r="EM137" s="180"/>
      <c r="EN137" s="289">
        <f>$D$137*EM137</f>
        <v>0</v>
      </c>
      <c r="EO137" s="502"/>
      <c r="EP137" s="274"/>
      <c r="EQ137" s="42"/>
      <c r="ER137" s="41">
        <f t="shared" si="184"/>
        <v>0</v>
      </c>
      <c r="ES137" s="41">
        <f t="shared" si="185"/>
        <v>0</v>
      </c>
      <c r="ET137" s="604">
        <v>0</v>
      </c>
      <c r="EU137" s="180"/>
      <c r="EV137" s="289">
        <f>$D$137*EU137</f>
        <v>0</v>
      </c>
      <c r="EW137" s="502"/>
      <c r="EX137" s="274"/>
      <c r="EY137" s="42"/>
      <c r="EZ137" s="41">
        <f t="shared" si="186"/>
        <v>0</v>
      </c>
      <c r="FA137" s="41">
        <f t="shared" si="187"/>
        <v>0</v>
      </c>
      <c r="FB137" s="604">
        <v>0</v>
      </c>
      <c r="FC137" s="86"/>
      <c r="FD137" s="289">
        <f>$D$137*FC137</f>
        <v>0</v>
      </c>
      <c r="FE137" s="499"/>
      <c r="FF137" s="19"/>
      <c r="FG137" s="42"/>
      <c r="FH137" s="41">
        <f t="shared" si="188"/>
        <v>0</v>
      </c>
      <c r="FI137" s="41">
        <f t="shared" si="104"/>
        <v>0</v>
      </c>
      <c r="FJ137" s="599">
        <v>0</v>
      </c>
      <c r="FK137" s="292"/>
      <c r="FL137" s="289">
        <f>$D$137*FK137</f>
        <v>0</v>
      </c>
      <c r="FM137" s="548"/>
      <c r="FN137" s="275"/>
      <c r="FO137" s="42"/>
      <c r="FP137" s="41">
        <f t="shared" si="189"/>
        <v>0</v>
      </c>
      <c r="FQ137" s="41">
        <f t="shared" si="190"/>
        <v>0</v>
      </c>
      <c r="FR137" s="633">
        <v>0</v>
      </c>
      <c r="FW137" s="355">
        <f t="shared" si="191"/>
        <v>0</v>
      </c>
      <c r="FX137" s="355">
        <f t="shared" si="191"/>
        <v>0</v>
      </c>
      <c r="FY137" s="355">
        <f t="shared" si="192"/>
        <v>0</v>
      </c>
      <c r="FZ137" s="356">
        <f t="shared" si="192"/>
        <v>0</v>
      </c>
    </row>
    <row r="138" spans="1:182" x14ac:dyDescent="0.25">
      <c r="A138" s="35" t="s">
        <v>211</v>
      </c>
      <c r="B138" s="127" t="s">
        <v>212</v>
      </c>
      <c r="C138" s="88" t="s">
        <v>18</v>
      </c>
      <c r="D138" s="102">
        <v>122.3</v>
      </c>
      <c r="E138" s="299">
        <f t="shared" si="149"/>
        <v>0</v>
      </c>
      <c r="F138" s="288">
        <f>$D$138*E138</f>
        <v>0</v>
      </c>
      <c r="G138" s="60"/>
      <c r="H138" s="289">
        <f>$D$138*G138</f>
        <v>0</v>
      </c>
      <c r="I138" s="457"/>
      <c r="K138" s="42"/>
      <c r="L138" s="41">
        <f t="shared" si="150"/>
        <v>0</v>
      </c>
      <c r="M138" s="41">
        <f t="shared" si="151"/>
        <v>0</v>
      </c>
      <c r="N138" s="557">
        <v>0</v>
      </c>
      <c r="O138" s="60">
        <v>0</v>
      </c>
      <c r="P138" s="289">
        <f>$D$138*O138</f>
        <v>0</v>
      </c>
      <c r="Q138" s="457">
        <v>0</v>
      </c>
      <c r="S138" s="42"/>
      <c r="T138" s="41">
        <f t="shared" si="152"/>
        <v>0</v>
      </c>
      <c r="U138" s="41">
        <f t="shared" si="153"/>
        <v>0</v>
      </c>
      <c r="V138" s="557">
        <v>0</v>
      </c>
      <c r="W138" s="60"/>
      <c r="X138" s="289">
        <f>$D$138*W138</f>
        <v>0</v>
      </c>
      <c r="Y138" s="457"/>
      <c r="AA138" s="42"/>
      <c r="AB138" s="41">
        <f t="shared" si="154"/>
        <v>0</v>
      </c>
      <c r="AC138" s="41">
        <f t="shared" si="155"/>
        <v>0</v>
      </c>
      <c r="AD138" s="557">
        <v>0</v>
      </c>
      <c r="AE138" s="60">
        <v>0</v>
      </c>
      <c r="AF138" s="289">
        <f>$D$138*AE138</f>
        <v>0</v>
      </c>
      <c r="AG138" s="457">
        <v>0</v>
      </c>
      <c r="AI138" s="42"/>
      <c r="AJ138" s="41">
        <f t="shared" si="156"/>
        <v>0</v>
      </c>
      <c r="AK138" s="41">
        <f t="shared" si="157"/>
        <v>0</v>
      </c>
      <c r="AL138" s="557">
        <v>0</v>
      </c>
      <c r="AM138" s="60"/>
      <c r="AN138" s="289">
        <f>$D$138*AM138</f>
        <v>0</v>
      </c>
      <c r="AO138" s="457"/>
      <c r="AQ138" s="42"/>
      <c r="AR138" s="41">
        <f t="shared" si="158"/>
        <v>0</v>
      </c>
      <c r="AS138" s="41">
        <f t="shared" si="159"/>
        <v>0</v>
      </c>
      <c r="AT138" s="557">
        <v>0</v>
      </c>
      <c r="AU138" s="60">
        <v>0</v>
      </c>
      <c r="AV138" s="289">
        <f>$D$138*AU138</f>
        <v>0</v>
      </c>
      <c r="AW138" s="457">
        <v>0</v>
      </c>
      <c r="AY138" s="42"/>
      <c r="AZ138" s="41">
        <f t="shared" si="160"/>
        <v>0</v>
      </c>
      <c r="BA138" s="41">
        <f t="shared" si="161"/>
        <v>0</v>
      </c>
      <c r="BB138" s="557">
        <v>0</v>
      </c>
      <c r="BC138" s="60"/>
      <c r="BD138" s="289">
        <f>$D$138*BC138</f>
        <v>0</v>
      </c>
      <c r="BE138" s="457"/>
      <c r="BG138" s="42"/>
      <c r="BH138" s="41">
        <f t="shared" si="162"/>
        <v>0</v>
      </c>
      <c r="BI138" s="41">
        <f t="shared" si="163"/>
        <v>0</v>
      </c>
      <c r="BJ138" s="557">
        <v>0</v>
      </c>
      <c r="BK138" s="60">
        <v>0</v>
      </c>
      <c r="BL138" s="289">
        <f>$D$138*BK138</f>
        <v>0</v>
      </c>
      <c r="BM138" s="457">
        <v>0</v>
      </c>
      <c r="BO138" s="42"/>
      <c r="BP138" s="41">
        <f t="shared" si="164"/>
        <v>0</v>
      </c>
      <c r="BQ138" s="41">
        <f t="shared" si="165"/>
        <v>0</v>
      </c>
      <c r="BR138" s="557">
        <v>0</v>
      </c>
      <c r="BS138" s="60"/>
      <c r="BT138" s="289">
        <f>$D$138*BS138</f>
        <v>0</v>
      </c>
      <c r="BU138" s="457"/>
      <c r="BW138" s="42"/>
      <c r="BX138" s="41">
        <f t="shared" si="166"/>
        <v>0</v>
      </c>
      <c r="BY138" s="41">
        <f t="shared" si="167"/>
        <v>0</v>
      </c>
      <c r="BZ138" s="557">
        <v>0</v>
      </c>
      <c r="CA138" s="60">
        <v>0</v>
      </c>
      <c r="CB138" s="289">
        <f>$D$138*CA138</f>
        <v>0</v>
      </c>
      <c r="CC138" s="457">
        <v>0</v>
      </c>
      <c r="CE138" s="42"/>
      <c r="CF138" s="41">
        <f t="shared" si="168"/>
        <v>0</v>
      </c>
      <c r="CG138" s="41">
        <f t="shared" si="169"/>
        <v>0</v>
      </c>
      <c r="CH138" s="557">
        <v>0</v>
      </c>
      <c r="CI138" s="60"/>
      <c r="CJ138" s="289">
        <f>$D$138*CI138</f>
        <v>0</v>
      </c>
      <c r="CK138" s="457"/>
      <c r="CM138" s="42"/>
      <c r="CN138" s="41">
        <f t="shared" si="170"/>
        <v>0</v>
      </c>
      <c r="CO138" s="41">
        <f t="shared" si="171"/>
        <v>0</v>
      </c>
      <c r="CP138" s="599">
        <v>0</v>
      </c>
      <c r="CQ138" s="60"/>
      <c r="CR138" s="289">
        <f>$D$138*CQ138</f>
        <v>0</v>
      </c>
      <c r="CS138" s="467"/>
      <c r="CT138" s="56"/>
      <c r="CU138" s="42"/>
      <c r="CV138" s="41">
        <f t="shared" si="172"/>
        <v>0</v>
      </c>
      <c r="CW138" s="41">
        <f t="shared" si="173"/>
        <v>0</v>
      </c>
      <c r="CX138" s="564">
        <v>0</v>
      </c>
      <c r="CY138" s="60"/>
      <c r="CZ138" s="289">
        <f>$D$138*CY138</f>
        <v>0</v>
      </c>
      <c r="DA138" s="502"/>
      <c r="DB138" s="274"/>
      <c r="DC138" s="42"/>
      <c r="DD138" s="41">
        <f t="shared" si="174"/>
        <v>0</v>
      </c>
      <c r="DE138" s="41">
        <f t="shared" si="175"/>
        <v>0</v>
      </c>
      <c r="DF138" s="604">
        <v>0</v>
      </c>
      <c r="DG138" s="180"/>
      <c r="DH138" s="289">
        <f>$D$138*DG138</f>
        <v>0</v>
      </c>
      <c r="DI138" s="502"/>
      <c r="DJ138" s="274"/>
      <c r="DK138" s="42"/>
      <c r="DL138" s="41">
        <f t="shared" si="176"/>
        <v>0</v>
      </c>
      <c r="DM138" s="41">
        <f t="shared" si="177"/>
        <v>0</v>
      </c>
      <c r="DN138" s="604">
        <v>0</v>
      </c>
      <c r="DO138" s="180"/>
      <c r="DP138" s="289">
        <f>$D$138*DO138</f>
        <v>0</v>
      </c>
      <c r="DQ138" s="502"/>
      <c r="DR138" s="274"/>
      <c r="DS138" s="42"/>
      <c r="DT138" s="41">
        <f t="shared" si="178"/>
        <v>0</v>
      </c>
      <c r="DU138" s="41">
        <f t="shared" si="179"/>
        <v>0</v>
      </c>
      <c r="DV138" s="604">
        <v>0</v>
      </c>
      <c r="DW138" s="180"/>
      <c r="DX138" s="289">
        <f>$D$138*DW138</f>
        <v>0</v>
      </c>
      <c r="DY138" s="502"/>
      <c r="DZ138" s="274"/>
      <c r="EA138" s="42"/>
      <c r="EB138" s="41">
        <f t="shared" si="180"/>
        <v>0</v>
      </c>
      <c r="EC138" s="41">
        <f t="shared" si="181"/>
        <v>0</v>
      </c>
      <c r="ED138" s="604">
        <v>0</v>
      </c>
      <c r="EE138" s="180"/>
      <c r="EF138" s="289">
        <f>$D$138*EE138</f>
        <v>0</v>
      </c>
      <c r="EG138" s="502"/>
      <c r="EH138" s="274"/>
      <c r="EI138" s="42"/>
      <c r="EJ138" s="41">
        <f t="shared" si="182"/>
        <v>0</v>
      </c>
      <c r="EK138" s="41">
        <f t="shared" si="183"/>
        <v>0</v>
      </c>
      <c r="EL138" s="604">
        <v>0</v>
      </c>
      <c r="EM138" s="180"/>
      <c r="EN138" s="289">
        <f>$D$138*EM138</f>
        <v>0</v>
      </c>
      <c r="EO138" s="502"/>
      <c r="EP138" s="274"/>
      <c r="EQ138" s="42"/>
      <c r="ER138" s="41">
        <f t="shared" si="184"/>
        <v>0</v>
      </c>
      <c r="ES138" s="41">
        <f t="shared" si="185"/>
        <v>0</v>
      </c>
      <c r="ET138" s="604">
        <v>0</v>
      </c>
      <c r="EU138" s="180"/>
      <c r="EV138" s="289">
        <f>$D$138*EU138</f>
        <v>0</v>
      </c>
      <c r="EW138" s="502"/>
      <c r="EX138" s="274"/>
      <c r="EY138" s="42"/>
      <c r="EZ138" s="41">
        <f t="shared" si="186"/>
        <v>0</v>
      </c>
      <c r="FA138" s="41">
        <f t="shared" si="187"/>
        <v>0</v>
      </c>
      <c r="FB138" s="604">
        <v>0</v>
      </c>
      <c r="FC138" s="86"/>
      <c r="FD138" s="289">
        <f>$D$138*FC138</f>
        <v>0</v>
      </c>
      <c r="FE138" s="499"/>
      <c r="FF138" s="19"/>
      <c r="FG138" s="42"/>
      <c r="FH138" s="41">
        <f t="shared" si="188"/>
        <v>0</v>
      </c>
      <c r="FI138" s="41">
        <f t="shared" si="104"/>
        <v>0</v>
      </c>
      <c r="FJ138" s="599">
        <v>0</v>
      </c>
      <c r="FK138" s="292"/>
      <c r="FL138" s="289">
        <f>$D$138*FK138</f>
        <v>0</v>
      </c>
      <c r="FM138" s="548"/>
      <c r="FN138" s="275"/>
      <c r="FO138" s="42"/>
      <c r="FP138" s="41">
        <f t="shared" si="189"/>
        <v>0</v>
      </c>
      <c r="FQ138" s="41">
        <f t="shared" si="190"/>
        <v>0</v>
      </c>
      <c r="FR138" s="633">
        <v>0</v>
      </c>
      <c r="FW138" s="355">
        <f t="shared" si="191"/>
        <v>0</v>
      </c>
      <c r="FX138" s="355">
        <f t="shared" si="191"/>
        <v>0</v>
      </c>
      <c r="FY138" s="355">
        <f t="shared" si="192"/>
        <v>0</v>
      </c>
      <c r="FZ138" s="356">
        <f t="shared" si="192"/>
        <v>0</v>
      </c>
    </row>
    <row r="139" spans="1:182" x14ac:dyDescent="0.25">
      <c r="A139" s="46" t="s">
        <v>213</v>
      </c>
      <c r="B139" s="128" t="s">
        <v>214</v>
      </c>
      <c r="C139" s="129" t="s">
        <v>18</v>
      </c>
      <c r="D139" s="68">
        <v>122.3</v>
      </c>
      <c r="E139" s="299">
        <f t="shared" si="149"/>
        <v>10300</v>
      </c>
      <c r="F139" s="288">
        <f>$D$139*E139</f>
        <v>1259690</v>
      </c>
      <c r="G139" s="69">
        <v>1950</v>
      </c>
      <c r="H139" s="290">
        <f>$D$139*G139</f>
        <v>238485</v>
      </c>
      <c r="I139" s="458">
        <v>1950</v>
      </c>
      <c r="J139" s="50"/>
      <c r="K139" s="42">
        <v>1.3</v>
      </c>
      <c r="L139" s="41">
        <f t="shared" si="150"/>
        <v>2535</v>
      </c>
      <c r="M139" s="41">
        <f t="shared" si="151"/>
        <v>2535</v>
      </c>
      <c r="N139" s="558">
        <v>2535</v>
      </c>
      <c r="O139" s="69">
        <v>0</v>
      </c>
      <c r="P139" s="290">
        <f>$D$139*O139</f>
        <v>0</v>
      </c>
      <c r="Q139" s="458">
        <v>0</v>
      </c>
      <c r="R139" s="50"/>
      <c r="S139" s="42">
        <v>1.3</v>
      </c>
      <c r="T139" s="41">
        <f t="shared" si="152"/>
        <v>0</v>
      </c>
      <c r="U139" s="41">
        <f t="shared" si="153"/>
        <v>0</v>
      </c>
      <c r="V139" s="558">
        <v>0</v>
      </c>
      <c r="W139" s="69">
        <v>2200</v>
      </c>
      <c r="X139" s="290">
        <f>$D$139*W139</f>
        <v>269060</v>
      </c>
      <c r="Y139" s="458">
        <v>2200</v>
      </c>
      <c r="Z139" s="50"/>
      <c r="AA139" s="42">
        <v>1.3</v>
      </c>
      <c r="AB139" s="41">
        <f t="shared" si="154"/>
        <v>2860</v>
      </c>
      <c r="AC139" s="41">
        <f t="shared" si="155"/>
        <v>2860</v>
      </c>
      <c r="AD139" s="558">
        <v>2860</v>
      </c>
      <c r="AE139" s="69">
        <v>0</v>
      </c>
      <c r="AF139" s="290">
        <f>$D$139*AE139</f>
        <v>0</v>
      </c>
      <c r="AG139" s="458">
        <v>0</v>
      </c>
      <c r="AH139" s="50"/>
      <c r="AI139" s="42">
        <v>1.3</v>
      </c>
      <c r="AJ139" s="41">
        <f t="shared" si="156"/>
        <v>0</v>
      </c>
      <c r="AK139" s="41">
        <f t="shared" si="157"/>
        <v>0</v>
      </c>
      <c r="AL139" s="558">
        <v>0</v>
      </c>
      <c r="AM139" s="69">
        <v>1800</v>
      </c>
      <c r="AN139" s="290">
        <f>$D$139*AM139</f>
        <v>220140</v>
      </c>
      <c r="AO139" s="458">
        <v>1600</v>
      </c>
      <c r="AP139" s="50"/>
      <c r="AQ139" s="42">
        <v>1.3</v>
      </c>
      <c r="AR139" s="41">
        <f t="shared" si="158"/>
        <v>2340</v>
      </c>
      <c r="AS139" s="41">
        <f t="shared" si="159"/>
        <v>2340</v>
      </c>
      <c r="AT139" s="558">
        <v>2080</v>
      </c>
      <c r="AU139" s="69">
        <v>0</v>
      </c>
      <c r="AV139" s="290">
        <f>$D$139*AU139</f>
        <v>0</v>
      </c>
      <c r="AW139" s="458">
        <v>0</v>
      </c>
      <c r="AX139" s="50"/>
      <c r="AY139" s="42">
        <v>1.3</v>
      </c>
      <c r="AZ139" s="41">
        <f t="shared" si="160"/>
        <v>0</v>
      </c>
      <c r="BA139" s="41">
        <f t="shared" si="161"/>
        <v>0</v>
      </c>
      <c r="BB139" s="558">
        <v>0</v>
      </c>
      <c r="BC139" s="69">
        <v>1000</v>
      </c>
      <c r="BD139" s="290">
        <f>$D$139*BC139</f>
        <v>122300</v>
      </c>
      <c r="BE139" s="458">
        <v>1000</v>
      </c>
      <c r="BF139" s="50"/>
      <c r="BG139" s="42">
        <v>1.3</v>
      </c>
      <c r="BH139" s="41">
        <f t="shared" si="162"/>
        <v>1300</v>
      </c>
      <c r="BI139" s="41">
        <f t="shared" si="163"/>
        <v>1300</v>
      </c>
      <c r="BJ139" s="558">
        <v>1300</v>
      </c>
      <c r="BK139" s="69">
        <v>0</v>
      </c>
      <c r="BL139" s="290">
        <f>$D$139*BK139</f>
        <v>0</v>
      </c>
      <c r="BM139" s="458">
        <v>0</v>
      </c>
      <c r="BN139" s="50"/>
      <c r="BO139" s="42">
        <v>1.3</v>
      </c>
      <c r="BP139" s="41">
        <f t="shared" si="164"/>
        <v>0</v>
      </c>
      <c r="BQ139" s="41">
        <f t="shared" si="165"/>
        <v>0</v>
      </c>
      <c r="BR139" s="558">
        <v>0</v>
      </c>
      <c r="BS139" s="69">
        <v>1350</v>
      </c>
      <c r="BT139" s="290">
        <f>$D$139*BS139</f>
        <v>165105</v>
      </c>
      <c r="BU139" s="458">
        <v>1350</v>
      </c>
      <c r="BV139" s="50"/>
      <c r="BW139" s="42">
        <v>1.3</v>
      </c>
      <c r="BX139" s="41">
        <f t="shared" si="166"/>
        <v>1755</v>
      </c>
      <c r="BY139" s="41">
        <f t="shared" si="167"/>
        <v>1755</v>
      </c>
      <c r="BZ139" s="558">
        <v>1755</v>
      </c>
      <c r="CA139" s="69">
        <v>0</v>
      </c>
      <c r="CB139" s="290">
        <f>$D$139*CA139</f>
        <v>0</v>
      </c>
      <c r="CC139" s="458">
        <v>0</v>
      </c>
      <c r="CD139" s="50"/>
      <c r="CE139" s="42">
        <v>1.3</v>
      </c>
      <c r="CF139" s="41">
        <f t="shared" si="168"/>
        <v>0</v>
      </c>
      <c r="CG139" s="41">
        <f t="shared" si="169"/>
        <v>0</v>
      </c>
      <c r="CH139" s="558">
        <v>0</v>
      </c>
      <c r="CI139" s="69">
        <v>1000</v>
      </c>
      <c r="CJ139" s="290">
        <f>$D$139*CI139</f>
        <v>122300</v>
      </c>
      <c r="CK139" s="458">
        <v>1000</v>
      </c>
      <c r="CL139" s="50"/>
      <c r="CM139" s="42">
        <v>1.3</v>
      </c>
      <c r="CN139" s="41">
        <f t="shared" si="170"/>
        <v>1300</v>
      </c>
      <c r="CO139" s="41">
        <f t="shared" si="171"/>
        <v>1300</v>
      </c>
      <c r="CP139" s="600">
        <v>1300</v>
      </c>
      <c r="CQ139" s="69">
        <v>1000</v>
      </c>
      <c r="CR139" s="290">
        <f>$D$139*CQ139</f>
        <v>122300</v>
      </c>
      <c r="CS139" s="481">
        <v>0</v>
      </c>
      <c r="CT139" s="70"/>
      <c r="CU139" s="42">
        <v>1.3</v>
      </c>
      <c r="CV139" s="41">
        <f t="shared" si="172"/>
        <v>1300</v>
      </c>
      <c r="CW139" s="41">
        <f t="shared" si="173"/>
        <v>1300</v>
      </c>
      <c r="CX139" s="569">
        <v>0</v>
      </c>
      <c r="CY139" s="69">
        <v>0</v>
      </c>
      <c r="CZ139" s="290">
        <f>$D$139*CY139</f>
        <v>0</v>
      </c>
      <c r="DA139" s="533">
        <v>0</v>
      </c>
      <c r="DB139" s="344"/>
      <c r="DC139" s="42">
        <v>1.3</v>
      </c>
      <c r="DD139" s="41">
        <f t="shared" si="174"/>
        <v>0</v>
      </c>
      <c r="DE139" s="41">
        <f t="shared" si="175"/>
        <v>0</v>
      </c>
      <c r="DF139" s="625">
        <v>0</v>
      </c>
      <c r="DG139" s="290">
        <v>0</v>
      </c>
      <c r="DH139" s="290">
        <f>$D$139*DG139</f>
        <v>0</v>
      </c>
      <c r="DI139" s="533">
        <v>0</v>
      </c>
      <c r="DJ139" s="344"/>
      <c r="DK139" s="42">
        <v>1.3</v>
      </c>
      <c r="DL139" s="41">
        <f t="shared" si="176"/>
        <v>0</v>
      </c>
      <c r="DM139" s="41">
        <f t="shared" si="177"/>
        <v>0</v>
      </c>
      <c r="DN139" s="625">
        <v>0</v>
      </c>
      <c r="DO139" s="290">
        <v>0</v>
      </c>
      <c r="DP139" s="290">
        <f>$D$139*DO139</f>
        <v>0</v>
      </c>
      <c r="DQ139" s="533">
        <v>0</v>
      </c>
      <c r="DR139" s="344"/>
      <c r="DS139" s="42">
        <v>1.3</v>
      </c>
      <c r="DT139" s="41">
        <f t="shared" si="178"/>
        <v>0</v>
      </c>
      <c r="DU139" s="41">
        <f t="shared" si="179"/>
        <v>0</v>
      </c>
      <c r="DV139" s="625">
        <v>0</v>
      </c>
      <c r="DW139" s="290">
        <v>0</v>
      </c>
      <c r="DX139" s="290">
        <f>$D$139*DW139</f>
        <v>0</v>
      </c>
      <c r="DY139" s="533">
        <v>0</v>
      </c>
      <c r="DZ139" s="344"/>
      <c r="EA139" s="42">
        <v>1.3</v>
      </c>
      <c r="EB139" s="41">
        <f t="shared" si="180"/>
        <v>0</v>
      </c>
      <c r="EC139" s="41">
        <f t="shared" si="181"/>
        <v>0</v>
      </c>
      <c r="ED139" s="625">
        <v>0</v>
      </c>
      <c r="EE139" s="290">
        <v>0</v>
      </c>
      <c r="EF139" s="290">
        <f>$D$139*EE139</f>
        <v>0</v>
      </c>
      <c r="EG139" s="533">
        <v>0</v>
      </c>
      <c r="EH139" s="344"/>
      <c r="EI139" s="42">
        <v>1.3</v>
      </c>
      <c r="EJ139" s="41">
        <f t="shared" si="182"/>
        <v>0</v>
      </c>
      <c r="EK139" s="41">
        <f t="shared" si="183"/>
        <v>0</v>
      </c>
      <c r="EL139" s="625">
        <v>0</v>
      </c>
      <c r="EM139" s="290">
        <v>0</v>
      </c>
      <c r="EN139" s="290">
        <f>$D$139*EM139</f>
        <v>0</v>
      </c>
      <c r="EO139" s="533">
        <v>0</v>
      </c>
      <c r="EP139" s="344"/>
      <c r="EQ139" s="42">
        <v>1.3</v>
      </c>
      <c r="ER139" s="41">
        <f t="shared" si="184"/>
        <v>0</v>
      </c>
      <c r="ES139" s="41">
        <f t="shared" si="185"/>
        <v>0</v>
      </c>
      <c r="ET139" s="625">
        <v>0</v>
      </c>
      <c r="EU139" s="290">
        <v>0</v>
      </c>
      <c r="EV139" s="290">
        <f>$D$139*EU139</f>
        <v>0</v>
      </c>
      <c r="EW139" s="533">
        <v>0</v>
      </c>
      <c r="EX139" s="344"/>
      <c r="EY139" s="42">
        <v>1.3</v>
      </c>
      <c r="EZ139" s="41">
        <f t="shared" si="186"/>
        <v>0</v>
      </c>
      <c r="FA139" s="41">
        <f t="shared" si="187"/>
        <v>0</v>
      </c>
      <c r="FB139" s="625">
        <v>0</v>
      </c>
      <c r="FC139" s="441">
        <v>0</v>
      </c>
      <c r="FD139" s="290">
        <f>$D$139*FC139</f>
        <v>0</v>
      </c>
      <c r="FE139" s="524">
        <v>0</v>
      </c>
      <c r="FF139" s="294"/>
      <c r="FG139" s="42">
        <v>1.3</v>
      </c>
      <c r="FH139" s="41">
        <f t="shared" si="188"/>
        <v>0</v>
      </c>
      <c r="FI139" s="41">
        <f t="shared" si="104"/>
        <v>0</v>
      </c>
      <c r="FJ139" s="600">
        <v>0</v>
      </c>
      <c r="FK139" s="401">
        <v>0</v>
      </c>
      <c r="FL139" s="290">
        <f>$D$139*FK139</f>
        <v>0</v>
      </c>
      <c r="FM139" s="540">
        <v>0</v>
      </c>
      <c r="FN139" s="293"/>
      <c r="FO139" s="42">
        <v>1.3</v>
      </c>
      <c r="FP139" s="41">
        <f t="shared" si="189"/>
        <v>0</v>
      </c>
      <c r="FQ139" s="41">
        <f t="shared" si="190"/>
        <v>0</v>
      </c>
      <c r="FR139" s="634">
        <v>0</v>
      </c>
      <c r="FW139" s="355">
        <f t="shared" si="191"/>
        <v>10300</v>
      </c>
      <c r="FX139" s="355">
        <f t="shared" si="191"/>
        <v>1259690</v>
      </c>
      <c r="FY139" s="355">
        <f t="shared" si="192"/>
        <v>0</v>
      </c>
      <c r="FZ139" s="356">
        <f t="shared" si="192"/>
        <v>0</v>
      </c>
    </row>
    <row r="140" spans="1:182" x14ac:dyDescent="0.25">
      <c r="A140" s="51"/>
      <c r="B140" s="103" t="s">
        <v>215</v>
      </c>
      <c r="C140" s="64"/>
      <c r="D140" s="102">
        <v>122.3</v>
      </c>
      <c r="E140" s="299">
        <f>SUM(E137:E139)</f>
        <v>10300</v>
      </c>
      <c r="F140" s="297"/>
      <c r="G140" s="104">
        <f>SUM(G137:G139)</f>
        <v>1950</v>
      </c>
      <c r="H140" s="298"/>
      <c r="I140" s="463">
        <v>1950</v>
      </c>
      <c r="J140" s="130">
        <v>4880</v>
      </c>
      <c r="K140" s="42">
        <v>1.3</v>
      </c>
      <c r="L140" s="41">
        <f t="shared" si="150"/>
        <v>2535</v>
      </c>
      <c r="M140" s="41">
        <f t="shared" si="151"/>
        <v>2535</v>
      </c>
      <c r="N140" s="557">
        <v>2535</v>
      </c>
      <c r="O140" s="41">
        <f>SUM(O137:O139)</f>
        <v>0</v>
      </c>
      <c r="P140" s="298"/>
      <c r="Q140" s="467">
        <v>0</v>
      </c>
      <c r="R140" s="130">
        <v>0</v>
      </c>
      <c r="S140" s="42">
        <v>1.3</v>
      </c>
      <c r="T140" s="41">
        <f t="shared" si="152"/>
        <v>0</v>
      </c>
      <c r="U140" s="41">
        <f t="shared" si="153"/>
        <v>0</v>
      </c>
      <c r="V140" s="557">
        <v>0</v>
      </c>
      <c r="W140" s="41">
        <f>SUM(W137:W139)</f>
        <v>2200</v>
      </c>
      <c r="X140" s="298"/>
      <c r="Y140" s="467">
        <v>2200</v>
      </c>
      <c r="Z140" s="130">
        <v>5848</v>
      </c>
      <c r="AA140" s="42">
        <v>1.3</v>
      </c>
      <c r="AB140" s="41">
        <f t="shared" si="154"/>
        <v>2860</v>
      </c>
      <c r="AC140" s="41">
        <f t="shared" si="155"/>
        <v>2860</v>
      </c>
      <c r="AD140" s="557">
        <v>2860</v>
      </c>
      <c r="AE140" s="104">
        <f>SUM(AE137:AE139)</f>
        <v>0</v>
      </c>
      <c r="AF140" s="298"/>
      <c r="AG140" s="463">
        <v>0</v>
      </c>
      <c r="AH140" s="130">
        <v>0</v>
      </c>
      <c r="AI140" s="42">
        <v>1.3</v>
      </c>
      <c r="AJ140" s="41">
        <f t="shared" si="156"/>
        <v>0</v>
      </c>
      <c r="AK140" s="41">
        <f t="shared" si="157"/>
        <v>0</v>
      </c>
      <c r="AL140" s="557">
        <v>0</v>
      </c>
      <c r="AM140" s="104">
        <f>SUM(AM137:AM139)</f>
        <v>1800</v>
      </c>
      <c r="AN140" s="298"/>
      <c r="AO140" s="463">
        <v>1600</v>
      </c>
      <c r="AP140" s="130">
        <v>2635</v>
      </c>
      <c r="AQ140" s="42">
        <v>1.3</v>
      </c>
      <c r="AR140" s="41">
        <f t="shared" si="158"/>
        <v>2340</v>
      </c>
      <c r="AS140" s="41">
        <f t="shared" si="159"/>
        <v>2340</v>
      </c>
      <c r="AT140" s="557">
        <v>2080</v>
      </c>
      <c r="AU140" s="104">
        <f>SUM(AU137:AU139)</f>
        <v>0</v>
      </c>
      <c r="AV140" s="298"/>
      <c r="AW140" s="463">
        <v>0</v>
      </c>
      <c r="AX140" s="130">
        <v>0</v>
      </c>
      <c r="AY140" s="42">
        <v>1.3</v>
      </c>
      <c r="AZ140" s="41">
        <f t="shared" si="160"/>
        <v>0</v>
      </c>
      <c r="BA140" s="41">
        <f t="shared" si="161"/>
        <v>0</v>
      </c>
      <c r="BB140" s="557">
        <v>0</v>
      </c>
      <c r="BC140" s="104">
        <f>SUM(BC137:BC139)</f>
        <v>1000</v>
      </c>
      <c r="BD140" s="298"/>
      <c r="BE140" s="463">
        <v>1000</v>
      </c>
      <c r="BF140" s="130">
        <v>766</v>
      </c>
      <c r="BG140" s="42">
        <v>1.3</v>
      </c>
      <c r="BH140" s="41">
        <f t="shared" si="162"/>
        <v>1300</v>
      </c>
      <c r="BI140" s="41">
        <f t="shared" si="163"/>
        <v>1300</v>
      </c>
      <c r="BJ140" s="557">
        <v>1300</v>
      </c>
      <c r="BK140" s="104">
        <f>SUM(BK137:BK139)</f>
        <v>0</v>
      </c>
      <c r="BL140" s="298"/>
      <c r="BM140" s="463">
        <v>0</v>
      </c>
      <c r="BN140" s="130">
        <v>0</v>
      </c>
      <c r="BO140" s="42">
        <v>1.3</v>
      </c>
      <c r="BP140" s="41">
        <f t="shared" si="164"/>
        <v>0</v>
      </c>
      <c r="BQ140" s="41">
        <f t="shared" si="165"/>
        <v>0</v>
      </c>
      <c r="BR140" s="557">
        <v>0</v>
      </c>
      <c r="BS140" s="104">
        <f>SUM(BS137:BS139)</f>
        <v>1350</v>
      </c>
      <c r="BT140" s="298"/>
      <c r="BU140" s="463">
        <v>1350</v>
      </c>
      <c r="BV140" s="130">
        <v>1363</v>
      </c>
      <c r="BW140" s="42">
        <v>1.3</v>
      </c>
      <c r="BX140" s="41">
        <f t="shared" si="166"/>
        <v>1755</v>
      </c>
      <c r="BY140" s="41">
        <f t="shared" si="167"/>
        <v>1755</v>
      </c>
      <c r="BZ140" s="557">
        <v>1755</v>
      </c>
      <c r="CA140" s="41">
        <f>SUM(CA137:CA139)</f>
        <v>0</v>
      </c>
      <c r="CB140" s="298"/>
      <c r="CC140" s="467">
        <v>0</v>
      </c>
      <c r="CD140" s="130">
        <v>0</v>
      </c>
      <c r="CE140" s="42">
        <v>1.3</v>
      </c>
      <c r="CF140" s="41">
        <f t="shared" si="168"/>
        <v>0</v>
      </c>
      <c r="CG140" s="41">
        <f t="shared" si="169"/>
        <v>0</v>
      </c>
      <c r="CH140" s="557">
        <v>0</v>
      </c>
      <c r="CI140" s="104">
        <f>SUM(CI137:CI139)</f>
        <v>1000</v>
      </c>
      <c r="CJ140" s="298"/>
      <c r="CK140" s="463">
        <v>1000</v>
      </c>
      <c r="CL140" s="130">
        <v>0</v>
      </c>
      <c r="CM140" s="42">
        <v>1.3</v>
      </c>
      <c r="CN140" s="41">
        <f t="shared" si="170"/>
        <v>1300</v>
      </c>
      <c r="CO140" s="41">
        <f t="shared" si="171"/>
        <v>1300</v>
      </c>
      <c r="CP140" s="579">
        <v>1300</v>
      </c>
      <c r="CQ140" s="104">
        <f>SUM(CQ137:CQ139)</f>
        <v>1000</v>
      </c>
      <c r="CR140" s="298"/>
      <c r="CS140" s="463">
        <v>0</v>
      </c>
      <c r="CT140" s="227"/>
      <c r="CU140" s="42">
        <v>1.3</v>
      </c>
      <c r="CV140" s="41">
        <f t="shared" si="172"/>
        <v>1300</v>
      </c>
      <c r="CW140" s="41">
        <f t="shared" si="173"/>
        <v>1300</v>
      </c>
      <c r="CX140" s="564">
        <v>0</v>
      </c>
      <c r="CY140" s="104">
        <f>SUM(CY137:CY139)</f>
        <v>0</v>
      </c>
      <c r="CZ140" s="298"/>
      <c r="DA140" s="501"/>
      <c r="DB140" s="223"/>
      <c r="DC140" s="42">
        <v>1.3</v>
      </c>
      <c r="DD140" s="41">
        <f t="shared" si="174"/>
        <v>0</v>
      </c>
      <c r="DE140" s="41">
        <f t="shared" si="175"/>
        <v>0</v>
      </c>
      <c r="DF140" s="576">
        <v>0</v>
      </c>
      <c r="DG140" s="119"/>
      <c r="DH140" s="298"/>
      <c r="DI140" s="501"/>
      <c r="DJ140" s="223"/>
      <c r="DK140" s="42">
        <v>1.3</v>
      </c>
      <c r="DL140" s="41">
        <f t="shared" si="176"/>
        <v>0</v>
      </c>
      <c r="DM140" s="41">
        <f t="shared" si="177"/>
        <v>0</v>
      </c>
      <c r="DN140" s="576">
        <v>0</v>
      </c>
      <c r="DO140" s="119"/>
      <c r="DP140" s="298"/>
      <c r="DQ140" s="501"/>
      <c r="DR140" s="223"/>
      <c r="DS140" s="42">
        <v>1.3</v>
      </c>
      <c r="DT140" s="41">
        <f t="shared" si="178"/>
        <v>0</v>
      </c>
      <c r="DU140" s="41">
        <f t="shared" si="179"/>
        <v>0</v>
      </c>
      <c r="DV140" s="576">
        <v>0</v>
      </c>
      <c r="DW140" s="119"/>
      <c r="DX140" s="298"/>
      <c r="DY140" s="501"/>
      <c r="DZ140" s="223"/>
      <c r="EA140" s="42">
        <v>1.3</v>
      </c>
      <c r="EB140" s="41">
        <f t="shared" si="180"/>
        <v>0</v>
      </c>
      <c r="EC140" s="41">
        <f t="shared" si="181"/>
        <v>0</v>
      </c>
      <c r="ED140" s="576">
        <v>0</v>
      </c>
      <c r="EE140" s="119"/>
      <c r="EF140" s="298"/>
      <c r="EG140" s="501"/>
      <c r="EH140" s="223"/>
      <c r="EI140" s="42">
        <v>1.3</v>
      </c>
      <c r="EJ140" s="41">
        <f t="shared" si="182"/>
        <v>0</v>
      </c>
      <c r="EK140" s="41">
        <f t="shared" si="183"/>
        <v>0</v>
      </c>
      <c r="EL140" s="576">
        <v>0</v>
      </c>
      <c r="EM140" s="119"/>
      <c r="EN140" s="298"/>
      <c r="EO140" s="501"/>
      <c r="EP140" s="223"/>
      <c r="EQ140" s="42">
        <v>1.3</v>
      </c>
      <c r="ER140" s="41">
        <f t="shared" si="184"/>
        <v>0</v>
      </c>
      <c r="ES140" s="41">
        <f t="shared" si="185"/>
        <v>0</v>
      </c>
      <c r="ET140" s="576">
        <v>0</v>
      </c>
      <c r="EU140" s="119"/>
      <c r="EV140" s="298"/>
      <c r="EW140" s="501"/>
      <c r="EX140" s="223"/>
      <c r="EY140" s="42">
        <v>1.3</v>
      </c>
      <c r="EZ140" s="41">
        <f t="shared" si="186"/>
        <v>0</v>
      </c>
      <c r="FA140" s="41">
        <f t="shared" si="187"/>
        <v>0</v>
      </c>
      <c r="FB140" s="576">
        <v>0</v>
      </c>
      <c r="FC140" s="119"/>
      <c r="FD140" s="298"/>
      <c r="FE140" s="501"/>
      <c r="FF140" s="223"/>
      <c r="FG140" s="42">
        <v>1.3</v>
      </c>
      <c r="FH140" s="41">
        <f t="shared" si="188"/>
        <v>0</v>
      </c>
      <c r="FI140" s="41">
        <f t="shared" si="104"/>
        <v>0</v>
      </c>
      <c r="FJ140" s="579">
        <v>0</v>
      </c>
      <c r="FK140" s="292"/>
      <c r="FL140" s="298"/>
      <c r="FM140" s="548"/>
      <c r="FN140" s="275"/>
      <c r="FO140" s="42">
        <v>1.3</v>
      </c>
      <c r="FP140" s="41">
        <f t="shared" si="189"/>
        <v>0</v>
      </c>
      <c r="FQ140" s="41">
        <f t="shared" si="190"/>
        <v>0</v>
      </c>
      <c r="FR140" s="633">
        <v>0</v>
      </c>
      <c r="FW140" s="355">
        <f t="shared" si="191"/>
        <v>10300</v>
      </c>
      <c r="FX140" s="355">
        <f t="shared" si="191"/>
        <v>0</v>
      </c>
      <c r="FY140" s="355">
        <f t="shared" si="192"/>
        <v>0</v>
      </c>
      <c r="FZ140" s="356">
        <f t="shared" si="192"/>
        <v>0</v>
      </c>
    </row>
    <row r="141" spans="1:182" x14ac:dyDescent="0.25">
      <c r="A141" s="51"/>
      <c r="B141" s="103"/>
      <c r="C141" s="64"/>
      <c r="D141" s="65"/>
      <c r="E141" s="299"/>
      <c r="F141" s="297"/>
      <c r="G141" s="104"/>
      <c r="H141" s="298"/>
      <c r="I141" s="463"/>
      <c r="K141" s="42"/>
      <c r="L141" s="41">
        <f t="shared" si="150"/>
        <v>0</v>
      </c>
      <c r="M141" s="41">
        <f t="shared" si="151"/>
        <v>0</v>
      </c>
      <c r="N141" s="557">
        <v>0</v>
      </c>
      <c r="O141" s="41"/>
      <c r="P141" s="298"/>
      <c r="Q141" s="467"/>
      <c r="S141" s="42"/>
      <c r="T141" s="41">
        <f t="shared" si="152"/>
        <v>0</v>
      </c>
      <c r="U141" s="41">
        <f t="shared" si="153"/>
        <v>0</v>
      </c>
      <c r="V141" s="557">
        <v>0</v>
      </c>
      <c r="W141" s="41"/>
      <c r="X141" s="298"/>
      <c r="Y141" s="467"/>
      <c r="AA141" s="42"/>
      <c r="AB141" s="41">
        <f t="shared" si="154"/>
        <v>0</v>
      </c>
      <c r="AC141" s="41">
        <f t="shared" si="155"/>
        <v>0</v>
      </c>
      <c r="AD141" s="557">
        <v>0</v>
      </c>
      <c r="AE141" s="104"/>
      <c r="AF141" s="298"/>
      <c r="AG141" s="463"/>
      <c r="AI141" s="42"/>
      <c r="AJ141" s="41">
        <f t="shared" si="156"/>
        <v>0</v>
      </c>
      <c r="AK141" s="41">
        <f t="shared" si="157"/>
        <v>0</v>
      </c>
      <c r="AL141" s="557">
        <v>0</v>
      </c>
      <c r="AM141" s="104"/>
      <c r="AN141" s="298"/>
      <c r="AO141" s="463"/>
      <c r="AQ141" s="42"/>
      <c r="AR141" s="41">
        <f t="shared" si="158"/>
        <v>0</v>
      </c>
      <c r="AS141" s="41">
        <f t="shared" si="159"/>
        <v>0</v>
      </c>
      <c r="AT141" s="557">
        <v>0</v>
      </c>
      <c r="AU141" s="104"/>
      <c r="AV141" s="298"/>
      <c r="AW141" s="463"/>
      <c r="AY141" s="42"/>
      <c r="AZ141" s="41">
        <f t="shared" si="160"/>
        <v>0</v>
      </c>
      <c r="BA141" s="41">
        <f t="shared" si="161"/>
        <v>0</v>
      </c>
      <c r="BB141" s="557">
        <v>0</v>
      </c>
      <c r="BC141" s="104"/>
      <c r="BD141" s="298"/>
      <c r="BE141" s="463"/>
      <c r="BG141" s="42"/>
      <c r="BH141" s="41">
        <f t="shared" si="162"/>
        <v>0</v>
      </c>
      <c r="BI141" s="41">
        <f t="shared" si="163"/>
        <v>0</v>
      </c>
      <c r="BJ141" s="557">
        <v>0</v>
      </c>
      <c r="BK141" s="104"/>
      <c r="BL141" s="298"/>
      <c r="BM141" s="463"/>
      <c r="BO141" s="42"/>
      <c r="BP141" s="41">
        <f t="shared" si="164"/>
        <v>0</v>
      </c>
      <c r="BQ141" s="41">
        <f t="shared" si="165"/>
        <v>0</v>
      </c>
      <c r="BR141" s="557">
        <v>0</v>
      </c>
      <c r="BS141" s="104"/>
      <c r="BT141" s="298"/>
      <c r="BU141" s="463"/>
      <c r="BW141" s="42"/>
      <c r="BX141" s="41">
        <f t="shared" si="166"/>
        <v>0</v>
      </c>
      <c r="BY141" s="41">
        <f t="shared" si="167"/>
        <v>0</v>
      </c>
      <c r="BZ141" s="557">
        <v>0</v>
      </c>
      <c r="CA141" s="41"/>
      <c r="CB141" s="298"/>
      <c r="CC141" s="467"/>
      <c r="CE141" s="42"/>
      <c r="CF141" s="41">
        <f t="shared" si="168"/>
        <v>0</v>
      </c>
      <c r="CG141" s="41">
        <f t="shared" si="169"/>
        <v>0</v>
      </c>
      <c r="CH141" s="557">
        <v>0</v>
      </c>
      <c r="CI141" s="104"/>
      <c r="CJ141" s="298"/>
      <c r="CK141" s="463"/>
      <c r="CM141" s="42"/>
      <c r="CN141" s="41">
        <f t="shared" si="170"/>
        <v>0</v>
      </c>
      <c r="CO141" s="41">
        <f t="shared" si="171"/>
        <v>0</v>
      </c>
      <c r="CP141" s="579">
        <v>0</v>
      </c>
      <c r="CQ141" s="104"/>
      <c r="CR141" s="298"/>
      <c r="CS141" s="463"/>
      <c r="CT141" s="227"/>
      <c r="CU141" s="42"/>
      <c r="CV141" s="41">
        <f t="shared" si="172"/>
        <v>0</v>
      </c>
      <c r="CW141" s="41">
        <f t="shared" si="173"/>
        <v>0</v>
      </c>
      <c r="CX141" s="564">
        <v>0</v>
      </c>
      <c r="CY141" s="104"/>
      <c r="CZ141" s="298"/>
      <c r="DA141" s="501"/>
      <c r="DB141" s="223"/>
      <c r="DC141" s="42"/>
      <c r="DD141" s="41">
        <f t="shared" si="174"/>
        <v>0</v>
      </c>
      <c r="DE141" s="41">
        <f t="shared" si="175"/>
        <v>0</v>
      </c>
      <c r="DF141" s="576">
        <v>0</v>
      </c>
      <c r="DG141" s="119"/>
      <c r="DH141" s="298"/>
      <c r="DI141" s="501"/>
      <c r="DJ141" s="223"/>
      <c r="DK141" s="42"/>
      <c r="DL141" s="41">
        <f t="shared" si="176"/>
        <v>0</v>
      </c>
      <c r="DM141" s="41">
        <f t="shared" si="177"/>
        <v>0</v>
      </c>
      <c r="DN141" s="576">
        <v>0</v>
      </c>
      <c r="DO141" s="119"/>
      <c r="DP141" s="298"/>
      <c r="DQ141" s="501"/>
      <c r="DR141" s="223"/>
      <c r="DS141" s="42"/>
      <c r="DT141" s="41">
        <f t="shared" si="178"/>
        <v>0</v>
      </c>
      <c r="DU141" s="41">
        <f t="shared" si="179"/>
        <v>0</v>
      </c>
      <c r="DV141" s="576">
        <v>0</v>
      </c>
      <c r="DW141" s="119"/>
      <c r="DX141" s="298"/>
      <c r="DY141" s="501"/>
      <c r="DZ141" s="223"/>
      <c r="EA141" s="42"/>
      <c r="EB141" s="41">
        <f t="shared" si="180"/>
        <v>0</v>
      </c>
      <c r="EC141" s="41">
        <f t="shared" si="181"/>
        <v>0</v>
      </c>
      <c r="ED141" s="576">
        <v>0</v>
      </c>
      <c r="EE141" s="119"/>
      <c r="EF141" s="298"/>
      <c r="EG141" s="501"/>
      <c r="EH141" s="223"/>
      <c r="EI141" s="42"/>
      <c r="EJ141" s="41">
        <f t="shared" si="182"/>
        <v>0</v>
      </c>
      <c r="EK141" s="41">
        <f t="shared" si="183"/>
        <v>0</v>
      </c>
      <c r="EL141" s="576">
        <v>0</v>
      </c>
      <c r="EM141" s="119"/>
      <c r="EN141" s="298"/>
      <c r="EO141" s="501"/>
      <c r="EP141" s="223"/>
      <c r="EQ141" s="42"/>
      <c r="ER141" s="41">
        <f t="shared" si="184"/>
        <v>0</v>
      </c>
      <c r="ES141" s="41">
        <f t="shared" si="185"/>
        <v>0</v>
      </c>
      <c r="ET141" s="576">
        <v>0</v>
      </c>
      <c r="EU141" s="119"/>
      <c r="EV141" s="298"/>
      <c r="EW141" s="501"/>
      <c r="EX141" s="223"/>
      <c r="EY141" s="42"/>
      <c r="EZ141" s="41">
        <f t="shared" si="186"/>
        <v>0</v>
      </c>
      <c r="FA141" s="41">
        <f t="shared" si="187"/>
        <v>0</v>
      </c>
      <c r="FB141" s="576">
        <v>0</v>
      </c>
      <c r="FC141" s="119"/>
      <c r="FD141" s="298"/>
      <c r="FE141" s="501"/>
      <c r="FF141" s="223"/>
      <c r="FG141" s="42"/>
      <c r="FH141" s="41">
        <f t="shared" si="188"/>
        <v>0</v>
      </c>
      <c r="FI141" s="41">
        <f t="shared" si="104"/>
        <v>0</v>
      </c>
      <c r="FJ141" s="579">
        <v>0</v>
      </c>
      <c r="FK141" s="292"/>
      <c r="FL141" s="298"/>
      <c r="FM141" s="548"/>
      <c r="FN141" s="275"/>
      <c r="FO141" s="42"/>
      <c r="FP141" s="41">
        <f t="shared" si="189"/>
        <v>0</v>
      </c>
      <c r="FQ141" s="41">
        <f t="shared" si="190"/>
        <v>0</v>
      </c>
      <c r="FR141" s="633">
        <v>0</v>
      </c>
      <c r="FW141" s="355">
        <f t="shared" si="191"/>
        <v>0</v>
      </c>
      <c r="FX141" s="355">
        <f t="shared" si="191"/>
        <v>0</v>
      </c>
      <c r="FY141" s="355">
        <f t="shared" si="192"/>
        <v>0</v>
      </c>
      <c r="FZ141" s="356">
        <f t="shared" si="192"/>
        <v>0</v>
      </c>
    </row>
    <row r="142" spans="1:182" x14ac:dyDescent="0.25">
      <c r="A142" s="35" t="s">
        <v>216</v>
      </c>
      <c r="B142" s="99" t="s">
        <v>217</v>
      </c>
      <c r="C142" s="88" t="s">
        <v>18</v>
      </c>
      <c r="D142" s="65">
        <v>181</v>
      </c>
      <c r="E142" s="299">
        <f t="shared" ref="E142:E146" si="193">G142+O142+W142+AE142+AM142+AU142+BC142+BK142+BS142+CA142+CI142+CQ142+CY142+DG142+DO142+DW142</f>
        <v>0</v>
      </c>
      <c r="F142" s="288">
        <f>$D$142*E142</f>
        <v>0</v>
      </c>
      <c r="G142" s="104"/>
      <c r="H142" s="289">
        <f>$D$142*G142</f>
        <v>0</v>
      </c>
      <c r="I142" s="463"/>
      <c r="K142" s="42"/>
      <c r="L142" s="41">
        <f t="shared" si="150"/>
        <v>0</v>
      </c>
      <c r="M142" s="41">
        <f t="shared" si="151"/>
        <v>0</v>
      </c>
      <c r="N142" s="557">
        <v>0</v>
      </c>
      <c r="O142" s="41"/>
      <c r="P142" s="289">
        <f>$D$142*O142</f>
        <v>0</v>
      </c>
      <c r="Q142" s="467"/>
      <c r="S142" s="42"/>
      <c r="T142" s="41">
        <f t="shared" si="152"/>
        <v>0</v>
      </c>
      <c r="U142" s="41">
        <f t="shared" si="153"/>
        <v>0</v>
      </c>
      <c r="V142" s="557">
        <v>0</v>
      </c>
      <c r="W142" s="41"/>
      <c r="X142" s="289">
        <f>$D$142*W142</f>
        <v>0</v>
      </c>
      <c r="Y142" s="467"/>
      <c r="AA142" s="42"/>
      <c r="AB142" s="41">
        <f t="shared" si="154"/>
        <v>0</v>
      </c>
      <c r="AC142" s="41">
        <f t="shared" si="155"/>
        <v>0</v>
      </c>
      <c r="AD142" s="557">
        <v>0</v>
      </c>
      <c r="AE142" s="104"/>
      <c r="AF142" s="289">
        <f>$D$142*AE142</f>
        <v>0</v>
      </c>
      <c r="AG142" s="463"/>
      <c r="AI142" s="42"/>
      <c r="AJ142" s="41">
        <f t="shared" si="156"/>
        <v>0</v>
      </c>
      <c r="AK142" s="41">
        <f t="shared" si="157"/>
        <v>0</v>
      </c>
      <c r="AL142" s="557">
        <v>0</v>
      </c>
      <c r="AM142" s="104"/>
      <c r="AN142" s="289">
        <f>$D$142*AM142</f>
        <v>0</v>
      </c>
      <c r="AO142" s="463"/>
      <c r="AQ142" s="42"/>
      <c r="AR142" s="41">
        <f t="shared" si="158"/>
        <v>0</v>
      </c>
      <c r="AS142" s="41">
        <f t="shared" si="159"/>
        <v>0</v>
      </c>
      <c r="AT142" s="557">
        <v>0</v>
      </c>
      <c r="AU142" s="104"/>
      <c r="AV142" s="289">
        <f>$D$142*AU142</f>
        <v>0</v>
      </c>
      <c r="AW142" s="463"/>
      <c r="AY142" s="42"/>
      <c r="AZ142" s="41">
        <f t="shared" si="160"/>
        <v>0</v>
      </c>
      <c r="BA142" s="41">
        <f t="shared" si="161"/>
        <v>0</v>
      </c>
      <c r="BB142" s="557">
        <v>0</v>
      </c>
      <c r="BC142" s="104"/>
      <c r="BD142" s="289">
        <f>$D$142*BC142</f>
        <v>0</v>
      </c>
      <c r="BE142" s="463"/>
      <c r="BG142" s="42"/>
      <c r="BH142" s="41">
        <f t="shared" si="162"/>
        <v>0</v>
      </c>
      <c r="BI142" s="41">
        <f t="shared" si="163"/>
        <v>0</v>
      </c>
      <c r="BJ142" s="557">
        <v>0</v>
      </c>
      <c r="BK142" s="104"/>
      <c r="BL142" s="289">
        <f>$D$142*BK142</f>
        <v>0</v>
      </c>
      <c r="BM142" s="463"/>
      <c r="BO142" s="42"/>
      <c r="BP142" s="41">
        <f t="shared" si="164"/>
        <v>0</v>
      </c>
      <c r="BQ142" s="41">
        <f t="shared" si="165"/>
        <v>0</v>
      </c>
      <c r="BR142" s="557">
        <v>0</v>
      </c>
      <c r="BS142" s="104"/>
      <c r="BT142" s="289">
        <f>$D$142*BS142</f>
        <v>0</v>
      </c>
      <c r="BU142" s="463"/>
      <c r="BW142" s="42"/>
      <c r="BX142" s="41">
        <f t="shared" si="166"/>
        <v>0</v>
      </c>
      <c r="BY142" s="41">
        <f t="shared" si="167"/>
        <v>0</v>
      </c>
      <c r="BZ142" s="557">
        <v>0</v>
      </c>
      <c r="CA142" s="41"/>
      <c r="CB142" s="289">
        <f>$D$142*CA142</f>
        <v>0</v>
      </c>
      <c r="CC142" s="467"/>
      <c r="CE142" s="42"/>
      <c r="CF142" s="41">
        <f t="shared" si="168"/>
        <v>0</v>
      </c>
      <c r="CG142" s="41">
        <f t="shared" si="169"/>
        <v>0</v>
      </c>
      <c r="CH142" s="557">
        <v>0</v>
      </c>
      <c r="CI142" s="104"/>
      <c r="CJ142" s="289">
        <f>$D$142*CI142</f>
        <v>0</v>
      </c>
      <c r="CK142" s="463"/>
      <c r="CM142" s="42"/>
      <c r="CN142" s="41">
        <f t="shared" si="170"/>
        <v>0</v>
      </c>
      <c r="CO142" s="41">
        <f t="shared" si="171"/>
        <v>0</v>
      </c>
      <c r="CP142" s="579">
        <v>0</v>
      </c>
      <c r="CQ142" s="104"/>
      <c r="CR142" s="289">
        <f>$D$142*CQ142</f>
        <v>0</v>
      </c>
      <c r="CS142" s="463"/>
      <c r="CT142" s="227"/>
      <c r="CU142" s="42"/>
      <c r="CV142" s="41">
        <f t="shared" si="172"/>
        <v>0</v>
      </c>
      <c r="CW142" s="41">
        <f t="shared" si="173"/>
        <v>0</v>
      </c>
      <c r="CX142" s="564">
        <v>0</v>
      </c>
      <c r="CY142" s="104"/>
      <c r="CZ142" s="289">
        <f>$D$142*CY142</f>
        <v>0</v>
      </c>
      <c r="DA142" s="501"/>
      <c r="DB142" s="223"/>
      <c r="DC142" s="42"/>
      <c r="DD142" s="41">
        <f t="shared" si="174"/>
        <v>0</v>
      </c>
      <c r="DE142" s="41">
        <f t="shared" si="175"/>
        <v>0</v>
      </c>
      <c r="DF142" s="576">
        <v>0</v>
      </c>
      <c r="DG142" s="119"/>
      <c r="DH142" s="289">
        <f>$D$142*DG142</f>
        <v>0</v>
      </c>
      <c r="DI142" s="501"/>
      <c r="DJ142" s="223"/>
      <c r="DK142" s="42"/>
      <c r="DL142" s="41">
        <f t="shared" si="176"/>
        <v>0</v>
      </c>
      <c r="DM142" s="41">
        <f t="shared" si="177"/>
        <v>0</v>
      </c>
      <c r="DN142" s="576">
        <v>0</v>
      </c>
      <c r="DO142" s="119"/>
      <c r="DP142" s="289">
        <f>$D$142*DO142</f>
        <v>0</v>
      </c>
      <c r="DQ142" s="501"/>
      <c r="DR142" s="223"/>
      <c r="DS142" s="42"/>
      <c r="DT142" s="41">
        <f t="shared" si="178"/>
        <v>0</v>
      </c>
      <c r="DU142" s="41">
        <f t="shared" si="179"/>
        <v>0</v>
      </c>
      <c r="DV142" s="576">
        <v>0</v>
      </c>
      <c r="DW142" s="119"/>
      <c r="DX142" s="289">
        <f>$D$142*DW142</f>
        <v>0</v>
      </c>
      <c r="DY142" s="501"/>
      <c r="DZ142" s="223"/>
      <c r="EA142" s="42"/>
      <c r="EB142" s="41">
        <f t="shared" si="180"/>
        <v>0</v>
      </c>
      <c r="EC142" s="41">
        <f t="shared" si="181"/>
        <v>0</v>
      </c>
      <c r="ED142" s="576">
        <v>0</v>
      </c>
      <c r="EE142" s="119"/>
      <c r="EF142" s="289">
        <f>$D$142*EE142</f>
        <v>0</v>
      </c>
      <c r="EG142" s="501"/>
      <c r="EH142" s="223"/>
      <c r="EI142" s="42"/>
      <c r="EJ142" s="41">
        <f t="shared" si="182"/>
        <v>0</v>
      </c>
      <c r="EK142" s="41">
        <f t="shared" si="183"/>
        <v>0</v>
      </c>
      <c r="EL142" s="576">
        <v>0</v>
      </c>
      <c r="EM142" s="119"/>
      <c r="EN142" s="289">
        <f>$D$142*EM142</f>
        <v>0</v>
      </c>
      <c r="EO142" s="501"/>
      <c r="EP142" s="223"/>
      <c r="EQ142" s="42"/>
      <c r="ER142" s="41">
        <f t="shared" si="184"/>
        <v>0</v>
      </c>
      <c r="ES142" s="41">
        <f t="shared" si="185"/>
        <v>0</v>
      </c>
      <c r="ET142" s="576">
        <v>0</v>
      </c>
      <c r="EU142" s="119"/>
      <c r="EV142" s="289">
        <f>$D$142*EU142</f>
        <v>0</v>
      </c>
      <c r="EW142" s="501"/>
      <c r="EX142" s="223"/>
      <c r="EY142" s="42"/>
      <c r="EZ142" s="41">
        <f t="shared" si="186"/>
        <v>0</v>
      </c>
      <c r="FA142" s="41">
        <f t="shared" si="187"/>
        <v>0</v>
      </c>
      <c r="FB142" s="576">
        <v>0</v>
      </c>
      <c r="FC142" s="119"/>
      <c r="FD142" s="289">
        <f>$D$142*FC142</f>
        <v>0</v>
      </c>
      <c r="FE142" s="501"/>
      <c r="FF142" s="223"/>
      <c r="FG142" s="42"/>
      <c r="FH142" s="41">
        <f t="shared" si="188"/>
        <v>0</v>
      </c>
      <c r="FI142" s="41">
        <f t="shared" si="104"/>
        <v>0</v>
      </c>
      <c r="FJ142" s="579">
        <v>0</v>
      </c>
      <c r="FK142" s="292"/>
      <c r="FL142" s="289">
        <f>$D$142*FK142</f>
        <v>0</v>
      </c>
      <c r="FM142" s="548"/>
      <c r="FN142" s="275"/>
      <c r="FO142" s="42"/>
      <c r="FP142" s="41">
        <f t="shared" si="189"/>
        <v>0</v>
      </c>
      <c r="FQ142" s="41">
        <f t="shared" si="190"/>
        <v>0</v>
      </c>
      <c r="FR142" s="633">
        <v>0</v>
      </c>
      <c r="FW142" s="355">
        <f t="shared" si="191"/>
        <v>0</v>
      </c>
      <c r="FX142" s="355">
        <f t="shared" si="191"/>
        <v>0</v>
      </c>
      <c r="FY142" s="355">
        <f t="shared" si="192"/>
        <v>0</v>
      </c>
      <c r="FZ142" s="356">
        <f t="shared" si="192"/>
        <v>0</v>
      </c>
    </row>
    <row r="143" spans="1:182" x14ac:dyDescent="0.25">
      <c r="A143" s="35" t="s">
        <v>218</v>
      </c>
      <c r="B143" s="99" t="s">
        <v>219</v>
      </c>
      <c r="C143" s="88" t="s">
        <v>18</v>
      </c>
      <c r="D143" s="65">
        <v>181</v>
      </c>
      <c r="E143" s="299">
        <f t="shared" si="193"/>
        <v>0</v>
      </c>
      <c r="F143" s="288">
        <f>$D$143*E143</f>
        <v>0</v>
      </c>
      <c r="G143" s="104"/>
      <c r="H143" s="289">
        <f>$D$143*G143</f>
        <v>0</v>
      </c>
      <c r="I143" s="463"/>
      <c r="K143" s="42"/>
      <c r="L143" s="41">
        <f t="shared" si="150"/>
        <v>0</v>
      </c>
      <c r="M143" s="41">
        <f t="shared" si="151"/>
        <v>0</v>
      </c>
      <c r="N143" s="557">
        <v>0</v>
      </c>
      <c r="O143" s="41"/>
      <c r="P143" s="289">
        <f>$D$143*O143</f>
        <v>0</v>
      </c>
      <c r="Q143" s="467"/>
      <c r="S143" s="42"/>
      <c r="T143" s="41">
        <f t="shared" si="152"/>
        <v>0</v>
      </c>
      <c r="U143" s="41">
        <f t="shared" si="153"/>
        <v>0</v>
      </c>
      <c r="V143" s="557">
        <v>0</v>
      </c>
      <c r="W143" s="41"/>
      <c r="X143" s="289">
        <f>$D$143*W143</f>
        <v>0</v>
      </c>
      <c r="Y143" s="467"/>
      <c r="AA143" s="42"/>
      <c r="AB143" s="41">
        <f t="shared" si="154"/>
        <v>0</v>
      </c>
      <c r="AC143" s="41">
        <f t="shared" si="155"/>
        <v>0</v>
      </c>
      <c r="AD143" s="557">
        <v>0</v>
      </c>
      <c r="AE143" s="104"/>
      <c r="AF143" s="289">
        <f>$D$143*AE143</f>
        <v>0</v>
      </c>
      <c r="AG143" s="463"/>
      <c r="AI143" s="42"/>
      <c r="AJ143" s="41">
        <f t="shared" si="156"/>
        <v>0</v>
      </c>
      <c r="AK143" s="41">
        <f t="shared" si="157"/>
        <v>0</v>
      </c>
      <c r="AL143" s="557">
        <v>0</v>
      </c>
      <c r="AM143" s="104"/>
      <c r="AN143" s="289">
        <f>$D$143*AM143</f>
        <v>0</v>
      </c>
      <c r="AO143" s="463"/>
      <c r="AQ143" s="42"/>
      <c r="AR143" s="41">
        <f t="shared" si="158"/>
        <v>0</v>
      </c>
      <c r="AS143" s="41">
        <f t="shared" si="159"/>
        <v>0</v>
      </c>
      <c r="AT143" s="557">
        <v>0</v>
      </c>
      <c r="AU143" s="104"/>
      <c r="AV143" s="289">
        <f>$D$143*AU143</f>
        <v>0</v>
      </c>
      <c r="AW143" s="463"/>
      <c r="AY143" s="42"/>
      <c r="AZ143" s="41">
        <f t="shared" si="160"/>
        <v>0</v>
      </c>
      <c r="BA143" s="41">
        <f t="shared" si="161"/>
        <v>0</v>
      </c>
      <c r="BB143" s="557">
        <v>0</v>
      </c>
      <c r="BC143" s="104"/>
      <c r="BD143" s="289">
        <f>$D$143*BC143</f>
        <v>0</v>
      </c>
      <c r="BE143" s="463"/>
      <c r="BG143" s="42"/>
      <c r="BH143" s="41">
        <f t="shared" si="162"/>
        <v>0</v>
      </c>
      <c r="BI143" s="41">
        <f t="shared" si="163"/>
        <v>0</v>
      </c>
      <c r="BJ143" s="557">
        <v>0</v>
      </c>
      <c r="BK143" s="104"/>
      <c r="BL143" s="289">
        <f>$D$143*BK143</f>
        <v>0</v>
      </c>
      <c r="BM143" s="463"/>
      <c r="BO143" s="42"/>
      <c r="BP143" s="41">
        <f t="shared" si="164"/>
        <v>0</v>
      </c>
      <c r="BQ143" s="41">
        <f t="shared" si="165"/>
        <v>0</v>
      </c>
      <c r="BR143" s="557">
        <v>0</v>
      </c>
      <c r="BS143" s="104"/>
      <c r="BT143" s="289">
        <f>$D$143*BS143</f>
        <v>0</v>
      </c>
      <c r="BU143" s="463"/>
      <c r="BW143" s="42"/>
      <c r="BX143" s="41">
        <f t="shared" si="166"/>
        <v>0</v>
      </c>
      <c r="BY143" s="41">
        <f t="shared" si="167"/>
        <v>0</v>
      </c>
      <c r="BZ143" s="557">
        <v>0</v>
      </c>
      <c r="CA143" s="41"/>
      <c r="CB143" s="289">
        <f>$D$143*CA143</f>
        <v>0</v>
      </c>
      <c r="CC143" s="467"/>
      <c r="CE143" s="42"/>
      <c r="CF143" s="41">
        <f t="shared" si="168"/>
        <v>0</v>
      </c>
      <c r="CG143" s="41">
        <f t="shared" si="169"/>
        <v>0</v>
      </c>
      <c r="CH143" s="557">
        <v>0</v>
      </c>
      <c r="CI143" s="104"/>
      <c r="CJ143" s="289">
        <f>$D$143*CI143</f>
        <v>0</v>
      </c>
      <c r="CK143" s="463"/>
      <c r="CM143" s="42"/>
      <c r="CN143" s="41">
        <f t="shared" si="170"/>
        <v>0</v>
      </c>
      <c r="CO143" s="41">
        <f t="shared" si="171"/>
        <v>0</v>
      </c>
      <c r="CP143" s="579">
        <v>0</v>
      </c>
      <c r="CQ143" s="104"/>
      <c r="CR143" s="289">
        <f>$D$143*CQ143</f>
        <v>0</v>
      </c>
      <c r="CS143" s="463"/>
      <c r="CT143" s="227"/>
      <c r="CU143" s="42"/>
      <c r="CV143" s="41">
        <f t="shared" si="172"/>
        <v>0</v>
      </c>
      <c r="CW143" s="41">
        <f t="shared" si="173"/>
        <v>0</v>
      </c>
      <c r="CX143" s="564">
        <v>0</v>
      </c>
      <c r="CY143" s="104"/>
      <c r="CZ143" s="289">
        <f>$D$143*CY143</f>
        <v>0</v>
      </c>
      <c r="DA143" s="501"/>
      <c r="DB143" s="223"/>
      <c r="DC143" s="42"/>
      <c r="DD143" s="41">
        <f t="shared" si="174"/>
        <v>0</v>
      </c>
      <c r="DE143" s="41">
        <f t="shared" si="175"/>
        <v>0</v>
      </c>
      <c r="DF143" s="576">
        <v>0</v>
      </c>
      <c r="DG143" s="119"/>
      <c r="DH143" s="289">
        <f>$D$143*DG143</f>
        <v>0</v>
      </c>
      <c r="DI143" s="501"/>
      <c r="DJ143" s="223"/>
      <c r="DK143" s="42"/>
      <c r="DL143" s="41">
        <f t="shared" si="176"/>
        <v>0</v>
      </c>
      <c r="DM143" s="41">
        <f t="shared" si="177"/>
        <v>0</v>
      </c>
      <c r="DN143" s="576">
        <v>0</v>
      </c>
      <c r="DO143" s="119"/>
      <c r="DP143" s="289">
        <f>$D$143*DO143</f>
        <v>0</v>
      </c>
      <c r="DQ143" s="501"/>
      <c r="DR143" s="223"/>
      <c r="DS143" s="42"/>
      <c r="DT143" s="41">
        <f t="shared" si="178"/>
        <v>0</v>
      </c>
      <c r="DU143" s="41">
        <f t="shared" si="179"/>
        <v>0</v>
      </c>
      <c r="DV143" s="576">
        <v>0</v>
      </c>
      <c r="DW143" s="119"/>
      <c r="DX143" s="289">
        <f>$D$143*DW143</f>
        <v>0</v>
      </c>
      <c r="DY143" s="501"/>
      <c r="DZ143" s="223"/>
      <c r="EA143" s="42"/>
      <c r="EB143" s="41">
        <f t="shared" si="180"/>
        <v>0</v>
      </c>
      <c r="EC143" s="41">
        <f t="shared" si="181"/>
        <v>0</v>
      </c>
      <c r="ED143" s="576">
        <v>0</v>
      </c>
      <c r="EE143" s="119"/>
      <c r="EF143" s="289">
        <f>$D$143*EE143</f>
        <v>0</v>
      </c>
      <c r="EG143" s="501"/>
      <c r="EH143" s="223"/>
      <c r="EI143" s="42"/>
      <c r="EJ143" s="41">
        <f t="shared" si="182"/>
        <v>0</v>
      </c>
      <c r="EK143" s="41">
        <f t="shared" si="183"/>
        <v>0</v>
      </c>
      <c r="EL143" s="576">
        <v>0</v>
      </c>
      <c r="EM143" s="119"/>
      <c r="EN143" s="289">
        <f>$D$143*EM143</f>
        <v>0</v>
      </c>
      <c r="EO143" s="501"/>
      <c r="EP143" s="223"/>
      <c r="EQ143" s="42"/>
      <c r="ER143" s="41">
        <f t="shared" si="184"/>
        <v>0</v>
      </c>
      <c r="ES143" s="41">
        <f t="shared" si="185"/>
        <v>0</v>
      </c>
      <c r="ET143" s="576">
        <v>0</v>
      </c>
      <c r="EU143" s="119"/>
      <c r="EV143" s="289">
        <f>$D$143*EU143</f>
        <v>0</v>
      </c>
      <c r="EW143" s="501"/>
      <c r="EX143" s="223"/>
      <c r="EY143" s="42"/>
      <c r="EZ143" s="41">
        <f t="shared" si="186"/>
        <v>0</v>
      </c>
      <c r="FA143" s="41">
        <f t="shared" si="187"/>
        <v>0</v>
      </c>
      <c r="FB143" s="576">
        <v>0</v>
      </c>
      <c r="FC143" s="119"/>
      <c r="FD143" s="289">
        <f>$D$143*FC143</f>
        <v>0</v>
      </c>
      <c r="FE143" s="501"/>
      <c r="FF143" s="223"/>
      <c r="FG143" s="42"/>
      <c r="FH143" s="41">
        <f t="shared" si="188"/>
        <v>0</v>
      </c>
      <c r="FI143" s="41">
        <f t="shared" si="104"/>
        <v>0</v>
      </c>
      <c r="FJ143" s="579">
        <v>0</v>
      </c>
      <c r="FK143" s="292"/>
      <c r="FL143" s="289">
        <f>$D$143*FK143</f>
        <v>0</v>
      </c>
      <c r="FM143" s="548"/>
      <c r="FN143" s="275"/>
      <c r="FO143" s="42"/>
      <c r="FP143" s="41">
        <f t="shared" si="189"/>
        <v>0</v>
      </c>
      <c r="FQ143" s="41">
        <f t="shared" si="190"/>
        <v>0</v>
      </c>
      <c r="FR143" s="633">
        <v>0</v>
      </c>
      <c r="FW143" s="355">
        <f t="shared" si="191"/>
        <v>0</v>
      </c>
      <c r="FX143" s="355">
        <f t="shared" si="191"/>
        <v>0</v>
      </c>
      <c r="FY143" s="355">
        <f t="shared" si="192"/>
        <v>0</v>
      </c>
      <c r="FZ143" s="356">
        <f t="shared" si="192"/>
        <v>0</v>
      </c>
    </row>
    <row r="144" spans="1:182" x14ac:dyDescent="0.25">
      <c r="A144" s="35" t="s">
        <v>220</v>
      </c>
      <c r="B144" s="99" t="s">
        <v>221</v>
      </c>
      <c r="C144" s="88" t="s">
        <v>18</v>
      </c>
      <c r="D144" s="65">
        <v>181</v>
      </c>
      <c r="E144" s="299">
        <f t="shared" si="193"/>
        <v>0</v>
      </c>
      <c r="F144" s="288">
        <f>$D$144*E144</f>
        <v>0</v>
      </c>
      <c r="G144" s="104"/>
      <c r="H144" s="289">
        <f>$D$144*G144</f>
        <v>0</v>
      </c>
      <c r="I144" s="463"/>
      <c r="K144" s="42"/>
      <c r="L144" s="41">
        <f t="shared" si="150"/>
        <v>0</v>
      </c>
      <c r="M144" s="41">
        <f t="shared" si="151"/>
        <v>0</v>
      </c>
      <c r="N144" s="557">
        <v>0</v>
      </c>
      <c r="O144" s="41"/>
      <c r="P144" s="289">
        <f>$D$144*O144</f>
        <v>0</v>
      </c>
      <c r="Q144" s="467"/>
      <c r="S144" s="42"/>
      <c r="T144" s="41">
        <f t="shared" si="152"/>
        <v>0</v>
      </c>
      <c r="U144" s="41">
        <f t="shared" si="153"/>
        <v>0</v>
      </c>
      <c r="V144" s="557">
        <v>0</v>
      </c>
      <c r="W144" s="41"/>
      <c r="X144" s="289">
        <f>$D$144*W144</f>
        <v>0</v>
      </c>
      <c r="Y144" s="467"/>
      <c r="AA144" s="42"/>
      <c r="AB144" s="41">
        <f t="shared" si="154"/>
        <v>0</v>
      </c>
      <c r="AC144" s="41">
        <f t="shared" si="155"/>
        <v>0</v>
      </c>
      <c r="AD144" s="557">
        <v>0</v>
      </c>
      <c r="AE144" s="104"/>
      <c r="AF144" s="289">
        <f>$D$144*AE144</f>
        <v>0</v>
      </c>
      <c r="AG144" s="463"/>
      <c r="AI144" s="42"/>
      <c r="AJ144" s="41">
        <f t="shared" si="156"/>
        <v>0</v>
      </c>
      <c r="AK144" s="41">
        <f t="shared" si="157"/>
        <v>0</v>
      </c>
      <c r="AL144" s="557">
        <v>0</v>
      </c>
      <c r="AM144" s="104"/>
      <c r="AN144" s="289">
        <f>$D$144*AM144</f>
        <v>0</v>
      </c>
      <c r="AO144" s="463"/>
      <c r="AQ144" s="42"/>
      <c r="AR144" s="41">
        <f t="shared" si="158"/>
        <v>0</v>
      </c>
      <c r="AS144" s="41">
        <f t="shared" si="159"/>
        <v>0</v>
      </c>
      <c r="AT144" s="557">
        <v>0</v>
      </c>
      <c r="AU144" s="104"/>
      <c r="AV144" s="289">
        <f>$D$144*AU144</f>
        <v>0</v>
      </c>
      <c r="AW144" s="463"/>
      <c r="AY144" s="42"/>
      <c r="AZ144" s="41">
        <f t="shared" si="160"/>
        <v>0</v>
      </c>
      <c r="BA144" s="41">
        <f t="shared" si="161"/>
        <v>0</v>
      </c>
      <c r="BB144" s="557">
        <v>0</v>
      </c>
      <c r="BC144" s="104"/>
      <c r="BD144" s="289">
        <f>$D$144*BC144</f>
        <v>0</v>
      </c>
      <c r="BE144" s="463"/>
      <c r="BG144" s="42"/>
      <c r="BH144" s="41">
        <f t="shared" si="162"/>
        <v>0</v>
      </c>
      <c r="BI144" s="41">
        <f t="shared" si="163"/>
        <v>0</v>
      </c>
      <c r="BJ144" s="557">
        <v>0</v>
      </c>
      <c r="BK144" s="104"/>
      <c r="BL144" s="289">
        <f>$D$144*BK144</f>
        <v>0</v>
      </c>
      <c r="BM144" s="463"/>
      <c r="BO144" s="42"/>
      <c r="BP144" s="41">
        <f t="shared" si="164"/>
        <v>0</v>
      </c>
      <c r="BQ144" s="41">
        <f t="shared" si="165"/>
        <v>0</v>
      </c>
      <c r="BR144" s="557">
        <v>0</v>
      </c>
      <c r="BS144" s="104"/>
      <c r="BT144" s="289">
        <f>$D$144*BS144</f>
        <v>0</v>
      </c>
      <c r="BU144" s="463"/>
      <c r="BW144" s="42"/>
      <c r="BX144" s="41">
        <f t="shared" si="166"/>
        <v>0</v>
      </c>
      <c r="BY144" s="41">
        <f t="shared" si="167"/>
        <v>0</v>
      </c>
      <c r="BZ144" s="557">
        <v>0</v>
      </c>
      <c r="CA144" s="41"/>
      <c r="CB144" s="289">
        <f>$D$144*CA144</f>
        <v>0</v>
      </c>
      <c r="CC144" s="467"/>
      <c r="CE144" s="42"/>
      <c r="CF144" s="41">
        <f t="shared" si="168"/>
        <v>0</v>
      </c>
      <c r="CG144" s="41">
        <f t="shared" si="169"/>
        <v>0</v>
      </c>
      <c r="CH144" s="557">
        <v>0</v>
      </c>
      <c r="CI144" s="104"/>
      <c r="CJ144" s="289">
        <f>$D$144*CI144</f>
        <v>0</v>
      </c>
      <c r="CK144" s="463"/>
      <c r="CM144" s="42"/>
      <c r="CN144" s="41">
        <f t="shared" si="170"/>
        <v>0</v>
      </c>
      <c r="CO144" s="41">
        <f t="shared" si="171"/>
        <v>0</v>
      </c>
      <c r="CP144" s="579">
        <v>0</v>
      </c>
      <c r="CQ144" s="104"/>
      <c r="CR144" s="289">
        <f>$D$144*CQ144</f>
        <v>0</v>
      </c>
      <c r="CS144" s="463"/>
      <c r="CT144" s="227"/>
      <c r="CU144" s="42"/>
      <c r="CV144" s="41">
        <f t="shared" si="172"/>
        <v>0</v>
      </c>
      <c r="CW144" s="41">
        <f t="shared" si="173"/>
        <v>0</v>
      </c>
      <c r="CX144" s="564">
        <v>0</v>
      </c>
      <c r="CY144" s="104"/>
      <c r="CZ144" s="289">
        <f>$D$144*CY144</f>
        <v>0</v>
      </c>
      <c r="DA144" s="501"/>
      <c r="DB144" s="223"/>
      <c r="DC144" s="42"/>
      <c r="DD144" s="41">
        <f t="shared" si="174"/>
        <v>0</v>
      </c>
      <c r="DE144" s="41">
        <f t="shared" si="175"/>
        <v>0</v>
      </c>
      <c r="DF144" s="576">
        <v>0</v>
      </c>
      <c r="DG144" s="119"/>
      <c r="DH144" s="289">
        <f>$D$144*DG144</f>
        <v>0</v>
      </c>
      <c r="DI144" s="501"/>
      <c r="DJ144" s="223"/>
      <c r="DK144" s="42"/>
      <c r="DL144" s="41">
        <f t="shared" si="176"/>
        <v>0</v>
      </c>
      <c r="DM144" s="41">
        <f t="shared" si="177"/>
        <v>0</v>
      </c>
      <c r="DN144" s="576">
        <v>0</v>
      </c>
      <c r="DO144" s="119"/>
      <c r="DP144" s="289">
        <f>$D$144*DO144</f>
        <v>0</v>
      </c>
      <c r="DQ144" s="501"/>
      <c r="DR144" s="223"/>
      <c r="DS144" s="42"/>
      <c r="DT144" s="41">
        <f t="shared" si="178"/>
        <v>0</v>
      </c>
      <c r="DU144" s="41">
        <f t="shared" si="179"/>
        <v>0</v>
      </c>
      <c r="DV144" s="576">
        <v>0</v>
      </c>
      <c r="DW144" s="119"/>
      <c r="DX144" s="289">
        <f>$D$144*DW144</f>
        <v>0</v>
      </c>
      <c r="DY144" s="501"/>
      <c r="DZ144" s="223"/>
      <c r="EA144" s="42"/>
      <c r="EB144" s="41">
        <f t="shared" si="180"/>
        <v>0</v>
      </c>
      <c r="EC144" s="41">
        <f t="shared" si="181"/>
        <v>0</v>
      </c>
      <c r="ED144" s="576">
        <v>0</v>
      </c>
      <c r="EE144" s="119"/>
      <c r="EF144" s="289">
        <f>$D$144*EE144</f>
        <v>0</v>
      </c>
      <c r="EG144" s="501"/>
      <c r="EH144" s="223"/>
      <c r="EI144" s="42"/>
      <c r="EJ144" s="41">
        <f t="shared" si="182"/>
        <v>0</v>
      </c>
      <c r="EK144" s="41">
        <f t="shared" si="183"/>
        <v>0</v>
      </c>
      <c r="EL144" s="576">
        <v>0</v>
      </c>
      <c r="EM144" s="119"/>
      <c r="EN144" s="289">
        <f>$D$144*EM144</f>
        <v>0</v>
      </c>
      <c r="EO144" s="501"/>
      <c r="EP144" s="223"/>
      <c r="EQ144" s="42"/>
      <c r="ER144" s="41">
        <f t="shared" si="184"/>
        <v>0</v>
      </c>
      <c r="ES144" s="41">
        <f t="shared" si="185"/>
        <v>0</v>
      </c>
      <c r="ET144" s="576">
        <v>0</v>
      </c>
      <c r="EU144" s="119"/>
      <c r="EV144" s="289">
        <f>$D$144*EU144</f>
        <v>0</v>
      </c>
      <c r="EW144" s="501"/>
      <c r="EX144" s="223"/>
      <c r="EY144" s="42"/>
      <c r="EZ144" s="41">
        <f t="shared" si="186"/>
        <v>0</v>
      </c>
      <c r="FA144" s="41">
        <f t="shared" si="187"/>
        <v>0</v>
      </c>
      <c r="FB144" s="576">
        <v>0</v>
      </c>
      <c r="FC144" s="119"/>
      <c r="FD144" s="289">
        <f>$D$144*FC144</f>
        <v>0</v>
      </c>
      <c r="FE144" s="501"/>
      <c r="FF144" s="223"/>
      <c r="FG144" s="42"/>
      <c r="FH144" s="41">
        <f t="shared" si="188"/>
        <v>0</v>
      </c>
      <c r="FI144" s="41">
        <f t="shared" si="104"/>
        <v>0</v>
      </c>
      <c r="FJ144" s="579">
        <v>0</v>
      </c>
      <c r="FK144" s="292"/>
      <c r="FL144" s="289">
        <f>$D$144*FK144</f>
        <v>0</v>
      </c>
      <c r="FM144" s="548"/>
      <c r="FN144" s="275"/>
      <c r="FO144" s="42"/>
      <c r="FP144" s="41">
        <f t="shared" si="189"/>
        <v>0</v>
      </c>
      <c r="FQ144" s="41">
        <f t="shared" si="190"/>
        <v>0</v>
      </c>
      <c r="FR144" s="633">
        <v>0</v>
      </c>
      <c r="FW144" s="355">
        <f t="shared" si="191"/>
        <v>0</v>
      </c>
      <c r="FX144" s="355">
        <f t="shared" si="191"/>
        <v>0</v>
      </c>
      <c r="FY144" s="355">
        <f t="shared" si="192"/>
        <v>0</v>
      </c>
      <c r="FZ144" s="356">
        <f t="shared" si="192"/>
        <v>0</v>
      </c>
    </row>
    <row r="145" spans="1:182" x14ac:dyDescent="0.25">
      <c r="A145" s="35" t="s">
        <v>222</v>
      </c>
      <c r="B145" s="99" t="s">
        <v>223</v>
      </c>
      <c r="C145" s="88" t="s">
        <v>18</v>
      </c>
      <c r="D145" s="65">
        <v>181</v>
      </c>
      <c r="E145" s="299">
        <f t="shared" si="193"/>
        <v>0</v>
      </c>
      <c r="F145" s="288">
        <f>$D$145*E145</f>
        <v>0</v>
      </c>
      <c r="G145" s="104"/>
      <c r="H145" s="289">
        <f>$D$145*G145</f>
        <v>0</v>
      </c>
      <c r="I145" s="463"/>
      <c r="K145" s="42"/>
      <c r="L145" s="41">
        <f t="shared" si="150"/>
        <v>0</v>
      </c>
      <c r="M145" s="41">
        <f t="shared" si="151"/>
        <v>0</v>
      </c>
      <c r="N145" s="557">
        <v>0</v>
      </c>
      <c r="O145" s="41"/>
      <c r="P145" s="289">
        <f>$D$145*O145</f>
        <v>0</v>
      </c>
      <c r="Q145" s="467"/>
      <c r="S145" s="42"/>
      <c r="T145" s="41">
        <f t="shared" si="152"/>
        <v>0</v>
      </c>
      <c r="U145" s="41">
        <f t="shared" si="153"/>
        <v>0</v>
      </c>
      <c r="V145" s="557">
        <v>0</v>
      </c>
      <c r="W145" s="41"/>
      <c r="X145" s="289">
        <f>$D$145*W145</f>
        <v>0</v>
      </c>
      <c r="Y145" s="467"/>
      <c r="AA145" s="42"/>
      <c r="AB145" s="41">
        <f t="shared" si="154"/>
        <v>0</v>
      </c>
      <c r="AC145" s="41">
        <f t="shared" si="155"/>
        <v>0</v>
      </c>
      <c r="AD145" s="557">
        <v>0</v>
      </c>
      <c r="AE145" s="104"/>
      <c r="AF145" s="289">
        <f>$D$145*AE145</f>
        <v>0</v>
      </c>
      <c r="AG145" s="463"/>
      <c r="AI145" s="42"/>
      <c r="AJ145" s="41">
        <f t="shared" si="156"/>
        <v>0</v>
      </c>
      <c r="AK145" s="41">
        <f t="shared" si="157"/>
        <v>0</v>
      </c>
      <c r="AL145" s="557">
        <v>0</v>
      </c>
      <c r="AM145" s="104"/>
      <c r="AN145" s="289">
        <f>$D$145*AM145</f>
        <v>0</v>
      </c>
      <c r="AO145" s="463"/>
      <c r="AQ145" s="42"/>
      <c r="AR145" s="41">
        <f t="shared" si="158"/>
        <v>0</v>
      </c>
      <c r="AS145" s="41">
        <f t="shared" si="159"/>
        <v>0</v>
      </c>
      <c r="AT145" s="557">
        <v>0</v>
      </c>
      <c r="AU145" s="104"/>
      <c r="AV145" s="289">
        <f>$D$145*AU145</f>
        <v>0</v>
      </c>
      <c r="AW145" s="463"/>
      <c r="AY145" s="42"/>
      <c r="AZ145" s="41">
        <f t="shared" si="160"/>
        <v>0</v>
      </c>
      <c r="BA145" s="41">
        <f t="shared" si="161"/>
        <v>0</v>
      </c>
      <c r="BB145" s="557">
        <v>0</v>
      </c>
      <c r="BC145" s="104"/>
      <c r="BD145" s="289">
        <f>$D$145*BC145</f>
        <v>0</v>
      </c>
      <c r="BE145" s="463"/>
      <c r="BG145" s="42"/>
      <c r="BH145" s="41">
        <f t="shared" si="162"/>
        <v>0</v>
      </c>
      <c r="BI145" s="41">
        <f t="shared" si="163"/>
        <v>0</v>
      </c>
      <c r="BJ145" s="557">
        <v>0</v>
      </c>
      <c r="BK145" s="104"/>
      <c r="BL145" s="289">
        <f>$D$145*BK145</f>
        <v>0</v>
      </c>
      <c r="BM145" s="463"/>
      <c r="BO145" s="42"/>
      <c r="BP145" s="41">
        <f t="shared" si="164"/>
        <v>0</v>
      </c>
      <c r="BQ145" s="41">
        <f t="shared" si="165"/>
        <v>0</v>
      </c>
      <c r="BR145" s="557">
        <v>0</v>
      </c>
      <c r="BS145" s="104"/>
      <c r="BT145" s="289">
        <f>$D$145*BS145</f>
        <v>0</v>
      </c>
      <c r="BU145" s="463"/>
      <c r="BW145" s="42"/>
      <c r="BX145" s="41">
        <f t="shared" si="166"/>
        <v>0</v>
      </c>
      <c r="BY145" s="41">
        <f t="shared" si="167"/>
        <v>0</v>
      </c>
      <c r="BZ145" s="557">
        <v>0</v>
      </c>
      <c r="CA145" s="41"/>
      <c r="CB145" s="289">
        <f>$D$145*CA145</f>
        <v>0</v>
      </c>
      <c r="CC145" s="467"/>
      <c r="CE145" s="42"/>
      <c r="CF145" s="41">
        <f t="shared" si="168"/>
        <v>0</v>
      </c>
      <c r="CG145" s="41">
        <f t="shared" si="169"/>
        <v>0</v>
      </c>
      <c r="CH145" s="557">
        <v>0</v>
      </c>
      <c r="CI145" s="104"/>
      <c r="CJ145" s="289">
        <f>$D$145*CI145</f>
        <v>0</v>
      </c>
      <c r="CK145" s="463"/>
      <c r="CM145" s="42"/>
      <c r="CN145" s="41">
        <f t="shared" si="170"/>
        <v>0</v>
      </c>
      <c r="CO145" s="41">
        <f t="shared" si="171"/>
        <v>0</v>
      </c>
      <c r="CP145" s="579">
        <v>0</v>
      </c>
      <c r="CQ145" s="104"/>
      <c r="CR145" s="289">
        <f>$D$145*CQ145</f>
        <v>0</v>
      </c>
      <c r="CS145" s="463"/>
      <c r="CT145" s="227"/>
      <c r="CU145" s="42"/>
      <c r="CV145" s="41">
        <f t="shared" si="172"/>
        <v>0</v>
      </c>
      <c r="CW145" s="41">
        <f t="shared" si="173"/>
        <v>0</v>
      </c>
      <c r="CX145" s="564">
        <v>0</v>
      </c>
      <c r="CY145" s="104"/>
      <c r="CZ145" s="289">
        <f>$D$145*CY145</f>
        <v>0</v>
      </c>
      <c r="DA145" s="501"/>
      <c r="DB145" s="223"/>
      <c r="DC145" s="42"/>
      <c r="DD145" s="41">
        <f t="shared" si="174"/>
        <v>0</v>
      </c>
      <c r="DE145" s="41">
        <f t="shared" si="175"/>
        <v>0</v>
      </c>
      <c r="DF145" s="576">
        <v>0</v>
      </c>
      <c r="DG145" s="119"/>
      <c r="DH145" s="289">
        <f>$D$145*DG145</f>
        <v>0</v>
      </c>
      <c r="DI145" s="501"/>
      <c r="DJ145" s="223"/>
      <c r="DK145" s="42"/>
      <c r="DL145" s="41">
        <f t="shared" si="176"/>
        <v>0</v>
      </c>
      <c r="DM145" s="41">
        <f t="shared" si="177"/>
        <v>0</v>
      </c>
      <c r="DN145" s="576">
        <v>0</v>
      </c>
      <c r="DO145" s="119"/>
      <c r="DP145" s="289">
        <f>$D$145*DO145</f>
        <v>0</v>
      </c>
      <c r="DQ145" s="501"/>
      <c r="DR145" s="223"/>
      <c r="DS145" s="42"/>
      <c r="DT145" s="41">
        <f t="shared" si="178"/>
        <v>0</v>
      </c>
      <c r="DU145" s="41">
        <f t="shared" si="179"/>
        <v>0</v>
      </c>
      <c r="DV145" s="576">
        <v>0</v>
      </c>
      <c r="DW145" s="119"/>
      <c r="DX145" s="289">
        <f>$D$145*DW145</f>
        <v>0</v>
      </c>
      <c r="DY145" s="501"/>
      <c r="DZ145" s="223"/>
      <c r="EA145" s="42"/>
      <c r="EB145" s="41">
        <f t="shared" si="180"/>
        <v>0</v>
      </c>
      <c r="EC145" s="41">
        <f t="shared" si="181"/>
        <v>0</v>
      </c>
      <c r="ED145" s="576">
        <v>0</v>
      </c>
      <c r="EE145" s="119"/>
      <c r="EF145" s="289">
        <f>$D$145*EE145</f>
        <v>0</v>
      </c>
      <c r="EG145" s="501"/>
      <c r="EH145" s="223"/>
      <c r="EI145" s="42"/>
      <c r="EJ145" s="41">
        <f t="shared" si="182"/>
        <v>0</v>
      </c>
      <c r="EK145" s="41">
        <f t="shared" si="183"/>
        <v>0</v>
      </c>
      <c r="EL145" s="576">
        <v>0</v>
      </c>
      <c r="EM145" s="119"/>
      <c r="EN145" s="289">
        <f>$D$145*EM145</f>
        <v>0</v>
      </c>
      <c r="EO145" s="501"/>
      <c r="EP145" s="223"/>
      <c r="EQ145" s="42"/>
      <c r="ER145" s="41">
        <f t="shared" si="184"/>
        <v>0</v>
      </c>
      <c r="ES145" s="41">
        <f t="shared" si="185"/>
        <v>0</v>
      </c>
      <c r="ET145" s="576">
        <v>0</v>
      </c>
      <c r="EU145" s="119"/>
      <c r="EV145" s="289">
        <f>$D$145*EU145</f>
        <v>0</v>
      </c>
      <c r="EW145" s="501"/>
      <c r="EX145" s="223"/>
      <c r="EY145" s="42"/>
      <c r="EZ145" s="41">
        <f t="shared" si="186"/>
        <v>0</v>
      </c>
      <c r="FA145" s="41">
        <f t="shared" si="187"/>
        <v>0</v>
      </c>
      <c r="FB145" s="576">
        <v>0</v>
      </c>
      <c r="FC145" s="119"/>
      <c r="FD145" s="289">
        <f>$D$145*FC145</f>
        <v>0</v>
      </c>
      <c r="FE145" s="501"/>
      <c r="FF145" s="223"/>
      <c r="FG145" s="42"/>
      <c r="FH145" s="41">
        <f t="shared" si="188"/>
        <v>0</v>
      </c>
      <c r="FI145" s="41">
        <f t="shared" si="104"/>
        <v>0</v>
      </c>
      <c r="FJ145" s="579">
        <v>0</v>
      </c>
      <c r="FK145" s="292"/>
      <c r="FL145" s="289">
        <f>$D$145*FK145</f>
        <v>0</v>
      </c>
      <c r="FM145" s="548"/>
      <c r="FN145" s="275"/>
      <c r="FO145" s="42"/>
      <c r="FP145" s="41">
        <f t="shared" si="189"/>
        <v>0</v>
      </c>
      <c r="FQ145" s="41">
        <f t="shared" si="190"/>
        <v>0</v>
      </c>
      <c r="FR145" s="633">
        <v>0</v>
      </c>
      <c r="FW145" s="355">
        <f t="shared" si="191"/>
        <v>0</v>
      </c>
      <c r="FX145" s="355">
        <f t="shared" si="191"/>
        <v>0</v>
      </c>
      <c r="FY145" s="355">
        <f t="shared" si="192"/>
        <v>0</v>
      </c>
      <c r="FZ145" s="356">
        <f t="shared" si="192"/>
        <v>0</v>
      </c>
    </row>
    <row r="146" spans="1:182" x14ac:dyDescent="0.25">
      <c r="A146" s="46" t="s">
        <v>224</v>
      </c>
      <c r="B146" s="131" t="s">
        <v>225</v>
      </c>
      <c r="C146" s="129" t="s">
        <v>18</v>
      </c>
      <c r="D146" s="68">
        <v>181</v>
      </c>
      <c r="E146" s="299">
        <f t="shared" si="193"/>
        <v>250</v>
      </c>
      <c r="F146" s="288">
        <f>$D$146*E146</f>
        <v>45250</v>
      </c>
      <c r="G146" s="69">
        <v>35</v>
      </c>
      <c r="H146" s="290">
        <f>$D$146*G146</f>
        <v>6335</v>
      </c>
      <c r="I146" s="458">
        <v>35</v>
      </c>
      <c r="J146" s="50"/>
      <c r="K146" s="42">
        <v>1</v>
      </c>
      <c r="L146" s="41">
        <f t="shared" si="150"/>
        <v>35</v>
      </c>
      <c r="M146" s="41">
        <f t="shared" si="151"/>
        <v>35</v>
      </c>
      <c r="N146" s="558">
        <v>35</v>
      </c>
      <c r="O146" s="69">
        <v>0</v>
      </c>
      <c r="P146" s="290">
        <f>$D$146*O146</f>
        <v>0</v>
      </c>
      <c r="Q146" s="458">
        <v>0</v>
      </c>
      <c r="R146" s="50"/>
      <c r="S146" s="42">
        <v>1</v>
      </c>
      <c r="T146" s="41">
        <f t="shared" si="152"/>
        <v>0</v>
      </c>
      <c r="U146" s="41">
        <f t="shared" si="153"/>
        <v>0</v>
      </c>
      <c r="V146" s="558">
        <v>0</v>
      </c>
      <c r="W146" s="69">
        <v>35</v>
      </c>
      <c r="X146" s="290">
        <f>$D$146*W146</f>
        <v>6335</v>
      </c>
      <c r="Y146" s="458">
        <v>35</v>
      </c>
      <c r="Z146" s="50"/>
      <c r="AA146" s="42">
        <v>1</v>
      </c>
      <c r="AB146" s="41">
        <f t="shared" si="154"/>
        <v>35</v>
      </c>
      <c r="AC146" s="41">
        <f t="shared" si="155"/>
        <v>35</v>
      </c>
      <c r="AD146" s="558">
        <v>35</v>
      </c>
      <c r="AE146" s="69">
        <v>0</v>
      </c>
      <c r="AF146" s="290">
        <f>$D$146*AE146</f>
        <v>0</v>
      </c>
      <c r="AG146" s="458">
        <v>0</v>
      </c>
      <c r="AH146" s="50"/>
      <c r="AI146" s="42">
        <v>1</v>
      </c>
      <c r="AJ146" s="41">
        <f t="shared" si="156"/>
        <v>0</v>
      </c>
      <c r="AK146" s="41">
        <f t="shared" si="157"/>
        <v>0</v>
      </c>
      <c r="AL146" s="558">
        <v>0</v>
      </c>
      <c r="AM146" s="69">
        <v>35</v>
      </c>
      <c r="AN146" s="290">
        <f>$D$146*AM146</f>
        <v>6335</v>
      </c>
      <c r="AO146" s="458">
        <v>35</v>
      </c>
      <c r="AP146" s="50"/>
      <c r="AQ146" s="42">
        <v>1</v>
      </c>
      <c r="AR146" s="41">
        <f t="shared" si="158"/>
        <v>35</v>
      </c>
      <c r="AS146" s="41">
        <f t="shared" si="159"/>
        <v>35</v>
      </c>
      <c r="AT146" s="558">
        <v>35</v>
      </c>
      <c r="AU146" s="69">
        <v>0</v>
      </c>
      <c r="AV146" s="290">
        <f>$D$146*AU146</f>
        <v>0</v>
      </c>
      <c r="AW146" s="458">
        <v>0</v>
      </c>
      <c r="AX146" s="50"/>
      <c r="AY146" s="42">
        <v>1</v>
      </c>
      <c r="AZ146" s="41">
        <f t="shared" si="160"/>
        <v>0</v>
      </c>
      <c r="BA146" s="41">
        <f t="shared" si="161"/>
        <v>0</v>
      </c>
      <c r="BB146" s="558">
        <v>0</v>
      </c>
      <c r="BC146" s="69">
        <v>30</v>
      </c>
      <c r="BD146" s="290">
        <f>$D$146*BC146</f>
        <v>5430</v>
      </c>
      <c r="BE146" s="458">
        <v>30</v>
      </c>
      <c r="BF146" s="50"/>
      <c r="BG146" s="42">
        <v>1</v>
      </c>
      <c r="BH146" s="41">
        <f t="shared" si="162"/>
        <v>30</v>
      </c>
      <c r="BI146" s="41">
        <f t="shared" si="163"/>
        <v>30</v>
      </c>
      <c r="BJ146" s="558">
        <v>30</v>
      </c>
      <c r="BK146" s="69">
        <v>0</v>
      </c>
      <c r="BL146" s="290">
        <f>$D$146*BK146</f>
        <v>0</v>
      </c>
      <c r="BM146" s="458">
        <v>0</v>
      </c>
      <c r="BN146" s="50"/>
      <c r="BO146" s="42">
        <v>1</v>
      </c>
      <c r="BP146" s="41">
        <f t="shared" si="164"/>
        <v>0</v>
      </c>
      <c r="BQ146" s="41">
        <f t="shared" si="165"/>
        <v>0</v>
      </c>
      <c r="BR146" s="558">
        <v>0</v>
      </c>
      <c r="BS146" s="69">
        <v>35</v>
      </c>
      <c r="BT146" s="290">
        <f>$D$146*BS146</f>
        <v>6335</v>
      </c>
      <c r="BU146" s="458">
        <v>35</v>
      </c>
      <c r="BV146" s="50"/>
      <c r="BW146" s="42">
        <v>1</v>
      </c>
      <c r="BX146" s="41">
        <f t="shared" si="166"/>
        <v>35</v>
      </c>
      <c r="BY146" s="41">
        <f t="shared" si="167"/>
        <v>35</v>
      </c>
      <c r="BZ146" s="558">
        <v>35</v>
      </c>
      <c r="CA146" s="69">
        <v>0</v>
      </c>
      <c r="CB146" s="290">
        <f>$D$146*CA146</f>
        <v>0</v>
      </c>
      <c r="CC146" s="458">
        <v>0</v>
      </c>
      <c r="CD146" s="50"/>
      <c r="CE146" s="42">
        <v>1</v>
      </c>
      <c r="CF146" s="41">
        <f t="shared" si="168"/>
        <v>0</v>
      </c>
      <c r="CG146" s="41">
        <f t="shared" si="169"/>
        <v>0</v>
      </c>
      <c r="CH146" s="558">
        <v>0</v>
      </c>
      <c r="CI146" s="69">
        <v>40</v>
      </c>
      <c r="CJ146" s="290">
        <f>$D$146*CI146</f>
        <v>7240</v>
      </c>
      <c r="CK146" s="458">
        <v>40</v>
      </c>
      <c r="CL146" s="50"/>
      <c r="CM146" s="42">
        <v>1</v>
      </c>
      <c r="CN146" s="41">
        <f t="shared" si="170"/>
        <v>40</v>
      </c>
      <c r="CO146" s="41">
        <f t="shared" si="171"/>
        <v>40</v>
      </c>
      <c r="CP146" s="601">
        <v>40</v>
      </c>
      <c r="CQ146" s="69">
        <v>40</v>
      </c>
      <c r="CR146" s="290">
        <f>$D$146*CQ146</f>
        <v>7240</v>
      </c>
      <c r="CS146" s="481">
        <v>0</v>
      </c>
      <c r="CT146" s="248"/>
      <c r="CU146" s="42">
        <v>1</v>
      </c>
      <c r="CV146" s="41">
        <f t="shared" si="172"/>
        <v>40</v>
      </c>
      <c r="CW146" s="41">
        <f t="shared" si="173"/>
        <v>40</v>
      </c>
      <c r="CX146" s="569">
        <v>0</v>
      </c>
      <c r="CY146" s="69">
        <v>0</v>
      </c>
      <c r="CZ146" s="290">
        <f>$D$146*CY146</f>
        <v>0</v>
      </c>
      <c r="DA146" s="526">
        <v>0</v>
      </c>
      <c r="DB146" s="133"/>
      <c r="DC146" s="42">
        <v>1</v>
      </c>
      <c r="DD146" s="41">
        <f t="shared" si="174"/>
        <v>0</v>
      </c>
      <c r="DE146" s="41">
        <f t="shared" si="175"/>
        <v>0</v>
      </c>
      <c r="DF146" s="616">
        <v>0</v>
      </c>
      <c r="DG146" s="444">
        <v>0</v>
      </c>
      <c r="DH146" s="290">
        <f>$D$146*DG146</f>
        <v>0</v>
      </c>
      <c r="DI146" s="526">
        <v>0</v>
      </c>
      <c r="DJ146" s="301"/>
      <c r="DK146" s="42">
        <v>1</v>
      </c>
      <c r="DL146" s="41">
        <f t="shared" si="176"/>
        <v>0</v>
      </c>
      <c r="DM146" s="41">
        <f t="shared" si="177"/>
        <v>0</v>
      </c>
      <c r="DN146" s="616">
        <v>0</v>
      </c>
      <c r="DO146" s="444">
        <v>0</v>
      </c>
      <c r="DP146" s="290">
        <f>$D$146*DO146</f>
        <v>0</v>
      </c>
      <c r="DQ146" s="526">
        <v>0</v>
      </c>
      <c r="DR146" s="133"/>
      <c r="DS146" s="42">
        <v>1</v>
      </c>
      <c r="DT146" s="41">
        <f t="shared" si="178"/>
        <v>0</v>
      </c>
      <c r="DU146" s="41">
        <f t="shared" si="179"/>
        <v>0</v>
      </c>
      <c r="DV146" s="616">
        <v>0</v>
      </c>
      <c r="DW146" s="444">
        <v>0</v>
      </c>
      <c r="DX146" s="290">
        <f>$D$146*DW146</f>
        <v>0</v>
      </c>
      <c r="DY146" s="526">
        <v>0</v>
      </c>
      <c r="DZ146" s="301"/>
      <c r="EA146" s="42">
        <v>1</v>
      </c>
      <c r="EB146" s="41">
        <f t="shared" si="180"/>
        <v>0</v>
      </c>
      <c r="EC146" s="41">
        <f t="shared" si="181"/>
        <v>0</v>
      </c>
      <c r="ED146" s="616">
        <v>0</v>
      </c>
      <c r="EE146" s="444">
        <v>0</v>
      </c>
      <c r="EF146" s="290">
        <f>$D$146*EE146</f>
        <v>0</v>
      </c>
      <c r="EG146" s="526">
        <v>0</v>
      </c>
      <c r="EH146" s="133"/>
      <c r="EI146" s="42">
        <v>1</v>
      </c>
      <c r="EJ146" s="41">
        <f t="shared" si="182"/>
        <v>0</v>
      </c>
      <c r="EK146" s="41">
        <f t="shared" si="183"/>
        <v>0</v>
      </c>
      <c r="EL146" s="616">
        <v>0</v>
      </c>
      <c r="EM146" s="444">
        <v>0</v>
      </c>
      <c r="EN146" s="290">
        <f>$D$146*EM146</f>
        <v>0</v>
      </c>
      <c r="EO146" s="526">
        <v>0</v>
      </c>
      <c r="EP146" s="133"/>
      <c r="EQ146" s="42">
        <v>1</v>
      </c>
      <c r="ER146" s="41">
        <f t="shared" si="184"/>
        <v>0</v>
      </c>
      <c r="ES146" s="41">
        <f t="shared" si="185"/>
        <v>0</v>
      </c>
      <c r="ET146" s="616">
        <v>0</v>
      </c>
      <c r="EU146" s="444">
        <v>0</v>
      </c>
      <c r="EV146" s="290">
        <f>$D$146*EU146</f>
        <v>0</v>
      </c>
      <c r="EW146" s="526">
        <v>0</v>
      </c>
      <c r="EX146" s="133"/>
      <c r="EY146" s="42">
        <v>1</v>
      </c>
      <c r="EZ146" s="41">
        <f t="shared" si="186"/>
        <v>0</v>
      </c>
      <c r="FA146" s="41">
        <f t="shared" si="187"/>
        <v>0</v>
      </c>
      <c r="FB146" s="616">
        <v>0</v>
      </c>
      <c r="FC146" s="442">
        <v>0</v>
      </c>
      <c r="FD146" s="290">
        <f>$D$146*FC146</f>
        <v>0</v>
      </c>
      <c r="FE146" s="523">
        <v>0</v>
      </c>
      <c r="FF146" s="133"/>
      <c r="FG146" s="42">
        <v>1</v>
      </c>
      <c r="FH146" s="41">
        <f t="shared" si="188"/>
        <v>0</v>
      </c>
      <c r="FI146" s="41">
        <f t="shared" si="104"/>
        <v>0</v>
      </c>
      <c r="FJ146" s="601">
        <v>0</v>
      </c>
      <c r="FK146" s="401">
        <v>0</v>
      </c>
      <c r="FL146" s="290">
        <f>$D$146*FK146</f>
        <v>0</v>
      </c>
      <c r="FM146" s="540">
        <v>0</v>
      </c>
      <c r="FN146" s="133"/>
      <c r="FO146" s="42">
        <v>1</v>
      </c>
      <c r="FP146" s="41">
        <f t="shared" si="189"/>
        <v>0</v>
      </c>
      <c r="FQ146" s="41">
        <f t="shared" si="190"/>
        <v>0</v>
      </c>
      <c r="FR146" s="634">
        <v>0</v>
      </c>
      <c r="FW146" s="355">
        <f t="shared" si="191"/>
        <v>250</v>
      </c>
      <c r="FX146" s="355">
        <f t="shared" si="191"/>
        <v>45250</v>
      </c>
      <c r="FY146" s="355">
        <f t="shared" si="192"/>
        <v>0</v>
      </c>
      <c r="FZ146" s="356">
        <f t="shared" si="192"/>
        <v>0</v>
      </c>
    </row>
    <row r="147" spans="1:182" x14ac:dyDescent="0.25">
      <c r="A147" s="51"/>
      <c r="B147" s="103" t="s">
        <v>226</v>
      </c>
      <c r="C147" s="88" t="s">
        <v>18</v>
      </c>
      <c r="D147" s="65">
        <v>181</v>
      </c>
      <c r="E147" s="299">
        <f>SUM(E142:E146)</f>
        <v>250</v>
      </c>
      <c r="F147" s="288"/>
      <c r="G147" s="299">
        <f>SUM(G142:G146)</f>
        <v>35</v>
      </c>
      <c r="H147" s="289"/>
      <c r="I147" s="497">
        <v>35</v>
      </c>
      <c r="J147" s="134">
        <v>44</v>
      </c>
      <c r="K147" s="42">
        <v>1</v>
      </c>
      <c r="L147" s="41">
        <f t="shared" si="150"/>
        <v>35</v>
      </c>
      <c r="M147" s="41">
        <f t="shared" si="151"/>
        <v>35</v>
      </c>
      <c r="N147" s="557">
        <v>35</v>
      </c>
      <c r="O147" s="299">
        <f>SUM(O142:O146)</f>
        <v>0</v>
      </c>
      <c r="P147" s="289"/>
      <c r="Q147" s="497">
        <v>0</v>
      </c>
      <c r="R147" s="134">
        <v>0</v>
      </c>
      <c r="S147" s="42">
        <v>1</v>
      </c>
      <c r="T147" s="41">
        <f t="shared" si="152"/>
        <v>0</v>
      </c>
      <c r="U147" s="41">
        <f t="shared" si="153"/>
        <v>0</v>
      </c>
      <c r="V147" s="557">
        <v>0</v>
      </c>
      <c r="W147" s="299">
        <f>SUM(W142:W146)</f>
        <v>35</v>
      </c>
      <c r="X147" s="289"/>
      <c r="Y147" s="497">
        <v>35</v>
      </c>
      <c r="Z147" s="134">
        <v>3</v>
      </c>
      <c r="AA147" s="42">
        <v>1</v>
      </c>
      <c r="AB147" s="41">
        <f t="shared" si="154"/>
        <v>35</v>
      </c>
      <c r="AC147" s="41">
        <f t="shared" si="155"/>
        <v>35</v>
      </c>
      <c r="AD147" s="557">
        <v>35</v>
      </c>
      <c r="AE147" s="299">
        <f>SUM(AE142:AE146)</f>
        <v>0</v>
      </c>
      <c r="AF147" s="289"/>
      <c r="AG147" s="497">
        <v>0</v>
      </c>
      <c r="AH147" s="134">
        <v>0</v>
      </c>
      <c r="AI147" s="42">
        <v>1</v>
      </c>
      <c r="AJ147" s="41">
        <f t="shared" si="156"/>
        <v>0</v>
      </c>
      <c r="AK147" s="41">
        <f t="shared" si="157"/>
        <v>0</v>
      </c>
      <c r="AL147" s="557">
        <v>0</v>
      </c>
      <c r="AM147" s="299">
        <f>SUM(AM142:AM146)</f>
        <v>35</v>
      </c>
      <c r="AN147" s="289"/>
      <c r="AO147" s="497">
        <v>35</v>
      </c>
      <c r="AP147" s="134">
        <v>18</v>
      </c>
      <c r="AQ147" s="42">
        <v>1</v>
      </c>
      <c r="AR147" s="41">
        <f t="shared" si="158"/>
        <v>35</v>
      </c>
      <c r="AS147" s="41">
        <f t="shared" si="159"/>
        <v>35</v>
      </c>
      <c r="AT147" s="557">
        <v>35</v>
      </c>
      <c r="AU147" s="299">
        <f>SUM(AU142:AU146)</f>
        <v>0</v>
      </c>
      <c r="AV147" s="289"/>
      <c r="AW147" s="497">
        <v>0</v>
      </c>
      <c r="AX147" s="134">
        <v>0</v>
      </c>
      <c r="AY147" s="42">
        <v>1</v>
      </c>
      <c r="AZ147" s="41">
        <f t="shared" si="160"/>
        <v>0</v>
      </c>
      <c r="BA147" s="41">
        <f t="shared" si="161"/>
        <v>0</v>
      </c>
      <c r="BB147" s="557">
        <v>0</v>
      </c>
      <c r="BC147" s="299">
        <f>SUM(BC142:BC146)</f>
        <v>30</v>
      </c>
      <c r="BD147" s="289"/>
      <c r="BE147" s="497">
        <v>30</v>
      </c>
      <c r="BF147" s="134">
        <v>0</v>
      </c>
      <c r="BG147" s="42">
        <v>1</v>
      </c>
      <c r="BH147" s="41">
        <f t="shared" si="162"/>
        <v>30</v>
      </c>
      <c r="BI147" s="41">
        <f t="shared" si="163"/>
        <v>30</v>
      </c>
      <c r="BJ147" s="557">
        <v>30</v>
      </c>
      <c r="BK147" s="299">
        <f>SUM(BK142:BK146)</f>
        <v>0</v>
      </c>
      <c r="BL147" s="289"/>
      <c r="BM147" s="497">
        <v>0</v>
      </c>
      <c r="BN147" s="134">
        <v>0</v>
      </c>
      <c r="BO147" s="42">
        <v>1</v>
      </c>
      <c r="BP147" s="41">
        <f t="shared" si="164"/>
        <v>0</v>
      </c>
      <c r="BQ147" s="41">
        <f t="shared" si="165"/>
        <v>0</v>
      </c>
      <c r="BR147" s="557">
        <v>0</v>
      </c>
      <c r="BS147" s="299">
        <f>SUM(BS142:BS146)</f>
        <v>35</v>
      </c>
      <c r="BT147" s="289"/>
      <c r="BU147" s="497">
        <v>35</v>
      </c>
      <c r="BV147" s="134">
        <v>0</v>
      </c>
      <c r="BW147" s="42">
        <v>1</v>
      </c>
      <c r="BX147" s="41">
        <f t="shared" si="166"/>
        <v>35</v>
      </c>
      <c r="BY147" s="41">
        <f t="shared" si="167"/>
        <v>35</v>
      </c>
      <c r="BZ147" s="557">
        <v>35</v>
      </c>
      <c r="CA147" s="299">
        <f>SUM(CA142:CA146)</f>
        <v>0</v>
      </c>
      <c r="CB147" s="289"/>
      <c r="CC147" s="497">
        <v>0</v>
      </c>
      <c r="CD147" s="134">
        <v>0</v>
      </c>
      <c r="CE147" s="42">
        <v>1</v>
      </c>
      <c r="CF147" s="41">
        <f t="shared" si="168"/>
        <v>0</v>
      </c>
      <c r="CG147" s="41">
        <f t="shared" si="169"/>
        <v>0</v>
      </c>
      <c r="CH147" s="557">
        <v>0</v>
      </c>
      <c r="CI147" s="287">
        <f>SUM(CI142:CI146)</f>
        <v>40</v>
      </c>
      <c r="CJ147" s="289"/>
      <c r="CK147" s="509">
        <v>40</v>
      </c>
      <c r="CL147" s="134">
        <v>0</v>
      </c>
      <c r="CM147" s="42">
        <v>1</v>
      </c>
      <c r="CN147" s="41">
        <f t="shared" si="170"/>
        <v>40</v>
      </c>
      <c r="CO147" s="41">
        <f t="shared" si="171"/>
        <v>40</v>
      </c>
      <c r="CP147" s="579">
        <v>40</v>
      </c>
      <c r="CQ147" s="287">
        <f>SUM(CQ142:CQ146)</f>
        <v>40</v>
      </c>
      <c r="CR147" s="289"/>
      <c r="CS147" s="497">
        <v>0</v>
      </c>
      <c r="CT147" s="227"/>
      <c r="CU147" s="42">
        <v>1</v>
      </c>
      <c r="CV147" s="41">
        <f t="shared" si="172"/>
        <v>40</v>
      </c>
      <c r="CW147" s="41">
        <f t="shared" si="173"/>
        <v>40</v>
      </c>
      <c r="CX147" s="564">
        <v>0</v>
      </c>
      <c r="CY147" s="39">
        <f>SUM(CY142:CY146)</f>
        <v>0</v>
      </c>
      <c r="CZ147" s="289"/>
      <c r="DA147" s="497">
        <v>0</v>
      </c>
      <c r="DB147" s="135"/>
      <c r="DC147" s="42">
        <v>1</v>
      </c>
      <c r="DD147" s="41">
        <f t="shared" si="174"/>
        <v>0</v>
      </c>
      <c r="DE147" s="41">
        <f t="shared" si="175"/>
        <v>0</v>
      </c>
      <c r="DF147" s="576">
        <v>0</v>
      </c>
      <c r="DG147" s="299">
        <f>SUM(DG142:DG146)</f>
        <v>0</v>
      </c>
      <c r="DH147" s="289"/>
      <c r="DI147" s="497">
        <v>0</v>
      </c>
      <c r="DJ147" s="223"/>
      <c r="DK147" s="42">
        <v>1</v>
      </c>
      <c r="DL147" s="41">
        <f t="shared" si="176"/>
        <v>0</v>
      </c>
      <c r="DM147" s="41">
        <f t="shared" si="177"/>
        <v>0</v>
      </c>
      <c r="DN147" s="576">
        <v>0</v>
      </c>
      <c r="DO147" s="299">
        <f>SUM(DO142:DO146)</f>
        <v>0</v>
      </c>
      <c r="DP147" s="289"/>
      <c r="DQ147" s="497">
        <v>0</v>
      </c>
      <c r="DR147" s="135"/>
      <c r="DS147" s="42">
        <v>1</v>
      </c>
      <c r="DT147" s="41">
        <f t="shared" si="178"/>
        <v>0</v>
      </c>
      <c r="DU147" s="41">
        <f t="shared" si="179"/>
        <v>0</v>
      </c>
      <c r="DV147" s="576">
        <v>0</v>
      </c>
      <c r="DW147" s="299">
        <f>SUM(DW142:DW146)</f>
        <v>0</v>
      </c>
      <c r="DX147" s="289"/>
      <c r="DY147" s="497">
        <v>0</v>
      </c>
      <c r="DZ147" s="223"/>
      <c r="EA147" s="42">
        <v>1</v>
      </c>
      <c r="EB147" s="41">
        <f t="shared" si="180"/>
        <v>0</v>
      </c>
      <c r="EC147" s="41">
        <f t="shared" si="181"/>
        <v>0</v>
      </c>
      <c r="ED147" s="576">
        <v>0</v>
      </c>
      <c r="EE147" s="299">
        <f>SUM(EE142:EE146)</f>
        <v>0</v>
      </c>
      <c r="EF147" s="289"/>
      <c r="EG147" s="497">
        <v>0</v>
      </c>
      <c r="EH147" s="135"/>
      <c r="EI147" s="42">
        <v>1</v>
      </c>
      <c r="EJ147" s="41">
        <f t="shared" si="182"/>
        <v>0</v>
      </c>
      <c r="EK147" s="41">
        <f t="shared" si="183"/>
        <v>0</v>
      </c>
      <c r="EL147" s="576">
        <v>0</v>
      </c>
      <c r="EM147" s="299">
        <f>SUM(EM142:EM146)</f>
        <v>0</v>
      </c>
      <c r="EN147" s="289"/>
      <c r="EO147" s="497">
        <v>0</v>
      </c>
      <c r="EP147" s="135"/>
      <c r="EQ147" s="42">
        <v>1</v>
      </c>
      <c r="ER147" s="41">
        <f t="shared" si="184"/>
        <v>0</v>
      </c>
      <c r="ES147" s="41">
        <f t="shared" si="185"/>
        <v>0</v>
      </c>
      <c r="ET147" s="576">
        <v>0</v>
      </c>
      <c r="EU147" s="299">
        <f>SUM(EU142:EU146)</f>
        <v>0</v>
      </c>
      <c r="EV147" s="289"/>
      <c r="EW147" s="497">
        <v>0</v>
      </c>
      <c r="EX147" s="135"/>
      <c r="EY147" s="42">
        <v>1</v>
      </c>
      <c r="EZ147" s="41">
        <f t="shared" si="186"/>
        <v>0</v>
      </c>
      <c r="FA147" s="41">
        <f t="shared" si="187"/>
        <v>0</v>
      </c>
      <c r="FB147" s="576">
        <v>0</v>
      </c>
      <c r="FC147" s="299">
        <f>SUM(FC142:FC146)</f>
        <v>0</v>
      </c>
      <c r="FD147" s="289"/>
      <c r="FE147" s="497">
        <v>0</v>
      </c>
      <c r="FF147" s="135"/>
      <c r="FG147" s="42">
        <v>1</v>
      </c>
      <c r="FH147" s="41">
        <f t="shared" si="188"/>
        <v>0</v>
      </c>
      <c r="FI147" s="41">
        <f t="shared" si="104"/>
        <v>0</v>
      </c>
      <c r="FJ147" s="579">
        <v>0</v>
      </c>
      <c r="FK147" s="299">
        <f>SUM(FK142:FK146)</f>
        <v>0</v>
      </c>
      <c r="FL147" s="289"/>
      <c r="FM147" s="497">
        <v>0</v>
      </c>
      <c r="FN147" s="135"/>
      <c r="FO147" s="42">
        <v>1</v>
      </c>
      <c r="FP147" s="41">
        <f t="shared" si="189"/>
        <v>0</v>
      </c>
      <c r="FQ147" s="41">
        <f t="shared" si="190"/>
        <v>0</v>
      </c>
      <c r="FR147" s="633">
        <v>0</v>
      </c>
      <c r="FW147" s="355">
        <f t="shared" si="191"/>
        <v>250</v>
      </c>
      <c r="FX147" s="355">
        <f t="shared" si="191"/>
        <v>0</v>
      </c>
      <c r="FY147" s="355">
        <f t="shared" si="192"/>
        <v>0</v>
      </c>
      <c r="FZ147" s="356">
        <f t="shared" si="192"/>
        <v>0</v>
      </c>
    </row>
    <row r="148" spans="1:182" x14ac:dyDescent="0.25">
      <c r="A148" s="51"/>
      <c r="B148" s="103"/>
      <c r="C148" s="88"/>
      <c r="D148" s="65"/>
      <c r="E148" s="299"/>
      <c r="F148" s="288"/>
      <c r="G148" s="136"/>
      <c r="H148" s="289"/>
      <c r="I148" s="498"/>
      <c r="K148" s="42"/>
      <c r="L148" s="41">
        <f t="shared" si="150"/>
        <v>0</v>
      </c>
      <c r="M148" s="41">
        <f t="shared" si="151"/>
        <v>0</v>
      </c>
      <c r="N148" s="557">
        <v>0</v>
      </c>
      <c r="O148" s="41"/>
      <c r="P148" s="289"/>
      <c r="Q148" s="467"/>
      <c r="S148" s="42"/>
      <c r="T148" s="41">
        <f t="shared" si="152"/>
        <v>0</v>
      </c>
      <c r="U148" s="41">
        <f t="shared" si="153"/>
        <v>0</v>
      </c>
      <c r="V148" s="557">
        <v>0</v>
      </c>
      <c r="W148" s="137"/>
      <c r="X148" s="289"/>
      <c r="Y148" s="466"/>
      <c r="AA148" s="42"/>
      <c r="AB148" s="41">
        <f t="shared" si="154"/>
        <v>0</v>
      </c>
      <c r="AC148" s="41">
        <f t="shared" si="155"/>
        <v>0</v>
      </c>
      <c r="AD148" s="557">
        <v>0</v>
      </c>
      <c r="AE148" s="137"/>
      <c r="AF148" s="289"/>
      <c r="AG148" s="466"/>
      <c r="AI148" s="42"/>
      <c r="AJ148" s="41">
        <f t="shared" si="156"/>
        <v>0</v>
      </c>
      <c r="AK148" s="41">
        <f t="shared" si="157"/>
        <v>0</v>
      </c>
      <c r="AL148" s="557">
        <v>0</v>
      </c>
      <c r="AM148" s="137"/>
      <c r="AN148" s="289"/>
      <c r="AO148" s="466"/>
      <c r="AQ148" s="42"/>
      <c r="AR148" s="41">
        <f t="shared" si="158"/>
        <v>0</v>
      </c>
      <c r="AS148" s="41">
        <f t="shared" si="159"/>
        <v>0</v>
      </c>
      <c r="AT148" s="557">
        <v>0</v>
      </c>
      <c r="AU148" s="137"/>
      <c r="AV148" s="289"/>
      <c r="AW148" s="466"/>
      <c r="AY148" s="42"/>
      <c r="AZ148" s="41">
        <f t="shared" si="160"/>
        <v>0</v>
      </c>
      <c r="BA148" s="41">
        <f t="shared" si="161"/>
        <v>0</v>
      </c>
      <c r="BB148" s="557">
        <v>0</v>
      </c>
      <c r="BC148" s="137"/>
      <c r="BD148" s="289"/>
      <c r="BE148" s="466"/>
      <c r="BG148" s="42"/>
      <c r="BH148" s="41">
        <f t="shared" si="162"/>
        <v>0</v>
      </c>
      <c r="BI148" s="41">
        <f t="shared" si="163"/>
        <v>0</v>
      </c>
      <c r="BJ148" s="557">
        <v>0</v>
      </c>
      <c r="BK148" s="137"/>
      <c r="BL148" s="289"/>
      <c r="BM148" s="466"/>
      <c r="BO148" s="42"/>
      <c r="BP148" s="41">
        <f t="shared" si="164"/>
        <v>0</v>
      </c>
      <c r="BQ148" s="41">
        <f t="shared" si="165"/>
        <v>0</v>
      </c>
      <c r="BR148" s="557">
        <v>0</v>
      </c>
      <c r="BS148" s="137"/>
      <c r="BT148" s="289"/>
      <c r="BU148" s="466"/>
      <c r="BW148" s="42"/>
      <c r="BX148" s="41">
        <f t="shared" si="166"/>
        <v>0</v>
      </c>
      <c r="BY148" s="41">
        <f t="shared" si="167"/>
        <v>0</v>
      </c>
      <c r="BZ148" s="557">
        <v>0</v>
      </c>
      <c r="CA148" s="41"/>
      <c r="CB148" s="289"/>
      <c r="CC148" s="467"/>
      <c r="CE148" s="42"/>
      <c r="CF148" s="41">
        <f t="shared" si="168"/>
        <v>0</v>
      </c>
      <c r="CG148" s="41">
        <f t="shared" si="169"/>
        <v>0</v>
      </c>
      <c r="CH148" s="557">
        <v>0</v>
      </c>
      <c r="CI148" s="137"/>
      <c r="CJ148" s="289"/>
      <c r="CK148" s="466"/>
      <c r="CM148" s="42"/>
      <c r="CN148" s="41">
        <f t="shared" si="170"/>
        <v>0</v>
      </c>
      <c r="CO148" s="41">
        <f t="shared" si="171"/>
        <v>0</v>
      </c>
      <c r="CP148" s="579">
        <v>0</v>
      </c>
      <c r="CQ148" s="137"/>
      <c r="CR148" s="289"/>
      <c r="CS148" s="463"/>
      <c r="CT148" s="227"/>
      <c r="CU148" s="42"/>
      <c r="CV148" s="41">
        <f t="shared" si="172"/>
        <v>0</v>
      </c>
      <c r="CW148" s="41">
        <f t="shared" si="173"/>
        <v>0</v>
      </c>
      <c r="CX148" s="564">
        <v>0</v>
      </c>
      <c r="CY148" s="137"/>
      <c r="CZ148" s="289"/>
      <c r="DA148" s="466"/>
      <c r="DB148" s="135"/>
      <c r="DC148" s="42"/>
      <c r="DD148" s="41">
        <f t="shared" si="174"/>
        <v>0</v>
      </c>
      <c r="DE148" s="41">
        <f t="shared" si="175"/>
        <v>0</v>
      </c>
      <c r="DF148" s="576">
        <v>0</v>
      </c>
      <c r="DG148" s="119"/>
      <c r="DH148" s="289"/>
      <c r="DI148" s="501"/>
      <c r="DJ148" s="223"/>
      <c r="DK148" s="42"/>
      <c r="DL148" s="41">
        <f t="shared" si="176"/>
        <v>0</v>
      </c>
      <c r="DM148" s="41">
        <f t="shared" si="177"/>
        <v>0</v>
      </c>
      <c r="DN148" s="576">
        <v>0</v>
      </c>
      <c r="DO148" s="137"/>
      <c r="DP148" s="289"/>
      <c r="DQ148" s="466"/>
      <c r="DR148" s="135"/>
      <c r="DS148" s="42"/>
      <c r="DT148" s="41">
        <f t="shared" si="178"/>
        <v>0</v>
      </c>
      <c r="DU148" s="41">
        <f t="shared" si="179"/>
        <v>0</v>
      </c>
      <c r="DV148" s="576">
        <v>0</v>
      </c>
      <c r="DW148" s="119"/>
      <c r="DX148" s="289"/>
      <c r="DY148" s="501"/>
      <c r="DZ148" s="223"/>
      <c r="EA148" s="42"/>
      <c r="EB148" s="41">
        <f t="shared" si="180"/>
        <v>0</v>
      </c>
      <c r="EC148" s="41">
        <f t="shared" si="181"/>
        <v>0</v>
      </c>
      <c r="ED148" s="576">
        <v>0</v>
      </c>
      <c r="EE148" s="137"/>
      <c r="EF148" s="289"/>
      <c r="EG148" s="466"/>
      <c r="EH148" s="135"/>
      <c r="EI148" s="42"/>
      <c r="EJ148" s="41">
        <f t="shared" si="182"/>
        <v>0</v>
      </c>
      <c r="EK148" s="41">
        <f t="shared" si="183"/>
        <v>0</v>
      </c>
      <c r="EL148" s="576">
        <v>0</v>
      </c>
      <c r="EM148" s="137"/>
      <c r="EN148" s="289"/>
      <c r="EO148" s="466"/>
      <c r="EP148" s="135"/>
      <c r="EQ148" s="42"/>
      <c r="ER148" s="41">
        <f t="shared" si="184"/>
        <v>0</v>
      </c>
      <c r="ES148" s="41">
        <f t="shared" si="185"/>
        <v>0</v>
      </c>
      <c r="ET148" s="576">
        <v>0</v>
      </c>
      <c r="EU148" s="137"/>
      <c r="EV148" s="289"/>
      <c r="EW148" s="466"/>
      <c r="EX148" s="135"/>
      <c r="EY148" s="42"/>
      <c r="EZ148" s="41">
        <f t="shared" si="186"/>
        <v>0</v>
      </c>
      <c r="FA148" s="41">
        <f t="shared" si="187"/>
        <v>0</v>
      </c>
      <c r="FB148" s="576">
        <v>0</v>
      </c>
      <c r="FC148" s="137"/>
      <c r="FD148" s="289"/>
      <c r="FE148" s="466"/>
      <c r="FF148" s="135"/>
      <c r="FG148" s="42"/>
      <c r="FH148" s="41">
        <f t="shared" si="188"/>
        <v>0</v>
      </c>
      <c r="FI148" s="41">
        <f t="shared" si="104"/>
        <v>0</v>
      </c>
      <c r="FJ148" s="579">
        <v>0</v>
      </c>
      <c r="FK148" s="137"/>
      <c r="FL148" s="289"/>
      <c r="FM148" s="466"/>
      <c r="FN148" s="135"/>
      <c r="FO148" s="42"/>
      <c r="FP148" s="41">
        <f t="shared" si="189"/>
        <v>0</v>
      </c>
      <c r="FQ148" s="41">
        <f t="shared" si="190"/>
        <v>0</v>
      </c>
      <c r="FR148" s="633">
        <v>0</v>
      </c>
      <c r="FW148" s="355">
        <f t="shared" si="191"/>
        <v>0</v>
      </c>
      <c r="FX148" s="355">
        <f t="shared" si="191"/>
        <v>0</v>
      </c>
      <c r="FY148" s="355">
        <f t="shared" si="192"/>
        <v>0</v>
      </c>
      <c r="FZ148" s="356">
        <f t="shared" si="192"/>
        <v>0</v>
      </c>
    </row>
    <row r="149" spans="1:182" x14ac:dyDescent="0.25">
      <c r="A149" s="51" t="s">
        <v>227</v>
      </c>
      <c r="B149" s="94" t="s">
        <v>228</v>
      </c>
      <c r="C149" s="138" t="s">
        <v>18</v>
      </c>
      <c r="D149" s="65">
        <v>43.75</v>
      </c>
      <c r="E149" s="299">
        <f t="shared" ref="E149:E154" si="194">G149+O149+W149+AE149+AM149+AU149+BC149+BK149+BS149+CA149+CI149+CQ149+CY149+DG149+DO149+DW149</f>
        <v>0</v>
      </c>
      <c r="F149" s="288">
        <f>$D$149*E149</f>
        <v>0</v>
      </c>
      <c r="G149" s="41"/>
      <c r="H149" s="289">
        <f>$D$149*G149</f>
        <v>0</v>
      </c>
      <c r="I149" s="467"/>
      <c r="K149" s="42"/>
      <c r="L149" s="41">
        <f t="shared" si="150"/>
        <v>0</v>
      </c>
      <c r="M149" s="41">
        <f t="shared" si="151"/>
        <v>0</v>
      </c>
      <c r="N149" s="557">
        <v>0</v>
      </c>
      <c r="O149" s="41"/>
      <c r="P149" s="289">
        <f>$D$149*O149</f>
        <v>0</v>
      </c>
      <c r="Q149" s="467"/>
      <c r="S149" s="42"/>
      <c r="T149" s="41">
        <f t="shared" si="152"/>
        <v>0</v>
      </c>
      <c r="U149" s="41">
        <f t="shared" si="153"/>
        <v>0</v>
      </c>
      <c r="V149" s="557">
        <v>0</v>
      </c>
      <c r="W149" s="41"/>
      <c r="X149" s="289">
        <f>$D$149*W149</f>
        <v>0</v>
      </c>
      <c r="Y149" s="467"/>
      <c r="AA149" s="42"/>
      <c r="AB149" s="41">
        <f t="shared" si="154"/>
        <v>0</v>
      </c>
      <c r="AC149" s="41">
        <f t="shared" si="155"/>
        <v>0</v>
      </c>
      <c r="AD149" s="557">
        <v>0</v>
      </c>
      <c r="AE149" s="137"/>
      <c r="AF149" s="289">
        <f>$D$149*AE149</f>
        <v>0</v>
      </c>
      <c r="AG149" s="466"/>
      <c r="AI149" s="42"/>
      <c r="AJ149" s="41">
        <f t="shared" si="156"/>
        <v>0</v>
      </c>
      <c r="AK149" s="41">
        <f t="shared" si="157"/>
        <v>0</v>
      </c>
      <c r="AL149" s="557">
        <v>0</v>
      </c>
      <c r="AM149" s="41"/>
      <c r="AN149" s="289">
        <f>$D$149*AM149</f>
        <v>0</v>
      </c>
      <c r="AO149" s="467"/>
      <c r="AQ149" s="42"/>
      <c r="AR149" s="41">
        <f t="shared" si="158"/>
        <v>0</v>
      </c>
      <c r="AS149" s="41">
        <f t="shared" si="159"/>
        <v>0</v>
      </c>
      <c r="AT149" s="557">
        <v>0</v>
      </c>
      <c r="AU149" s="137"/>
      <c r="AV149" s="289">
        <f>$D$149*AU149</f>
        <v>0</v>
      </c>
      <c r="AW149" s="466"/>
      <c r="AY149" s="42"/>
      <c r="AZ149" s="41">
        <f t="shared" si="160"/>
        <v>0</v>
      </c>
      <c r="BA149" s="41">
        <f t="shared" si="161"/>
        <v>0</v>
      </c>
      <c r="BB149" s="557">
        <v>0</v>
      </c>
      <c r="BC149" s="41"/>
      <c r="BD149" s="289">
        <f>$D$149*BC149</f>
        <v>0</v>
      </c>
      <c r="BE149" s="467"/>
      <c r="BG149" s="42"/>
      <c r="BH149" s="41">
        <f t="shared" si="162"/>
        <v>0</v>
      </c>
      <c r="BI149" s="41">
        <f t="shared" si="163"/>
        <v>0</v>
      </c>
      <c r="BJ149" s="557">
        <v>0</v>
      </c>
      <c r="BK149" s="137"/>
      <c r="BL149" s="289">
        <f>$D$149*BK149</f>
        <v>0</v>
      </c>
      <c r="BM149" s="466"/>
      <c r="BO149" s="42"/>
      <c r="BP149" s="41">
        <f t="shared" si="164"/>
        <v>0</v>
      </c>
      <c r="BQ149" s="41">
        <f t="shared" si="165"/>
        <v>0</v>
      </c>
      <c r="BR149" s="557">
        <v>0</v>
      </c>
      <c r="BS149" s="41"/>
      <c r="BT149" s="289">
        <f>$D$149*BS149</f>
        <v>0</v>
      </c>
      <c r="BU149" s="467"/>
      <c r="BW149" s="42"/>
      <c r="BX149" s="41">
        <f t="shared" si="166"/>
        <v>0</v>
      </c>
      <c r="BY149" s="41">
        <f t="shared" si="167"/>
        <v>0</v>
      </c>
      <c r="BZ149" s="557">
        <v>0</v>
      </c>
      <c r="CA149" s="41"/>
      <c r="CB149" s="289">
        <f>$D$149*CA149</f>
        <v>0</v>
      </c>
      <c r="CC149" s="467"/>
      <c r="CE149" s="42"/>
      <c r="CF149" s="41">
        <f t="shared" si="168"/>
        <v>0</v>
      </c>
      <c r="CG149" s="41">
        <f t="shared" si="169"/>
        <v>0</v>
      </c>
      <c r="CH149" s="557">
        <v>0</v>
      </c>
      <c r="CI149" s="41"/>
      <c r="CJ149" s="289">
        <f>$D$149*CI149</f>
        <v>0</v>
      </c>
      <c r="CK149" s="467"/>
      <c r="CM149" s="42"/>
      <c r="CN149" s="41">
        <f t="shared" si="170"/>
        <v>0</v>
      </c>
      <c r="CO149" s="41">
        <f t="shared" si="171"/>
        <v>0</v>
      </c>
      <c r="CP149" s="579">
        <v>0</v>
      </c>
      <c r="CQ149" s="41"/>
      <c r="CR149" s="289">
        <f>$D$149*CQ149</f>
        <v>0</v>
      </c>
      <c r="CS149" s="463"/>
      <c r="CT149" s="227"/>
      <c r="CU149" s="42"/>
      <c r="CV149" s="41">
        <f t="shared" si="172"/>
        <v>0</v>
      </c>
      <c r="CW149" s="41">
        <f t="shared" si="173"/>
        <v>0</v>
      </c>
      <c r="CX149" s="564">
        <v>0</v>
      </c>
      <c r="CY149" s="137"/>
      <c r="CZ149" s="289">
        <f>$D$149*CY149</f>
        <v>0</v>
      </c>
      <c r="DA149" s="466"/>
      <c r="DB149" s="135"/>
      <c r="DC149" s="42"/>
      <c r="DD149" s="41">
        <f t="shared" si="174"/>
        <v>0</v>
      </c>
      <c r="DE149" s="41">
        <f t="shared" si="175"/>
        <v>0</v>
      </c>
      <c r="DF149" s="576">
        <v>0</v>
      </c>
      <c r="DG149" s="119"/>
      <c r="DH149" s="289">
        <f>$D$149*DG149</f>
        <v>0</v>
      </c>
      <c r="DI149" s="501"/>
      <c r="DJ149" s="223"/>
      <c r="DK149" s="42"/>
      <c r="DL149" s="41">
        <f t="shared" si="176"/>
        <v>0</v>
      </c>
      <c r="DM149" s="41">
        <f t="shared" si="177"/>
        <v>0</v>
      </c>
      <c r="DN149" s="576">
        <v>0</v>
      </c>
      <c r="DO149" s="137"/>
      <c r="DP149" s="289">
        <f>$D$149*DO149</f>
        <v>0</v>
      </c>
      <c r="DQ149" s="466"/>
      <c r="DR149" s="135"/>
      <c r="DS149" s="42"/>
      <c r="DT149" s="41">
        <f t="shared" si="178"/>
        <v>0</v>
      </c>
      <c r="DU149" s="41">
        <f t="shared" si="179"/>
        <v>0</v>
      </c>
      <c r="DV149" s="576">
        <v>0</v>
      </c>
      <c r="DW149" s="119"/>
      <c r="DX149" s="289">
        <f>$D$149*DW149</f>
        <v>0</v>
      </c>
      <c r="DY149" s="501"/>
      <c r="DZ149" s="223"/>
      <c r="EA149" s="42"/>
      <c r="EB149" s="41">
        <f t="shared" si="180"/>
        <v>0</v>
      </c>
      <c r="EC149" s="41">
        <f t="shared" si="181"/>
        <v>0</v>
      </c>
      <c r="ED149" s="576">
        <v>0</v>
      </c>
      <c r="EE149" s="137"/>
      <c r="EF149" s="289">
        <f>$D$149*EE149</f>
        <v>0</v>
      </c>
      <c r="EG149" s="466"/>
      <c r="EH149" s="135"/>
      <c r="EI149" s="42"/>
      <c r="EJ149" s="41">
        <f t="shared" si="182"/>
        <v>0</v>
      </c>
      <c r="EK149" s="41">
        <f t="shared" si="183"/>
        <v>0</v>
      </c>
      <c r="EL149" s="576">
        <v>0</v>
      </c>
      <c r="EM149" s="137"/>
      <c r="EN149" s="289">
        <f>$D$149*EM149</f>
        <v>0</v>
      </c>
      <c r="EO149" s="466"/>
      <c r="EP149" s="135"/>
      <c r="EQ149" s="42"/>
      <c r="ER149" s="41">
        <f t="shared" si="184"/>
        <v>0</v>
      </c>
      <c r="ES149" s="41">
        <f t="shared" si="185"/>
        <v>0</v>
      </c>
      <c r="ET149" s="576">
        <v>0</v>
      </c>
      <c r="EU149" s="137"/>
      <c r="EV149" s="289">
        <f>$D$149*EU149</f>
        <v>0</v>
      </c>
      <c r="EW149" s="466"/>
      <c r="EX149" s="135"/>
      <c r="EY149" s="42"/>
      <c r="EZ149" s="41">
        <f t="shared" si="186"/>
        <v>0</v>
      </c>
      <c r="FA149" s="41">
        <f t="shared" si="187"/>
        <v>0</v>
      </c>
      <c r="FB149" s="576">
        <v>0</v>
      </c>
      <c r="FC149" s="137"/>
      <c r="FD149" s="289">
        <f>$D$149*FC149</f>
        <v>0</v>
      </c>
      <c r="FE149" s="466"/>
      <c r="FF149" s="135"/>
      <c r="FG149" s="42"/>
      <c r="FH149" s="41">
        <f t="shared" si="188"/>
        <v>0</v>
      </c>
      <c r="FI149" s="41">
        <f t="shared" si="104"/>
        <v>0</v>
      </c>
      <c r="FJ149" s="579">
        <v>0</v>
      </c>
      <c r="FK149" s="137"/>
      <c r="FL149" s="289">
        <f>$D$149*FK149</f>
        <v>0</v>
      </c>
      <c r="FM149" s="466"/>
      <c r="FN149" s="135"/>
      <c r="FO149" s="42"/>
      <c r="FP149" s="41">
        <f t="shared" si="189"/>
        <v>0</v>
      </c>
      <c r="FQ149" s="41">
        <f t="shared" si="190"/>
        <v>0</v>
      </c>
      <c r="FR149" s="633">
        <v>0</v>
      </c>
      <c r="FW149" s="355">
        <f t="shared" si="191"/>
        <v>0</v>
      </c>
      <c r="FX149" s="355">
        <f t="shared" si="191"/>
        <v>0</v>
      </c>
      <c r="FY149" s="355">
        <f t="shared" si="192"/>
        <v>0</v>
      </c>
      <c r="FZ149" s="356">
        <f t="shared" si="192"/>
        <v>0</v>
      </c>
    </row>
    <row r="150" spans="1:182" x14ac:dyDescent="0.25">
      <c r="A150" s="51" t="s">
        <v>229</v>
      </c>
      <c r="B150" s="94" t="s">
        <v>230</v>
      </c>
      <c r="C150" s="88" t="s">
        <v>18</v>
      </c>
      <c r="D150" s="65">
        <v>48</v>
      </c>
      <c r="E150" s="299">
        <f t="shared" si="194"/>
        <v>0</v>
      </c>
      <c r="F150" s="288">
        <f>$D$150*E150</f>
        <v>0</v>
      </c>
      <c r="G150" s="41"/>
      <c r="H150" s="289">
        <f>$D$150*G150</f>
        <v>0</v>
      </c>
      <c r="I150" s="467"/>
      <c r="K150" s="42"/>
      <c r="L150" s="41">
        <f t="shared" si="150"/>
        <v>0</v>
      </c>
      <c r="M150" s="41">
        <f t="shared" si="151"/>
        <v>0</v>
      </c>
      <c r="N150" s="557">
        <v>0</v>
      </c>
      <c r="O150" s="41"/>
      <c r="P150" s="289">
        <f>$D$150*O150</f>
        <v>0</v>
      </c>
      <c r="Q150" s="467"/>
      <c r="S150" s="42"/>
      <c r="T150" s="41">
        <f t="shared" si="152"/>
        <v>0</v>
      </c>
      <c r="U150" s="41">
        <f t="shared" si="153"/>
        <v>0</v>
      </c>
      <c r="V150" s="557">
        <v>0</v>
      </c>
      <c r="W150" s="41"/>
      <c r="X150" s="289">
        <f>$D$150*W150</f>
        <v>0</v>
      </c>
      <c r="Y150" s="467"/>
      <c r="AA150" s="42"/>
      <c r="AB150" s="41">
        <f t="shared" si="154"/>
        <v>0</v>
      </c>
      <c r="AC150" s="41">
        <f t="shared" si="155"/>
        <v>0</v>
      </c>
      <c r="AD150" s="557">
        <v>0</v>
      </c>
      <c r="AE150" s="137"/>
      <c r="AF150" s="289">
        <f>$D$150*AE150</f>
        <v>0</v>
      </c>
      <c r="AG150" s="466"/>
      <c r="AI150" s="42"/>
      <c r="AJ150" s="41">
        <f t="shared" si="156"/>
        <v>0</v>
      </c>
      <c r="AK150" s="41">
        <f t="shared" si="157"/>
        <v>0</v>
      </c>
      <c r="AL150" s="557">
        <v>0</v>
      </c>
      <c r="AM150" s="41"/>
      <c r="AN150" s="289">
        <f>$D$150*AM150</f>
        <v>0</v>
      </c>
      <c r="AO150" s="467"/>
      <c r="AQ150" s="42"/>
      <c r="AR150" s="41">
        <f t="shared" si="158"/>
        <v>0</v>
      </c>
      <c r="AS150" s="41">
        <f t="shared" si="159"/>
        <v>0</v>
      </c>
      <c r="AT150" s="557">
        <v>0</v>
      </c>
      <c r="AU150" s="137"/>
      <c r="AV150" s="289">
        <f>$D$150*AU150</f>
        <v>0</v>
      </c>
      <c r="AW150" s="466"/>
      <c r="AY150" s="42"/>
      <c r="AZ150" s="41">
        <f t="shared" si="160"/>
        <v>0</v>
      </c>
      <c r="BA150" s="41">
        <f t="shared" si="161"/>
        <v>0</v>
      </c>
      <c r="BB150" s="557">
        <v>0</v>
      </c>
      <c r="BC150" s="41"/>
      <c r="BD150" s="289">
        <f>$D$150*BC150</f>
        <v>0</v>
      </c>
      <c r="BE150" s="467"/>
      <c r="BG150" s="42"/>
      <c r="BH150" s="41">
        <f t="shared" si="162"/>
        <v>0</v>
      </c>
      <c r="BI150" s="41">
        <f t="shared" si="163"/>
        <v>0</v>
      </c>
      <c r="BJ150" s="557">
        <v>0</v>
      </c>
      <c r="BK150" s="137"/>
      <c r="BL150" s="289">
        <f>$D$150*BK150</f>
        <v>0</v>
      </c>
      <c r="BM150" s="466"/>
      <c r="BO150" s="42"/>
      <c r="BP150" s="41">
        <f t="shared" si="164"/>
        <v>0</v>
      </c>
      <c r="BQ150" s="41">
        <f t="shared" si="165"/>
        <v>0</v>
      </c>
      <c r="BR150" s="557">
        <v>0</v>
      </c>
      <c r="BS150" s="41"/>
      <c r="BT150" s="289">
        <f>$D$150*BS150</f>
        <v>0</v>
      </c>
      <c r="BU150" s="467"/>
      <c r="BW150" s="42"/>
      <c r="BX150" s="41">
        <f t="shared" si="166"/>
        <v>0</v>
      </c>
      <c r="BY150" s="41">
        <f t="shared" si="167"/>
        <v>0</v>
      </c>
      <c r="BZ150" s="557">
        <v>0</v>
      </c>
      <c r="CA150" s="41"/>
      <c r="CB150" s="289">
        <f>$D$150*CA150</f>
        <v>0</v>
      </c>
      <c r="CC150" s="467"/>
      <c r="CE150" s="42"/>
      <c r="CF150" s="41">
        <f t="shared" si="168"/>
        <v>0</v>
      </c>
      <c r="CG150" s="41">
        <f t="shared" si="169"/>
        <v>0</v>
      </c>
      <c r="CH150" s="557">
        <v>0</v>
      </c>
      <c r="CI150" s="41"/>
      <c r="CJ150" s="289">
        <f>$D$150*CI150</f>
        <v>0</v>
      </c>
      <c r="CK150" s="467"/>
      <c r="CM150" s="42"/>
      <c r="CN150" s="41">
        <f t="shared" si="170"/>
        <v>0</v>
      </c>
      <c r="CO150" s="41">
        <f t="shared" si="171"/>
        <v>0</v>
      </c>
      <c r="CP150" s="579">
        <v>0</v>
      </c>
      <c r="CQ150" s="41"/>
      <c r="CR150" s="289">
        <f>$D$150*CQ150</f>
        <v>0</v>
      </c>
      <c r="CS150" s="463"/>
      <c r="CT150" s="227"/>
      <c r="CU150" s="42"/>
      <c r="CV150" s="41">
        <f t="shared" si="172"/>
        <v>0</v>
      </c>
      <c r="CW150" s="41">
        <f t="shared" si="173"/>
        <v>0</v>
      </c>
      <c r="CX150" s="564">
        <v>0</v>
      </c>
      <c r="CY150" s="137"/>
      <c r="CZ150" s="289">
        <f>$D$150*CY150</f>
        <v>0</v>
      </c>
      <c r="DA150" s="466"/>
      <c r="DB150" s="135"/>
      <c r="DC150" s="42"/>
      <c r="DD150" s="41">
        <f t="shared" si="174"/>
        <v>0</v>
      </c>
      <c r="DE150" s="41">
        <f t="shared" si="175"/>
        <v>0</v>
      </c>
      <c r="DF150" s="576">
        <v>0</v>
      </c>
      <c r="DG150" s="119"/>
      <c r="DH150" s="289">
        <f>$D$150*DG150</f>
        <v>0</v>
      </c>
      <c r="DI150" s="501"/>
      <c r="DJ150" s="223"/>
      <c r="DK150" s="42"/>
      <c r="DL150" s="41">
        <f t="shared" si="176"/>
        <v>0</v>
      </c>
      <c r="DM150" s="41">
        <f t="shared" si="177"/>
        <v>0</v>
      </c>
      <c r="DN150" s="576">
        <v>0</v>
      </c>
      <c r="DO150" s="137"/>
      <c r="DP150" s="289">
        <f>$D$150*DO150</f>
        <v>0</v>
      </c>
      <c r="DQ150" s="466"/>
      <c r="DR150" s="135"/>
      <c r="DS150" s="42"/>
      <c r="DT150" s="41">
        <f t="shared" si="178"/>
        <v>0</v>
      </c>
      <c r="DU150" s="41">
        <f t="shared" si="179"/>
        <v>0</v>
      </c>
      <c r="DV150" s="576">
        <v>0</v>
      </c>
      <c r="DW150" s="119"/>
      <c r="DX150" s="289">
        <f>$D$150*DW150</f>
        <v>0</v>
      </c>
      <c r="DY150" s="501"/>
      <c r="DZ150" s="223"/>
      <c r="EA150" s="42"/>
      <c r="EB150" s="41">
        <f t="shared" si="180"/>
        <v>0</v>
      </c>
      <c r="EC150" s="41">
        <f t="shared" si="181"/>
        <v>0</v>
      </c>
      <c r="ED150" s="576">
        <v>0</v>
      </c>
      <c r="EE150" s="137"/>
      <c r="EF150" s="289">
        <f>$D$150*EE150</f>
        <v>0</v>
      </c>
      <c r="EG150" s="466"/>
      <c r="EH150" s="135"/>
      <c r="EI150" s="42"/>
      <c r="EJ150" s="41">
        <f t="shared" si="182"/>
        <v>0</v>
      </c>
      <c r="EK150" s="41">
        <f t="shared" si="183"/>
        <v>0</v>
      </c>
      <c r="EL150" s="576">
        <v>0</v>
      </c>
      <c r="EM150" s="137"/>
      <c r="EN150" s="289">
        <f>$D$150*EM150</f>
        <v>0</v>
      </c>
      <c r="EO150" s="466"/>
      <c r="EP150" s="135"/>
      <c r="EQ150" s="42"/>
      <c r="ER150" s="41">
        <f t="shared" si="184"/>
        <v>0</v>
      </c>
      <c r="ES150" s="41">
        <f t="shared" si="185"/>
        <v>0</v>
      </c>
      <c r="ET150" s="576">
        <v>0</v>
      </c>
      <c r="EU150" s="137"/>
      <c r="EV150" s="289">
        <f>$D$150*EU150</f>
        <v>0</v>
      </c>
      <c r="EW150" s="466"/>
      <c r="EX150" s="135"/>
      <c r="EY150" s="42"/>
      <c r="EZ150" s="41">
        <f t="shared" si="186"/>
        <v>0</v>
      </c>
      <c r="FA150" s="41">
        <f t="shared" si="187"/>
        <v>0</v>
      </c>
      <c r="FB150" s="576">
        <v>0</v>
      </c>
      <c r="FC150" s="137"/>
      <c r="FD150" s="289">
        <f>$D$150*FC150</f>
        <v>0</v>
      </c>
      <c r="FE150" s="466"/>
      <c r="FF150" s="135"/>
      <c r="FG150" s="42"/>
      <c r="FH150" s="41">
        <f t="shared" si="188"/>
        <v>0</v>
      </c>
      <c r="FI150" s="41">
        <f t="shared" si="104"/>
        <v>0</v>
      </c>
      <c r="FJ150" s="579">
        <v>0</v>
      </c>
      <c r="FK150" s="137"/>
      <c r="FL150" s="289">
        <f>$D$150*FK150</f>
        <v>0</v>
      </c>
      <c r="FM150" s="466"/>
      <c r="FN150" s="135"/>
      <c r="FO150" s="42"/>
      <c r="FP150" s="41">
        <f t="shared" si="189"/>
        <v>0</v>
      </c>
      <c r="FQ150" s="41">
        <f t="shared" si="190"/>
        <v>0</v>
      </c>
      <c r="FR150" s="633">
        <v>0</v>
      </c>
      <c r="FW150" s="355">
        <f t="shared" si="191"/>
        <v>0</v>
      </c>
      <c r="FX150" s="355">
        <f t="shared" si="191"/>
        <v>0</v>
      </c>
      <c r="FY150" s="355">
        <f t="shared" si="192"/>
        <v>0</v>
      </c>
      <c r="FZ150" s="356">
        <f t="shared" si="192"/>
        <v>0</v>
      </c>
    </row>
    <row r="151" spans="1:182" x14ac:dyDescent="0.25">
      <c r="A151" s="51" t="s">
        <v>231</v>
      </c>
      <c r="B151" s="94" t="s">
        <v>232</v>
      </c>
      <c r="C151" s="88" t="s">
        <v>18</v>
      </c>
      <c r="D151" s="65">
        <v>48</v>
      </c>
      <c r="E151" s="299">
        <f t="shared" si="194"/>
        <v>0</v>
      </c>
      <c r="F151" s="288">
        <f>$D$151*E151</f>
        <v>0</v>
      </c>
      <c r="G151" s="41"/>
      <c r="H151" s="289">
        <f>$D$151*G151</f>
        <v>0</v>
      </c>
      <c r="I151" s="467"/>
      <c r="K151" s="42"/>
      <c r="L151" s="41">
        <f t="shared" si="150"/>
        <v>0</v>
      </c>
      <c r="M151" s="41">
        <f t="shared" si="151"/>
        <v>0</v>
      </c>
      <c r="N151" s="557">
        <v>0</v>
      </c>
      <c r="O151" s="41"/>
      <c r="P151" s="289">
        <f>$D$151*O151</f>
        <v>0</v>
      </c>
      <c r="Q151" s="467"/>
      <c r="S151" s="42"/>
      <c r="T151" s="41">
        <f t="shared" si="152"/>
        <v>0</v>
      </c>
      <c r="U151" s="41">
        <f t="shared" si="153"/>
        <v>0</v>
      </c>
      <c r="V151" s="557">
        <v>0</v>
      </c>
      <c r="W151" s="41"/>
      <c r="X151" s="289">
        <f>$D$151*W151</f>
        <v>0</v>
      </c>
      <c r="Y151" s="467"/>
      <c r="AA151" s="42"/>
      <c r="AB151" s="41">
        <f t="shared" si="154"/>
        <v>0</v>
      </c>
      <c r="AC151" s="41">
        <f t="shared" si="155"/>
        <v>0</v>
      </c>
      <c r="AD151" s="557">
        <v>0</v>
      </c>
      <c r="AE151" s="137"/>
      <c r="AF151" s="289">
        <f>$D$151*AE151</f>
        <v>0</v>
      </c>
      <c r="AG151" s="466"/>
      <c r="AI151" s="42"/>
      <c r="AJ151" s="41">
        <f t="shared" si="156"/>
        <v>0</v>
      </c>
      <c r="AK151" s="41">
        <f t="shared" si="157"/>
        <v>0</v>
      </c>
      <c r="AL151" s="557">
        <v>0</v>
      </c>
      <c r="AM151" s="41"/>
      <c r="AN151" s="289">
        <f>$D$151*AM151</f>
        <v>0</v>
      </c>
      <c r="AO151" s="467"/>
      <c r="AQ151" s="42"/>
      <c r="AR151" s="41">
        <f t="shared" si="158"/>
        <v>0</v>
      </c>
      <c r="AS151" s="41">
        <f t="shared" si="159"/>
        <v>0</v>
      </c>
      <c r="AT151" s="557">
        <v>0</v>
      </c>
      <c r="AU151" s="137"/>
      <c r="AV151" s="289">
        <f>$D$151*AU151</f>
        <v>0</v>
      </c>
      <c r="AW151" s="466"/>
      <c r="AY151" s="42"/>
      <c r="AZ151" s="41">
        <f t="shared" si="160"/>
        <v>0</v>
      </c>
      <c r="BA151" s="41">
        <f t="shared" si="161"/>
        <v>0</v>
      </c>
      <c r="BB151" s="557">
        <v>0</v>
      </c>
      <c r="BC151" s="41"/>
      <c r="BD151" s="289">
        <f>$D$151*BC151</f>
        <v>0</v>
      </c>
      <c r="BE151" s="467"/>
      <c r="BG151" s="42"/>
      <c r="BH151" s="41">
        <f t="shared" si="162"/>
        <v>0</v>
      </c>
      <c r="BI151" s="41">
        <f t="shared" si="163"/>
        <v>0</v>
      </c>
      <c r="BJ151" s="557">
        <v>0</v>
      </c>
      <c r="BK151" s="137"/>
      <c r="BL151" s="289">
        <f>$D$151*BK151</f>
        <v>0</v>
      </c>
      <c r="BM151" s="466"/>
      <c r="BO151" s="42"/>
      <c r="BP151" s="41">
        <f t="shared" si="164"/>
        <v>0</v>
      </c>
      <c r="BQ151" s="41">
        <f t="shared" si="165"/>
        <v>0</v>
      </c>
      <c r="BR151" s="557">
        <v>0</v>
      </c>
      <c r="BS151" s="41"/>
      <c r="BT151" s="289">
        <f>$D$151*BS151</f>
        <v>0</v>
      </c>
      <c r="BU151" s="467"/>
      <c r="BW151" s="42"/>
      <c r="BX151" s="41">
        <f t="shared" si="166"/>
        <v>0</v>
      </c>
      <c r="BY151" s="41">
        <f t="shared" si="167"/>
        <v>0</v>
      </c>
      <c r="BZ151" s="557">
        <v>0</v>
      </c>
      <c r="CA151" s="41"/>
      <c r="CB151" s="289">
        <f>$D$151*CA151</f>
        <v>0</v>
      </c>
      <c r="CC151" s="467"/>
      <c r="CE151" s="42"/>
      <c r="CF151" s="41">
        <f t="shared" si="168"/>
        <v>0</v>
      </c>
      <c r="CG151" s="41">
        <f t="shared" si="169"/>
        <v>0</v>
      </c>
      <c r="CH151" s="557">
        <v>0</v>
      </c>
      <c r="CI151" s="41"/>
      <c r="CJ151" s="289">
        <f>$D$151*CI151</f>
        <v>0</v>
      </c>
      <c r="CK151" s="467"/>
      <c r="CM151" s="42"/>
      <c r="CN151" s="41">
        <f t="shared" si="170"/>
        <v>0</v>
      </c>
      <c r="CO151" s="41">
        <f t="shared" si="171"/>
        <v>0</v>
      </c>
      <c r="CP151" s="579">
        <v>0</v>
      </c>
      <c r="CQ151" s="41"/>
      <c r="CR151" s="289">
        <f>$D$151*CQ151</f>
        <v>0</v>
      </c>
      <c r="CS151" s="463"/>
      <c r="CT151" s="227"/>
      <c r="CU151" s="42"/>
      <c r="CV151" s="41">
        <f t="shared" si="172"/>
        <v>0</v>
      </c>
      <c r="CW151" s="41">
        <f t="shared" si="173"/>
        <v>0</v>
      </c>
      <c r="CX151" s="564">
        <v>0</v>
      </c>
      <c r="CY151" s="137"/>
      <c r="CZ151" s="289">
        <f>$D$151*CY151</f>
        <v>0</v>
      </c>
      <c r="DA151" s="466"/>
      <c r="DB151" s="135"/>
      <c r="DC151" s="42"/>
      <c r="DD151" s="41">
        <f t="shared" si="174"/>
        <v>0</v>
      </c>
      <c r="DE151" s="41">
        <f t="shared" si="175"/>
        <v>0</v>
      </c>
      <c r="DF151" s="576">
        <v>0</v>
      </c>
      <c r="DG151" s="119"/>
      <c r="DH151" s="289">
        <f>$D$151*DG151</f>
        <v>0</v>
      </c>
      <c r="DI151" s="501"/>
      <c r="DJ151" s="223"/>
      <c r="DK151" s="42"/>
      <c r="DL151" s="41">
        <f t="shared" si="176"/>
        <v>0</v>
      </c>
      <c r="DM151" s="41">
        <f t="shared" si="177"/>
        <v>0</v>
      </c>
      <c r="DN151" s="576">
        <v>0</v>
      </c>
      <c r="DO151" s="137"/>
      <c r="DP151" s="289">
        <f>$D$151*DO151</f>
        <v>0</v>
      </c>
      <c r="DQ151" s="466"/>
      <c r="DR151" s="135"/>
      <c r="DS151" s="42"/>
      <c r="DT151" s="41">
        <f t="shared" si="178"/>
        <v>0</v>
      </c>
      <c r="DU151" s="41">
        <f t="shared" si="179"/>
        <v>0</v>
      </c>
      <c r="DV151" s="576">
        <v>0</v>
      </c>
      <c r="DW151" s="119"/>
      <c r="DX151" s="289">
        <f>$D$151*DW151</f>
        <v>0</v>
      </c>
      <c r="DY151" s="501"/>
      <c r="DZ151" s="223"/>
      <c r="EA151" s="42"/>
      <c r="EB151" s="41">
        <f t="shared" si="180"/>
        <v>0</v>
      </c>
      <c r="EC151" s="41">
        <f t="shared" si="181"/>
        <v>0</v>
      </c>
      <c r="ED151" s="576">
        <v>0</v>
      </c>
      <c r="EE151" s="137"/>
      <c r="EF151" s="289">
        <f>$D$151*EE151</f>
        <v>0</v>
      </c>
      <c r="EG151" s="466"/>
      <c r="EH151" s="135"/>
      <c r="EI151" s="42"/>
      <c r="EJ151" s="41">
        <f t="shared" si="182"/>
        <v>0</v>
      </c>
      <c r="EK151" s="41">
        <f t="shared" si="183"/>
        <v>0</v>
      </c>
      <c r="EL151" s="576">
        <v>0</v>
      </c>
      <c r="EM151" s="137"/>
      <c r="EN151" s="289">
        <f>$D$151*EM151</f>
        <v>0</v>
      </c>
      <c r="EO151" s="466"/>
      <c r="EP151" s="135"/>
      <c r="EQ151" s="42"/>
      <c r="ER151" s="41">
        <f t="shared" si="184"/>
        <v>0</v>
      </c>
      <c r="ES151" s="41">
        <f t="shared" si="185"/>
        <v>0</v>
      </c>
      <c r="ET151" s="576">
        <v>0</v>
      </c>
      <c r="EU151" s="137"/>
      <c r="EV151" s="289">
        <f>$D$151*EU151</f>
        <v>0</v>
      </c>
      <c r="EW151" s="466"/>
      <c r="EX151" s="135"/>
      <c r="EY151" s="42"/>
      <c r="EZ151" s="41">
        <f t="shared" si="186"/>
        <v>0</v>
      </c>
      <c r="FA151" s="41">
        <f t="shared" si="187"/>
        <v>0</v>
      </c>
      <c r="FB151" s="576">
        <v>0</v>
      </c>
      <c r="FC151" s="137"/>
      <c r="FD151" s="289">
        <f>$D$151*FC151</f>
        <v>0</v>
      </c>
      <c r="FE151" s="466"/>
      <c r="FF151" s="135"/>
      <c r="FG151" s="42"/>
      <c r="FH151" s="41">
        <f t="shared" si="188"/>
        <v>0</v>
      </c>
      <c r="FI151" s="41">
        <f t="shared" si="104"/>
        <v>0</v>
      </c>
      <c r="FJ151" s="579">
        <v>0</v>
      </c>
      <c r="FK151" s="137"/>
      <c r="FL151" s="289">
        <f>$D$151*FK151</f>
        <v>0</v>
      </c>
      <c r="FM151" s="466"/>
      <c r="FN151" s="135"/>
      <c r="FO151" s="42"/>
      <c r="FP151" s="41">
        <f t="shared" si="189"/>
        <v>0</v>
      </c>
      <c r="FQ151" s="41">
        <f t="shared" si="190"/>
        <v>0</v>
      </c>
      <c r="FR151" s="633">
        <v>0</v>
      </c>
      <c r="FW151" s="355">
        <f t="shared" si="191"/>
        <v>0</v>
      </c>
      <c r="FX151" s="355">
        <f t="shared" si="191"/>
        <v>0</v>
      </c>
      <c r="FY151" s="355">
        <f t="shared" si="192"/>
        <v>0</v>
      </c>
      <c r="FZ151" s="356">
        <f t="shared" si="192"/>
        <v>0</v>
      </c>
    </row>
    <row r="152" spans="1:182" x14ac:dyDescent="0.25">
      <c r="A152" s="51" t="s">
        <v>233</v>
      </c>
      <c r="B152" s="94" t="s">
        <v>234</v>
      </c>
      <c r="C152" s="88" t="s">
        <v>18</v>
      </c>
      <c r="D152" s="65">
        <v>48</v>
      </c>
      <c r="E152" s="299">
        <f t="shared" si="194"/>
        <v>0</v>
      </c>
      <c r="F152" s="288">
        <f>$D$152*E152</f>
        <v>0</v>
      </c>
      <c r="G152" s="41"/>
      <c r="H152" s="289">
        <f>$D$152*G152</f>
        <v>0</v>
      </c>
      <c r="I152" s="467"/>
      <c r="K152" s="42"/>
      <c r="L152" s="41">
        <f t="shared" si="150"/>
        <v>0</v>
      </c>
      <c r="M152" s="41">
        <f t="shared" si="151"/>
        <v>0</v>
      </c>
      <c r="N152" s="557">
        <v>0</v>
      </c>
      <c r="O152" s="41"/>
      <c r="P152" s="289">
        <f>$D$152*O152</f>
        <v>0</v>
      </c>
      <c r="Q152" s="467"/>
      <c r="S152" s="42"/>
      <c r="T152" s="41">
        <f t="shared" si="152"/>
        <v>0</v>
      </c>
      <c r="U152" s="41">
        <f t="shared" si="153"/>
        <v>0</v>
      </c>
      <c r="V152" s="557">
        <v>0</v>
      </c>
      <c r="W152" s="41"/>
      <c r="X152" s="289">
        <f>$D$152*W152</f>
        <v>0</v>
      </c>
      <c r="Y152" s="467"/>
      <c r="AA152" s="42"/>
      <c r="AB152" s="41">
        <f t="shared" si="154"/>
        <v>0</v>
      </c>
      <c r="AC152" s="41">
        <f t="shared" si="155"/>
        <v>0</v>
      </c>
      <c r="AD152" s="557">
        <v>0</v>
      </c>
      <c r="AE152" s="137"/>
      <c r="AF152" s="289">
        <f>$D$152*AE152</f>
        <v>0</v>
      </c>
      <c r="AG152" s="466"/>
      <c r="AI152" s="42"/>
      <c r="AJ152" s="41">
        <f t="shared" si="156"/>
        <v>0</v>
      </c>
      <c r="AK152" s="41">
        <f t="shared" si="157"/>
        <v>0</v>
      </c>
      <c r="AL152" s="557">
        <v>0</v>
      </c>
      <c r="AM152" s="41"/>
      <c r="AN152" s="289">
        <f>$D$152*AM152</f>
        <v>0</v>
      </c>
      <c r="AO152" s="467"/>
      <c r="AQ152" s="42"/>
      <c r="AR152" s="41">
        <f t="shared" si="158"/>
        <v>0</v>
      </c>
      <c r="AS152" s="41">
        <f t="shared" si="159"/>
        <v>0</v>
      </c>
      <c r="AT152" s="557">
        <v>0</v>
      </c>
      <c r="AU152" s="137"/>
      <c r="AV152" s="289">
        <f>$D$152*AU152</f>
        <v>0</v>
      </c>
      <c r="AW152" s="466"/>
      <c r="AY152" s="42"/>
      <c r="AZ152" s="41">
        <f t="shared" si="160"/>
        <v>0</v>
      </c>
      <c r="BA152" s="41">
        <f t="shared" si="161"/>
        <v>0</v>
      </c>
      <c r="BB152" s="557">
        <v>0</v>
      </c>
      <c r="BC152" s="41"/>
      <c r="BD152" s="289">
        <f>$D$152*BC152</f>
        <v>0</v>
      </c>
      <c r="BE152" s="467"/>
      <c r="BG152" s="42"/>
      <c r="BH152" s="41">
        <f t="shared" si="162"/>
        <v>0</v>
      </c>
      <c r="BI152" s="41">
        <f t="shared" si="163"/>
        <v>0</v>
      </c>
      <c r="BJ152" s="557">
        <v>0</v>
      </c>
      <c r="BK152" s="137"/>
      <c r="BL152" s="289">
        <f>$D$152*BK152</f>
        <v>0</v>
      </c>
      <c r="BM152" s="466"/>
      <c r="BO152" s="42"/>
      <c r="BP152" s="41">
        <f t="shared" si="164"/>
        <v>0</v>
      </c>
      <c r="BQ152" s="41">
        <f t="shared" si="165"/>
        <v>0</v>
      </c>
      <c r="BR152" s="557">
        <v>0</v>
      </c>
      <c r="BS152" s="41"/>
      <c r="BT152" s="289">
        <f>$D$152*BS152</f>
        <v>0</v>
      </c>
      <c r="BU152" s="467"/>
      <c r="BW152" s="42"/>
      <c r="BX152" s="41">
        <f t="shared" si="166"/>
        <v>0</v>
      </c>
      <c r="BY152" s="41">
        <f t="shared" si="167"/>
        <v>0</v>
      </c>
      <c r="BZ152" s="557">
        <v>0</v>
      </c>
      <c r="CA152" s="41"/>
      <c r="CB152" s="289">
        <f>$D$152*CA152</f>
        <v>0</v>
      </c>
      <c r="CC152" s="467"/>
      <c r="CE152" s="42"/>
      <c r="CF152" s="41">
        <f t="shared" si="168"/>
        <v>0</v>
      </c>
      <c r="CG152" s="41">
        <f t="shared" si="169"/>
        <v>0</v>
      </c>
      <c r="CH152" s="557">
        <v>0</v>
      </c>
      <c r="CI152" s="41"/>
      <c r="CJ152" s="289">
        <f>$D$152*CI152</f>
        <v>0</v>
      </c>
      <c r="CK152" s="467"/>
      <c r="CM152" s="42"/>
      <c r="CN152" s="41">
        <f t="shared" si="170"/>
        <v>0</v>
      </c>
      <c r="CO152" s="41">
        <f t="shared" si="171"/>
        <v>0</v>
      </c>
      <c r="CP152" s="579">
        <v>0</v>
      </c>
      <c r="CQ152" s="41"/>
      <c r="CR152" s="289">
        <f>$D$152*CQ152</f>
        <v>0</v>
      </c>
      <c r="CS152" s="463"/>
      <c r="CT152" s="227"/>
      <c r="CU152" s="42"/>
      <c r="CV152" s="41">
        <f t="shared" si="172"/>
        <v>0</v>
      </c>
      <c r="CW152" s="41">
        <f t="shared" si="173"/>
        <v>0</v>
      </c>
      <c r="CX152" s="564">
        <v>0</v>
      </c>
      <c r="CY152" s="137"/>
      <c r="CZ152" s="289">
        <f>$D$152*CY152</f>
        <v>0</v>
      </c>
      <c r="DA152" s="466"/>
      <c r="DB152" s="135"/>
      <c r="DC152" s="42"/>
      <c r="DD152" s="41">
        <f t="shared" si="174"/>
        <v>0</v>
      </c>
      <c r="DE152" s="41">
        <f t="shared" si="175"/>
        <v>0</v>
      </c>
      <c r="DF152" s="576">
        <v>0</v>
      </c>
      <c r="DG152" s="119"/>
      <c r="DH152" s="289">
        <f>$D$152*DG152</f>
        <v>0</v>
      </c>
      <c r="DI152" s="501"/>
      <c r="DJ152" s="223"/>
      <c r="DK152" s="42"/>
      <c r="DL152" s="41">
        <f t="shared" si="176"/>
        <v>0</v>
      </c>
      <c r="DM152" s="41">
        <f t="shared" si="177"/>
        <v>0</v>
      </c>
      <c r="DN152" s="576">
        <v>0</v>
      </c>
      <c r="DO152" s="137"/>
      <c r="DP152" s="289">
        <f>$D$152*DO152</f>
        <v>0</v>
      </c>
      <c r="DQ152" s="466"/>
      <c r="DR152" s="135"/>
      <c r="DS152" s="42"/>
      <c r="DT152" s="41">
        <f t="shared" si="178"/>
        <v>0</v>
      </c>
      <c r="DU152" s="41">
        <f t="shared" si="179"/>
        <v>0</v>
      </c>
      <c r="DV152" s="576">
        <v>0</v>
      </c>
      <c r="DW152" s="119"/>
      <c r="DX152" s="289">
        <f>$D$152*DW152</f>
        <v>0</v>
      </c>
      <c r="DY152" s="501"/>
      <c r="DZ152" s="223"/>
      <c r="EA152" s="42"/>
      <c r="EB152" s="41">
        <f t="shared" si="180"/>
        <v>0</v>
      </c>
      <c r="EC152" s="41">
        <f t="shared" si="181"/>
        <v>0</v>
      </c>
      <c r="ED152" s="576">
        <v>0</v>
      </c>
      <c r="EE152" s="137"/>
      <c r="EF152" s="289">
        <f>$D$152*EE152</f>
        <v>0</v>
      </c>
      <c r="EG152" s="466"/>
      <c r="EH152" s="135"/>
      <c r="EI152" s="42"/>
      <c r="EJ152" s="41">
        <f t="shared" si="182"/>
        <v>0</v>
      </c>
      <c r="EK152" s="41">
        <f t="shared" si="183"/>
        <v>0</v>
      </c>
      <c r="EL152" s="576">
        <v>0</v>
      </c>
      <c r="EM152" s="137"/>
      <c r="EN152" s="289">
        <f>$D$152*EM152</f>
        <v>0</v>
      </c>
      <c r="EO152" s="466"/>
      <c r="EP152" s="135"/>
      <c r="EQ152" s="42"/>
      <c r="ER152" s="41">
        <f t="shared" si="184"/>
        <v>0</v>
      </c>
      <c r="ES152" s="41">
        <f t="shared" si="185"/>
        <v>0</v>
      </c>
      <c r="ET152" s="576">
        <v>0</v>
      </c>
      <c r="EU152" s="137"/>
      <c r="EV152" s="289">
        <f>$D$152*EU152</f>
        <v>0</v>
      </c>
      <c r="EW152" s="466"/>
      <c r="EX152" s="135"/>
      <c r="EY152" s="42"/>
      <c r="EZ152" s="41">
        <f t="shared" si="186"/>
        <v>0</v>
      </c>
      <c r="FA152" s="41">
        <f t="shared" si="187"/>
        <v>0</v>
      </c>
      <c r="FB152" s="576">
        <v>0</v>
      </c>
      <c r="FC152" s="137"/>
      <c r="FD152" s="289">
        <f>$D$152*FC152</f>
        <v>0</v>
      </c>
      <c r="FE152" s="466"/>
      <c r="FF152" s="135"/>
      <c r="FG152" s="42"/>
      <c r="FH152" s="41">
        <f t="shared" si="188"/>
        <v>0</v>
      </c>
      <c r="FI152" s="41">
        <f t="shared" si="104"/>
        <v>0</v>
      </c>
      <c r="FJ152" s="579">
        <v>0</v>
      </c>
      <c r="FK152" s="137"/>
      <c r="FL152" s="289">
        <f>$D$152*FK152</f>
        <v>0</v>
      </c>
      <c r="FM152" s="466"/>
      <c r="FN152" s="135"/>
      <c r="FO152" s="42"/>
      <c r="FP152" s="41">
        <f t="shared" si="189"/>
        <v>0</v>
      </c>
      <c r="FQ152" s="41">
        <f t="shared" si="190"/>
        <v>0</v>
      </c>
      <c r="FR152" s="633">
        <v>0</v>
      </c>
      <c r="FW152" s="355">
        <f t="shared" si="191"/>
        <v>0</v>
      </c>
      <c r="FX152" s="355">
        <f t="shared" si="191"/>
        <v>0</v>
      </c>
      <c r="FY152" s="355">
        <f t="shared" si="192"/>
        <v>0</v>
      </c>
      <c r="FZ152" s="356">
        <f t="shared" si="192"/>
        <v>0</v>
      </c>
    </row>
    <row r="153" spans="1:182" x14ac:dyDescent="0.25">
      <c r="A153" s="51" t="s">
        <v>235</v>
      </c>
      <c r="B153" s="94" t="s">
        <v>236</v>
      </c>
      <c r="C153" s="88" t="s">
        <v>18</v>
      </c>
      <c r="D153" s="65">
        <v>48</v>
      </c>
      <c r="E153" s="299">
        <f t="shared" si="194"/>
        <v>0</v>
      </c>
      <c r="F153" s="288">
        <f>$D$153*E153</f>
        <v>0</v>
      </c>
      <c r="G153" s="41"/>
      <c r="H153" s="289">
        <f>$D$153*G153</f>
        <v>0</v>
      </c>
      <c r="I153" s="467"/>
      <c r="K153" s="42"/>
      <c r="L153" s="41">
        <f t="shared" si="150"/>
        <v>0</v>
      </c>
      <c r="M153" s="41">
        <f t="shared" si="151"/>
        <v>0</v>
      </c>
      <c r="N153" s="557">
        <v>0</v>
      </c>
      <c r="O153" s="39"/>
      <c r="P153" s="289">
        <f>$D$153*O153</f>
        <v>0</v>
      </c>
      <c r="Q153" s="456"/>
      <c r="S153" s="42"/>
      <c r="T153" s="41">
        <f t="shared" si="152"/>
        <v>0</v>
      </c>
      <c r="U153" s="41">
        <f t="shared" si="153"/>
        <v>0</v>
      </c>
      <c r="V153" s="557">
        <v>0</v>
      </c>
      <c r="W153" s="41"/>
      <c r="X153" s="289">
        <f>$D$153*W153</f>
        <v>0</v>
      </c>
      <c r="Y153" s="467"/>
      <c r="AA153" s="42"/>
      <c r="AB153" s="41">
        <f t="shared" si="154"/>
        <v>0</v>
      </c>
      <c r="AC153" s="41">
        <f t="shared" si="155"/>
        <v>0</v>
      </c>
      <c r="AD153" s="557">
        <v>0</v>
      </c>
      <c r="AE153" s="137"/>
      <c r="AF153" s="289">
        <f>$D$153*AE153</f>
        <v>0</v>
      </c>
      <c r="AG153" s="466"/>
      <c r="AI153" s="42"/>
      <c r="AJ153" s="41">
        <f t="shared" si="156"/>
        <v>0</v>
      </c>
      <c r="AK153" s="41">
        <f t="shared" si="157"/>
        <v>0</v>
      </c>
      <c r="AL153" s="557">
        <v>0</v>
      </c>
      <c r="AM153" s="41"/>
      <c r="AN153" s="289">
        <f>$D$153*AM153</f>
        <v>0</v>
      </c>
      <c r="AO153" s="467"/>
      <c r="AQ153" s="42"/>
      <c r="AR153" s="41">
        <f t="shared" si="158"/>
        <v>0</v>
      </c>
      <c r="AS153" s="41">
        <f t="shared" si="159"/>
        <v>0</v>
      </c>
      <c r="AT153" s="557">
        <v>0</v>
      </c>
      <c r="AU153" s="137"/>
      <c r="AV153" s="289">
        <f>$D$153*AU153</f>
        <v>0</v>
      </c>
      <c r="AW153" s="466"/>
      <c r="AY153" s="42"/>
      <c r="AZ153" s="41">
        <f t="shared" si="160"/>
        <v>0</v>
      </c>
      <c r="BA153" s="41">
        <f t="shared" si="161"/>
        <v>0</v>
      </c>
      <c r="BB153" s="557">
        <v>0</v>
      </c>
      <c r="BC153" s="41"/>
      <c r="BD153" s="289">
        <f>$D$153*BC153</f>
        <v>0</v>
      </c>
      <c r="BE153" s="467"/>
      <c r="BG153" s="42"/>
      <c r="BH153" s="41">
        <f t="shared" si="162"/>
        <v>0</v>
      </c>
      <c r="BI153" s="41">
        <f t="shared" si="163"/>
        <v>0</v>
      </c>
      <c r="BJ153" s="557">
        <v>0</v>
      </c>
      <c r="BK153" s="137"/>
      <c r="BL153" s="289">
        <f>$D$153*BK153</f>
        <v>0</v>
      </c>
      <c r="BM153" s="466"/>
      <c r="BO153" s="42"/>
      <c r="BP153" s="41">
        <f t="shared" si="164"/>
        <v>0</v>
      </c>
      <c r="BQ153" s="41">
        <f t="shared" si="165"/>
        <v>0</v>
      </c>
      <c r="BR153" s="557">
        <v>0</v>
      </c>
      <c r="BS153" s="41"/>
      <c r="BT153" s="289">
        <f>$D$153*BS153</f>
        <v>0</v>
      </c>
      <c r="BU153" s="467"/>
      <c r="BW153" s="42"/>
      <c r="BX153" s="41">
        <f t="shared" si="166"/>
        <v>0</v>
      </c>
      <c r="BY153" s="41">
        <f t="shared" si="167"/>
        <v>0</v>
      </c>
      <c r="BZ153" s="557">
        <v>0</v>
      </c>
      <c r="CA153" s="41"/>
      <c r="CB153" s="289">
        <f>$D$153*CA153</f>
        <v>0</v>
      </c>
      <c r="CC153" s="467"/>
      <c r="CE153" s="42"/>
      <c r="CF153" s="41">
        <f t="shared" si="168"/>
        <v>0</v>
      </c>
      <c r="CG153" s="41">
        <f t="shared" si="169"/>
        <v>0</v>
      </c>
      <c r="CH153" s="557">
        <v>0</v>
      </c>
      <c r="CI153" s="41"/>
      <c r="CJ153" s="289">
        <f>$D$153*CI153</f>
        <v>0</v>
      </c>
      <c r="CK153" s="467"/>
      <c r="CM153" s="42"/>
      <c r="CN153" s="41">
        <f t="shared" si="170"/>
        <v>0</v>
      </c>
      <c r="CO153" s="41">
        <f t="shared" si="171"/>
        <v>0</v>
      </c>
      <c r="CP153" s="579">
        <v>0</v>
      </c>
      <c r="CQ153" s="41"/>
      <c r="CR153" s="289">
        <f>$D$153*CQ153</f>
        <v>0</v>
      </c>
      <c r="CS153" s="463"/>
      <c r="CT153" s="227"/>
      <c r="CU153" s="42"/>
      <c r="CV153" s="41">
        <f t="shared" si="172"/>
        <v>0</v>
      </c>
      <c r="CW153" s="41">
        <f t="shared" si="173"/>
        <v>0</v>
      </c>
      <c r="CX153" s="564">
        <v>0</v>
      </c>
      <c r="CY153" s="137"/>
      <c r="CZ153" s="289">
        <f>$D$153*CY153</f>
        <v>0</v>
      </c>
      <c r="DA153" s="466"/>
      <c r="DB153" s="135"/>
      <c r="DC153" s="42"/>
      <c r="DD153" s="41">
        <f t="shared" si="174"/>
        <v>0</v>
      </c>
      <c r="DE153" s="41">
        <f t="shared" si="175"/>
        <v>0</v>
      </c>
      <c r="DF153" s="576">
        <v>0</v>
      </c>
      <c r="DG153" s="119"/>
      <c r="DH153" s="289">
        <f>$D$153*DG153</f>
        <v>0</v>
      </c>
      <c r="DI153" s="501"/>
      <c r="DJ153" s="223"/>
      <c r="DK153" s="42"/>
      <c r="DL153" s="41">
        <f t="shared" si="176"/>
        <v>0</v>
      </c>
      <c r="DM153" s="41">
        <f t="shared" si="177"/>
        <v>0</v>
      </c>
      <c r="DN153" s="576">
        <v>0</v>
      </c>
      <c r="DO153" s="137"/>
      <c r="DP153" s="289">
        <f>$D$153*DO153</f>
        <v>0</v>
      </c>
      <c r="DQ153" s="466"/>
      <c r="DR153" s="135"/>
      <c r="DS153" s="42"/>
      <c r="DT153" s="41">
        <f t="shared" si="178"/>
        <v>0</v>
      </c>
      <c r="DU153" s="41">
        <f t="shared" si="179"/>
        <v>0</v>
      </c>
      <c r="DV153" s="576">
        <v>0</v>
      </c>
      <c r="DW153" s="119"/>
      <c r="DX153" s="289">
        <f>$D$153*DW153</f>
        <v>0</v>
      </c>
      <c r="DY153" s="501"/>
      <c r="DZ153" s="223"/>
      <c r="EA153" s="42"/>
      <c r="EB153" s="41">
        <f t="shared" si="180"/>
        <v>0</v>
      </c>
      <c r="EC153" s="41">
        <f t="shared" si="181"/>
        <v>0</v>
      </c>
      <c r="ED153" s="576">
        <v>0</v>
      </c>
      <c r="EE153" s="137"/>
      <c r="EF153" s="289">
        <f>$D$153*EE153</f>
        <v>0</v>
      </c>
      <c r="EG153" s="466"/>
      <c r="EH153" s="135"/>
      <c r="EI153" s="42"/>
      <c r="EJ153" s="41">
        <f t="shared" si="182"/>
        <v>0</v>
      </c>
      <c r="EK153" s="41">
        <f t="shared" si="183"/>
        <v>0</v>
      </c>
      <c r="EL153" s="576">
        <v>0</v>
      </c>
      <c r="EM153" s="137"/>
      <c r="EN153" s="289">
        <f>$D$153*EM153</f>
        <v>0</v>
      </c>
      <c r="EO153" s="466"/>
      <c r="EP153" s="135"/>
      <c r="EQ153" s="42"/>
      <c r="ER153" s="41">
        <f t="shared" si="184"/>
        <v>0</v>
      </c>
      <c r="ES153" s="41">
        <f t="shared" si="185"/>
        <v>0</v>
      </c>
      <c r="ET153" s="576">
        <v>0</v>
      </c>
      <c r="EU153" s="137"/>
      <c r="EV153" s="289">
        <f>$D$153*EU153</f>
        <v>0</v>
      </c>
      <c r="EW153" s="466"/>
      <c r="EX153" s="135"/>
      <c r="EY153" s="42"/>
      <c r="EZ153" s="41">
        <f t="shared" si="186"/>
        <v>0</v>
      </c>
      <c r="FA153" s="41">
        <f t="shared" si="187"/>
        <v>0</v>
      </c>
      <c r="FB153" s="576">
        <v>0</v>
      </c>
      <c r="FC153" s="137"/>
      <c r="FD153" s="289">
        <f>$D$153*FC153</f>
        <v>0</v>
      </c>
      <c r="FE153" s="466"/>
      <c r="FF153" s="135"/>
      <c r="FG153" s="42"/>
      <c r="FH153" s="41">
        <f t="shared" si="188"/>
        <v>0</v>
      </c>
      <c r="FI153" s="41">
        <f t="shared" si="104"/>
        <v>0</v>
      </c>
      <c r="FJ153" s="579">
        <v>0</v>
      </c>
      <c r="FK153" s="137"/>
      <c r="FL153" s="289">
        <f>$D$153*FK153</f>
        <v>0</v>
      </c>
      <c r="FM153" s="466"/>
      <c r="FN153" s="135"/>
      <c r="FO153" s="42"/>
      <c r="FP153" s="41">
        <f t="shared" si="189"/>
        <v>0</v>
      </c>
      <c r="FQ153" s="41">
        <f t="shared" si="190"/>
        <v>0</v>
      </c>
      <c r="FR153" s="633">
        <v>0</v>
      </c>
      <c r="FW153" s="355">
        <f t="shared" si="191"/>
        <v>0</v>
      </c>
      <c r="FX153" s="355">
        <f t="shared" si="191"/>
        <v>0</v>
      </c>
      <c r="FY153" s="355">
        <f t="shared" si="192"/>
        <v>0</v>
      </c>
      <c r="FZ153" s="356">
        <f t="shared" si="192"/>
        <v>0</v>
      </c>
    </row>
    <row r="154" spans="1:182" x14ac:dyDescent="0.25">
      <c r="A154" s="132" t="s">
        <v>237</v>
      </c>
      <c r="B154" s="131" t="s">
        <v>238</v>
      </c>
      <c r="C154" s="129" t="s">
        <v>18</v>
      </c>
      <c r="D154" s="68">
        <v>52.5</v>
      </c>
      <c r="E154" s="299">
        <f t="shared" si="194"/>
        <v>8000</v>
      </c>
      <c r="F154" s="288">
        <f>$D$154*E154</f>
        <v>420000</v>
      </c>
      <c r="G154" s="560">
        <v>1200</v>
      </c>
      <c r="H154" s="290">
        <f>$D$154*G154</f>
        <v>63000</v>
      </c>
      <c r="I154" s="468">
        <v>3445</v>
      </c>
      <c r="J154" s="50"/>
      <c r="K154" s="448">
        <v>0.35</v>
      </c>
      <c r="L154" s="41">
        <f t="shared" si="150"/>
        <v>420</v>
      </c>
      <c r="M154" s="41">
        <f t="shared" si="151"/>
        <v>420</v>
      </c>
      <c r="N154" s="560">
        <v>1206</v>
      </c>
      <c r="O154" s="560">
        <v>0</v>
      </c>
      <c r="P154" s="290">
        <f>$D$154*O154</f>
        <v>0</v>
      </c>
      <c r="Q154" s="468">
        <v>0</v>
      </c>
      <c r="R154" s="50"/>
      <c r="S154" s="448">
        <v>0.35</v>
      </c>
      <c r="T154" s="41">
        <f t="shared" si="152"/>
        <v>0</v>
      </c>
      <c r="U154" s="41">
        <f t="shared" si="153"/>
        <v>0</v>
      </c>
      <c r="V154" s="560">
        <v>0</v>
      </c>
      <c r="W154" s="560">
        <v>1400</v>
      </c>
      <c r="X154" s="290">
        <f>$D$154*W154</f>
        <v>73500</v>
      </c>
      <c r="Y154" s="468">
        <v>4593</v>
      </c>
      <c r="Z154" s="50"/>
      <c r="AA154" s="448">
        <v>0.35</v>
      </c>
      <c r="AB154" s="41">
        <f t="shared" si="154"/>
        <v>489.99999999999994</v>
      </c>
      <c r="AC154" s="41">
        <f t="shared" si="155"/>
        <v>490</v>
      </c>
      <c r="AD154" s="560">
        <v>1608</v>
      </c>
      <c r="AE154" s="560">
        <v>0</v>
      </c>
      <c r="AF154" s="290">
        <f>$D$154*AE154</f>
        <v>0</v>
      </c>
      <c r="AG154" s="468">
        <v>0</v>
      </c>
      <c r="AH154" s="50"/>
      <c r="AI154" s="448">
        <v>0.35</v>
      </c>
      <c r="AJ154" s="41">
        <f t="shared" si="156"/>
        <v>0</v>
      </c>
      <c r="AK154" s="41">
        <f t="shared" si="157"/>
        <v>0</v>
      </c>
      <c r="AL154" s="560">
        <v>0</v>
      </c>
      <c r="AM154" s="560">
        <v>1400</v>
      </c>
      <c r="AN154" s="290">
        <f>$D$154*AM154</f>
        <v>73500</v>
      </c>
      <c r="AO154" s="468">
        <v>4101</v>
      </c>
      <c r="AP154" s="50"/>
      <c r="AQ154" s="448">
        <v>0.35</v>
      </c>
      <c r="AR154" s="41">
        <f t="shared" si="158"/>
        <v>489.99999999999994</v>
      </c>
      <c r="AS154" s="41">
        <f t="shared" si="159"/>
        <v>490</v>
      </c>
      <c r="AT154" s="560">
        <v>1436</v>
      </c>
      <c r="AU154" s="560">
        <v>0</v>
      </c>
      <c r="AV154" s="290">
        <f>$D$154*AU154</f>
        <v>0</v>
      </c>
      <c r="AW154" s="468">
        <v>0</v>
      </c>
      <c r="AX154" s="50"/>
      <c r="AY154" s="448">
        <v>0.35</v>
      </c>
      <c r="AZ154" s="41">
        <f t="shared" si="160"/>
        <v>0</v>
      </c>
      <c r="BA154" s="41">
        <f t="shared" si="161"/>
        <v>0</v>
      </c>
      <c r="BB154" s="560">
        <v>0</v>
      </c>
      <c r="BC154" s="560">
        <v>1000</v>
      </c>
      <c r="BD154" s="290">
        <f>$D$154*BC154</f>
        <v>52500</v>
      </c>
      <c r="BE154" s="468">
        <v>2201</v>
      </c>
      <c r="BF154" s="50"/>
      <c r="BG154" s="448">
        <v>0.35</v>
      </c>
      <c r="BH154" s="41">
        <f t="shared" si="162"/>
        <v>350</v>
      </c>
      <c r="BI154" s="41">
        <f t="shared" si="163"/>
        <v>350</v>
      </c>
      <c r="BJ154" s="560">
        <v>771</v>
      </c>
      <c r="BK154" s="560">
        <v>0</v>
      </c>
      <c r="BL154" s="290">
        <f>$D$154*BK154</f>
        <v>0</v>
      </c>
      <c r="BM154" s="468">
        <v>0</v>
      </c>
      <c r="BN154" s="50"/>
      <c r="BO154" s="448">
        <v>0.35</v>
      </c>
      <c r="BP154" s="41">
        <f t="shared" si="164"/>
        <v>0</v>
      </c>
      <c r="BQ154" s="41">
        <f t="shared" si="165"/>
        <v>0</v>
      </c>
      <c r="BR154" s="560">
        <v>0</v>
      </c>
      <c r="BS154" s="560">
        <v>1000</v>
      </c>
      <c r="BT154" s="290">
        <f>$D$154*BS154</f>
        <v>52500</v>
      </c>
      <c r="BU154" s="468">
        <v>2010</v>
      </c>
      <c r="BV154" s="50"/>
      <c r="BW154" s="448">
        <v>0.35</v>
      </c>
      <c r="BX154" s="41">
        <f t="shared" si="166"/>
        <v>350</v>
      </c>
      <c r="BY154" s="41">
        <f t="shared" si="167"/>
        <v>350</v>
      </c>
      <c r="BZ154" s="560">
        <v>704</v>
      </c>
      <c r="CA154" s="560">
        <v>0</v>
      </c>
      <c r="CB154" s="290">
        <f>$D$154*CA154</f>
        <v>0</v>
      </c>
      <c r="CC154" s="468">
        <v>0</v>
      </c>
      <c r="CD154" s="50"/>
      <c r="CE154" s="448">
        <v>0.35</v>
      </c>
      <c r="CF154" s="41">
        <f t="shared" si="168"/>
        <v>0</v>
      </c>
      <c r="CG154" s="41">
        <f t="shared" si="169"/>
        <v>0</v>
      </c>
      <c r="CH154" s="560">
        <v>0</v>
      </c>
      <c r="CI154" s="560">
        <v>1000</v>
      </c>
      <c r="CJ154" s="290">
        <f>$D$154*CI154</f>
        <v>52500</v>
      </c>
      <c r="CK154" s="468">
        <v>2680</v>
      </c>
      <c r="CL154" s="50"/>
      <c r="CM154" s="448">
        <v>0.35</v>
      </c>
      <c r="CN154" s="41">
        <f t="shared" si="170"/>
        <v>350</v>
      </c>
      <c r="CO154" s="41">
        <f t="shared" si="171"/>
        <v>350</v>
      </c>
      <c r="CP154" s="560">
        <v>938</v>
      </c>
      <c r="CQ154" s="560">
        <v>1000</v>
      </c>
      <c r="CR154" s="290">
        <f>$D$154*CQ154</f>
        <v>52500</v>
      </c>
      <c r="CS154" s="456">
        <v>0</v>
      </c>
      <c r="CT154" s="248"/>
      <c r="CU154" s="448">
        <v>0.35</v>
      </c>
      <c r="CV154" s="41">
        <f t="shared" si="172"/>
        <v>350</v>
      </c>
      <c r="CW154" s="41">
        <f t="shared" si="173"/>
        <v>350</v>
      </c>
      <c r="CX154" s="609">
        <v>0</v>
      </c>
      <c r="CY154" s="560">
        <v>0</v>
      </c>
      <c r="CZ154" s="290">
        <f>$D$154*CY154</f>
        <v>0</v>
      </c>
      <c r="DA154" s="534">
        <v>0</v>
      </c>
      <c r="DB154" s="133"/>
      <c r="DC154" s="448">
        <v>0.35</v>
      </c>
      <c r="DD154" s="41">
        <f t="shared" si="174"/>
        <v>0</v>
      </c>
      <c r="DE154" s="41">
        <f t="shared" si="175"/>
        <v>0</v>
      </c>
      <c r="DF154" s="626">
        <v>0</v>
      </c>
      <c r="DG154" s="630">
        <v>0</v>
      </c>
      <c r="DH154" s="289">
        <f>$D$154*DG154</f>
        <v>0</v>
      </c>
      <c r="DI154" s="519">
        <v>0</v>
      </c>
      <c r="DJ154" s="301"/>
      <c r="DK154" s="448">
        <v>0.35</v>
      </c>
      <c r="DL154" s="41">
        <f t="shared" si="176"/>
        <v>0</v>
      </c>
      <c r="DM154" s="41">
        <f t="shared" si="177"/>
        <v>0</v>
      </c>
      <c r="DN154" s="630">
        <v>0</v>
      </c>
      <c r="DO154" s="626">
        <v>0</v>
      </c>
      <c r="DP154" s="290">
        <f>$D$154*DO154</f>
        <v>0</v>
      </c>
      <c r="DQ154" s="534">
        <v>0</v>
      </c>
      <c r="DR154" s="133"/>
      <c r="DS154" s="448">
        <v>0.35</v>
      </c>
      <c r="DT154" s="41">
        <f t="shared" si="178"/>
        <v>0</v>
      </c>
      <c r="DU154" s="41">
        <f t="shared" si="179"/>
        <v>0</v>
      </c>
      <c r="DV154" s="626">
        <v>0</v>
      </c>
      <c r="DW154" s="626">
        <v>0</v>
      </c>
      <c r="DX154" s="290">
        <f>$D$154*DW154</f>
        <v>0</v>
      </c>
      <c r="DY154" s="534">
        <v>0</v>
      </c>
      <c r="DZ154" s="301"/>
      <c r="EA154" s="448">
        <v>0.35</v>
      </c>
      <c r="EB154" s="41">
        <f t="shared" si="180"/>
        <v>0</v>
      </c>
      <c r="EC154" s="41">
        <f t="shared" si="181"/>
        <v>0</v>
      </c>
      <c r="ED154" s="626">
        <v>0</v>
      </c>
      <c r="EE154" s="626">
        <v>0</v>
      </c>
      <c r="EF154" s="290">
        <f>$D$154*EE154</f>
        <v>0</v>
      </c>
      <c r="EG154" s="534">
        <v>0</v>
      </c>
      <c r="EH154" s="133"/>
      <c r="EI154" s="448">
        <v>0.35</v>
      </c>
      <c r="EJ154" s="41">
        <f t="shared" si="182"/>
        <v>0</v>
      </c>
      <c r="EK154" s="41">
        <f t="shared" si="183"/>
        <v>0</v>
      </c>
      <c r="EL154" s="626">
        <v>0</v>
      </c>
      <c r="EM154" s="626">
        <v>0</v>
      </c>
      <c r="EN154" s="290">
        <f>$D$154*EM154</f>
        <v>0</v>
      </c>
      <c r="EO154" s="534">
        <v>0</v>
      </c>
      <c r="EP154" s="133"/>
      <c r="EQ154" s="448">
        <v>0.35</v>
      </c>
      <c r="ER154" s="41">
        <f t="shared" si="184"/>
        <v>0</v>
      </c>
      <c r="ES154" s="41">
        <f t="shared" si="185"/>
        <v>0</v>
      </c>
      <c r="ET154" s="626">
        <v>0</v>
      </c>
      <c r="EU154" s="626">
        <v>0</v>
      </c>
      <c r="EV154" s="290">
        <f>$D$154*EU154</f>
        <v>0</v>
      </c>
      <c r="EW154" s="534">
        <v>0</v>
      </c>
      <c r="EX154" s="133"/>
      <c r="EY154" s="448">
        <v>0.35</v>
      </c>
      <c r="EZ154" s="41">
        <f t="shared" si="186"/>
        <v>0</v>
      </c>
      <c r="FA154" s="41">
        <f t="shared" si="187"/>
        <v>0</v>
      </c>
      <c r="FB154" s="626">
        <v>0</v>
      </c>
      <c r="FC154" s="617">
        <v>0</v>
      </c>
      <c r="FD154" s="290">
        <f>$D$154*FC154</f>
        <v>0</v>
      </c>
      <c r="FE154" s="497">
        <v>0</v>
      </c>
      <c r="FF154" s="133"/>
      <c r="FG154" s="448">
        <v>0.35</v>
      </c>
      <c r="FH154" s="41">
        <f t="shared" si="188"/>
        <v>0</v>
      </c>
      <c r="FI154" s="41">
        <f t="shared" si="104"/>
        <v>0</v>
      </c>
      <c r="FJ154" s="617">
        <v>0</v>
      </c>
      <c r="FK154" s="635">
        <v>0</v>
      </c>
      <c r="FL154" s="290">
        <f>$D$154*FK154</f>
        <v>0</v>
      </c>
      <c r="FM154" s="542">
        <v>0</v>
      </c>
      <c r="FN154" s="133"/>
      <c r="FO154" s="448">
        <v>0.35</v>
      </c>
      <c r="FP154" s="41">
        <f t="shared" si="189"/>
        <v>0</v>
      </c>
      <c r="FQ154" s="41">
        <f t="shared" si="190"/>
        <v>0</v>
      </c>
      <c r="FR154" s="635">
        <v>0</v>
      </c>
      <c r="FW154" s="355">
        <f t="shared" si="191"/>
        <v>8000</v>
      </c>
      <c r="FX154" s="355">
        <f t="shared" si="191"/>
        <v>420000</v>
      </c>
      <c r="FY154" s="355">
        <f t="shared" si="192"/>
        <v>0</v>
      </c>
      <c r="FZ154" s="356">
        <f t="shared" si="192"/>
        <v>0</v>
      </c>
    </row>
    <row r="155" spans="1:182" x14ac:dyDescent="0.25">
      <c r="A155" s="51"/>
      <c r="B155" s="103" t="s">
        <v>239</v>
      </c>
      <c r="C155" s="88" t="s">
        <v>18</v>
      </c>
      <c r="D155" s="65">
        <v>52.5</v>
      </c>
      <c r="E155" s="299">
        <f>SUM(E149:E154)</f>
        <v>8000</v>
      </c>
      <c r="F155" s="288"/>
      <c r="G155" s="39">
        <f>SUM(G149:G154)</f>
        <v>1200</v>
      </c>
      <c r="H155" s="289"/>
      <c r="I155" s="456">
        <v>3445</v>
      </c>
      <c r="K155" s="390"/>
      <c r="L155" s="41">
        <f t="shared" si="150"/>
        <v>0</v>
      </c>
      <c r="M155" s="41">
        <f t="shared" si="151"/>
        <v>0</v>
      </c>
      <c r="N155" s="557">
        <v>0</v>
      </c>
      <c r="O155" s="299">
        <f>SUM(O149:O154)</f>
        <v>0</v>
      </c>
      <c r="P155" s="289"/>
      <c r="Q155" s="497">
        <v>0</v>
      </c>
      <c r="S155" s="390"/>
      <c r="T155" s="41">
        <f t="shared" si="152"/>
        <v>0</v>
      </c>
      <c r="U155" s="41">
        <f t="shared" si="153"/>
        <v>0</v>
      </c>
      <c r="V155" s="557">
        <v>0</v>
      </c>
      <c r="W155" s="39">
        <f>SUM(W149:W154)</f>
        <v>1400</v>
      </c>
      <c r="X155" s="289"/>
      <c r="Y155" s="456">
        <v>4593</v>
      </c>
      <c r="AA155" s="390"/>
      <c r="AB155" s="41">
        <f t="shared" si="154"/>
        <v>0</v>
      </c>
      <c r="AC155" s="41">
        <f t="shared" si="155"/>
        <v>0</v>
      </c>
      <c r="AD155" s="557">
        <v>0</v>
      </c>
      <c r="AE155" s="137"/>
      <c r="AF155" s="289"/>
      <c r="AG155" s="466"/>
      <c r="AI155" s="390"/>
      <c r="AJ155" s="41">
        <f t="shared" si="156"/>
        <v>0</v>
      </c>
      <c r="AK155" s="41">
        <f t="shared" si="157"/>
        <v>0</v>
      </c>
      <c r="AL155" s="557">
        <v>0</v>
      </c>
      <c r="AM155" s="39">
        <f>SUM(AM149:AM154)</f>
        <v>1400</v>
      </c>
      <c r="AN155" s="289"/>
      <c r="AO155" s="456">
        <v>4101</v>
      </c>
      <c r="AQ155" s="390"/>
      <c r="AR155" s="41">
        <f t="shared" si="158"/>
        <v>0</v>
      </c>
      <c r="AS155" s="41">
        <f t="shared" si="159"/>
        <v>0</v>
      </c>
      <c r="AT155" s="557">
        <v>0</v>
      </c>
      <c r="AU155" s="299">
        <f>SUM(AU149:AU154)</f>
        <v>0</v>
      </c>
      <c r="AV155" s="289"/>
      <c r="AW155" s="497">
        <v>0</v>
      </c>
      <c r="AY155" s="390"/>
      <c r="AZ155" s="41">
        <f t="shared" si="160"/>
        <v>0</v>
      </c>
      <c r="BA155" s="41">
        <f t="shared" si="161"/>
        <v>0</v>
      </c>
      <c r="BB155" s="557">
        <v>0</v>
      </c>
      <c r="BC155" s="39">
        <f>SUM(BC149:BC154)</f>
        <v>1000</v>
      </c>
      <c r="BD155" s="289"/>
      <c r="BE155" s="456">
        <v>2201</v>
      </c>
      <c r="BG155" s="390"/>
      <c r="BH155" s="41">
        <f t="shared" si="162"/>
        <v>0</v>
      </c>
      <c r="BI155" s="41">
        <f t="shared" si="163"/>
        <v>0</v>
      </c>
      <c r="BJ155" s="557">
        <v>0</v>
      </c>
      <c r="BK155" s="299">
        <f>SUM(BK149:BK154)</f>
        <v>0</v>
      </c>
      <c r="BL155" s="289"/>
      <c r="BM155" s="497">
        <v>0</v>
      </c>
      <c r="BO155" s="390"/>
      <c r="BP155" s="41">
        <f t="shared" si="164"/>
        <v>0</v>
      </c>
      <c r="BQ155" s="41">
        <f t="shared" si="165"/>
        <v>0</v>
      </c>
      <c r="BR155" s="557">
        <v>0</v>
      </c>
      <c r="BS155" s="39">
        <f>SUM(BS149:BS154)</f>
        <v>1000</v>
      </c>
      <c r="BT155" s="289"/>
      <c r="BU155" s="456">
        <v>2010</v>
      </c>
      <c r="BW155" s="390"/>
      <c r="BX155" s="41">
        <f t="shared" si="166"/>
        <v>0</v>
      </c>
      <c r="BY155" s="41">
        <f t="shared" si="167"/>
        <v>0</v>
      </c>
      <c r="BZ155" s="557">
        <v>0</v>
      </c>
      <c r="CA155" s="299">
        <f>SUM(CA149:CA154)</f>
        <v>0</v>
      </c>
      <c r="CB155" s="289"/>
      <c r="CC155" s="497">
        <v>0</v>
      </c>
      <c r="CE155" s="390"/>
      <c r="CF155" s="41">
        <f t="shared" si="168"/>
        <v>0</v>
      </c>
      <c r="CG155" s="41">
        <f t="shared" si="169"/>
        <v>0</v>
      </c>
      <c r="CH155" s="557">
        <v>0</v>
      </c>
      <c r="CI155" s="39">
        <f>SUM(CI149:CI154)</f>
        <v>1000</v>
      </c>
      <c r="CJ155" s="289"/>
      <c r="CK155" s="456">
        <v>2680</v>
      </c>
      <c r="CM155" s="390"/>
      <c r="CN155" s="41">
        <f t="shared" si="170"/>
        <v>0</v>
      </c>
      <c r="CO155" s="41">
        <f t="shared" si="171"/>
        <v>0</v>
      </c>
      <c r="CP155" s="579">
        <v>0</v>
      </c>
      <c r="CQ155" s="39">
        <f>SUM(CQ149:CQ154)</f>
        <v>1000</v>
      </c>
      <c r="CR155" s="289"/>
      <c r="CS155" s="497">
        <v>0</v>
      </c>
      <c r="CT155" s="227"/>
      <c r="CU155" s="390"/>
      <c r="CV155" s="41">
        <f t="shared" si="172"/>
        <v>0</v>
      </c>
      <c r="CW155" s="41">
        <f t="shared" si="173"/>
        <v>0</v>
      </c>
      <c r="CX155" s="564">
        <v>0</v>
      </c>
      <c r="CY155" s="39">
        <f>SUM(CY149:CY154)</f>
        <v>0</v>
      </c>
      <c r="CZ155" s="289"/>
      <c r="DA155" s="497">
        <v>0</v>
      </c>
      <c r="DB155" s="135"/>
      <c r="DC155" s="390"/>
      <c r="DD155" s="41">
        <f t="shared" si="174"/>
        <v>0</v>
      </c>
      <c r="DE155" s="41">
        <f t="shared" si="175"/>
        <v>0</v>
      </c>
      <c r="DF155" s="576">
        <v>0</v>
      </c>
      <c r="DG155" s="299">
        <f>SUM(DG149:DG154)</f>
        <v>0</v>
      </c>
      <c r="DH155" s="289"/>
      <c r="DI155" s="497">
        <v>0</v>
      </c>
      <c r="DJ155" s="223"/>
      <c r="DK155" s="390"/>
      <c r="DL155" s="41">
        <f t="shared" si="176"/>
        <v>0</v>
      </c>
      <c r="DM155" s="41">
        <f t="shared" si="177"/>
        <v>0</v>
      </c>
      <c r="DN155" s="576">
        <v>0</v>
      </c>
      <c r="DO155" s="299">
        <f>SUM(DO149:DO154)</f>
        <v>0</v>
      </c>
      <c r="DP155" s="289"/>
      <c r="DQ155" s="497">
        <v>0</v>
      </c>
      <c r="DR155" s="135"/>
      <c r="DS155" s="390"/>
      <c r="DT155" s="41">
        <f t="shared" si="178"/>
        <v>0</v>
      </c>
      <c r="DU155" s="41">
        <f t="shared" si="179"/>
        <v>0</v>
      </c>
      <c r="DV155" s="576">
        <v>0</v>
      </c>
      <c r="DW155" s="299">
        <f>SUM(DW149:DW154)</f>
        <v>0</v>
      </c>
      <c r="DX155" s="289"/>
      <c r="DY155" s="497">
        <v>0</v>
      </c>
      <c r="DZ155" s="223"/>
      <c r="EA155" s="390"/>
      <c r="EB155" s="41">
        <f t="shared" si="180"/>
        <v>0</v>
      </c>
      <c r="EC155" s="41">
        <f t="shared" si="181"/>
        <v>0</v>
      </c>
      <c r="ED155" s="576">
        <v>0</v>
      </c>
      <c r="EE155" s="299">
        <f>SUM(EE149:EE154)</f>
        <v>0</v>
      </c>
      <c r="EF155" s="289"/>
      <c r="EG155" s="497">
        <v>0</v>
      </c>
      <c r="EH155" s="135"/>
      <c r="EI155" s="390"/>
      <c r="EJ155" s="41">
        <f t="shared" si="182"/>
        <v>0</v>
      </c>
      <c r="EK155" s="41">
        <f t="shared" si="183"/>
        <v>0</v>
      </c>
      <c r="EL155" s="576">
        <v>0</v>
      </c>
      <c r="EM155" s="299">
        <f>SUM(EM149:EM154)</f>
        <v>0</v>
      </c>
      <c r="EN155" s="289"/>
      <c r="EO155" s="497">
        <v>0</v>
      </c>
      <c r="EP155" s="135"/>
      <c r="EQ155" s="390"/>
      <c r="ER155" s="41">
        <f t="shared" si="184"/>
        <v>0</v>
      </c>
      <c r="ES155" s="41">
        <f t="shared" si="185"/>
        <v>0</v>
      </c>
      <c r="ET155" s="576">
        <v>0</v>
      </c>
      <c r="EU155" s="299">
        <f>SUM(EU149:EU154)</f>
        <v>0</v>
      </c>
      <c r="EV155" s="289"/>
      <c r="EW155" s="497">
        <v>0</v>
      </c>
      <c r="EX155" s="135"/>
      <c r="EY155" s="390"/>
      <c r="EZ155" s="41">
        <f t="shared" si="186"/>
        <v>0</v>
      </c>
      <c r="FA155" s="41">
        <f t="shared" si="187"/>
        <v>0</v>
      </c>
      <c r="FB155" s="576">
        <v>0</v>
      </c>
      <c r="FC155" s="299">
        <f>SUM(FC149:FC154)</f>
        <v>0</v>
      </c>
      <c r="FD155" s="289"/>
      <c r="FE155" s="497">
        <v>0</v>
      </c>
      <c r="FF155" s="135"/>
      <c r="FG155" s="390"/>
      <c r="FH155" s="41">
        <f t="shared" si="188"/>
        <v>0</v>
      </c>
      <c r="FI155" s="41">
        <f t="shared" si="104"/>
        <v>0</v>
      </c>
      <c r="FJ155" s="579">
        <v>0</v>
      </c>
      <c r="FK155" s="299">
        <f>SUM(FK149:FK154)</f>
        <v>0</v>
      </c>
      <c r="FL155" s="289"/>
      <c r="FM155" s="497">
        <v>0</v>
      </c>
      <c r="FN155" s="135"/>
      <c r="FO155" s="390"/>
      <c r="FP155" s="41">
        <f t="shared" si="189"/>
        <v>0</v>
      </c>
      <c r="FQ155" s="41">
        <f t="shared" si="190"/>
        <v>0</v>
      </c>
      <c r="FR155" s="633">
        <v>0</v>
      </c>
      <c r="FW155" s="355">
        <f t="shared" si="191"/>
        <v>8000</v>
      </c>
      <c r="FX155" s="355">
        <f t="shared" si="191"/>
        <v>0</v>
      </c>
      <c r="FY155" s="355">
        <f t="shared" si="192"/>
        <v>0</v>
      </c>
      <c r="FZ155" s="356">
        <f t="shared" si="192"/>
        <v>0</v>
      </c>
    </row>
    <row r="156" spans="1:182" x14ac:dyDescent="0.25">
      <c r="A156" s="62"/>
      <c r="B156" s="99"/>
      <c r="C156" s="100"/>
      <c r="D156" s="96"/>
      <c r="E156" s="299"/>
      <c r="F156" s="288"/>
      <c r="G156" s="299"/>
      <c r="H156" s="289"/>
      <c r="I156" s="497"/>
      <c r="K156" s="42"/>
      <c r="L156" s="41">
        <f t="shared" si="150"/>
        <v>0</v>
      </c>
      <c r="M156" s="41">
        <f t="shared" si="151"/>
        <v>0</v>
      </c>
      <c r="N156" s="557">
        <v>0</v>
      </c>
      <c r="O156" s="78"/>
      <c r="P156" s="289"/>
      <c r="Q156" s="471"/>
      <c r="S156" s="42"/>
      <c r="T156" s="41">
        <f t="shared" si="152"/>
        <v>0</v>
      </c>
      <c r="U156" s="41">
        <f t="shared" si="153"/>
        <v>0</v>
      </c>
      <c r="V156" s="557">
        <v>0</v>
      </c>
      <c r="W156" s="137"/>
      <c r="X156" s="289"/>
      <c r="Y156" s="466"/>
      <c r="AA156" s="42"/>
      <c r="AB156" s="41">
        <f t="shared" si="154"/>
        <v>0</v>
      </c>
      <c r="AC156" s="41">
        <f t="shared" si="155"/>
        <v>0</v>
      </c>
      <c r="AD156" s="557">
        <v>0</v>
      </c>
      <c r="AE156" s="137"/>
      <c r="AF156" s="289"/>
      <c r="AG156" s="466"/>
      <c r="AI156" s="42"/>
      <c r="AJ156" s="41">
        <f t="shared" si="156"/>
        <v>0</v>
      </c>
      <c r="AK156" s="41">
        <f t="shared" si="157"/>
        <v>0</v>
      </c>
      <c r="AL156" s="557">
        <v>0</v>
      </c>
      <c r="AM156" s="139"/>
      <c r="AN156" s="289"/>
      <c r="AO156" s="514"/>
      <c r="AQ156" s="42"/>
      <c r="AR156" s="41">
        <f t="shared" si="158"/>
        <v>0</v>
      </c>
      <c r="AS156" s="41">
        <f t="shared" si="159"/>
        <v>0</v>
      </c>
      <c r="AT156" s="557">
        <v>0</v>
      </c>
      <c r="AU156" s="137"/>
      <c r="AV156" s="289"/>
      <c r="AW156" s="466"/>
      <c r="AY156" s="42"/>
      <c r="AZ156" s="41">
        <f t="shared" si="160"/>
        <v>0</v>
      </c>
      <c r="BA156" s="41">
        <f t="shared" si="161"/>
        <v>0</v>
      </c>
      <c r="BB156" s="557">
        <v>0</v>
      </c>
      <c r="BC156" s="139"/>
      <c r="BD156" s="289"/>
      <c r="BE156" s="514"/>
      <c r="BG156" s="42"/>
      <c r="BH156" s="41">
        <f t="shared" si="162"/>
        <v>0</v>
      </c>
      <c r="BI156" s="41">
        <f t="shared" si="163"/>
        <v>0</v>
      </c>
      <c r="BJ156" s="557">
        <v>0</v>
      </c>
      <c r="BK156" s="137"/>
      <c r="BL156" s="289"/>
      <c r="BM156" s="466"/>
      <c r="BO156" s="42"/>
      <c r="BP156" s="41">
        <f t="shared" si="164"/>
        <v>0</v>
      </c>
      <c r="BQ156" s="41">
        <f t="shared" si="165"/>
        <v>0</v>
      </c>
      <c r="BR156" s="557">
        <v>0</v>
      </c>
      <c r="BS156" s="104"/>
      <c r="BT156" s="289"/>
      <c r="BU156" s="463"/>
      <c r="BW156" s="42"/>
      <c r="BX156" s="41">
        <f t="shared" si="166"/>
        <v>0</v>
      </c>
      <c r="BY156" s="41">
        <f t="shared" si="167"/>
        <v>0</v>
      </c>
      <c r="BZ156" s="557">
        <v>0</v>
      </c>
      <c r="CA156" s="78"/>
      <c r="CB156" s="289"/>
      <c r="CC156" s="471"/>
      <c r="CE156" s="42"/>
      <c r="CF156" s="41">
        <f t="shared" si="168"/>
        <v>0</v>
      </c>
      <c r="CG156" s="41">
        <f t="shared" si="169"/>
        <v>0</v>
      </c>
      <c r="CH156" s="557">
        <v>0</v>
      </c>
      <c r="CI156" s="137"/>
      <c r="CJ156" s="289"/>
      <c r="CK156" s="466"/>
      <c r="CM156" s="42"/>
      <c r="CN156" s="41">
        <f t="shared" si="170"/>
        <v>0</v>
      </c>
      <c r="CO156" s="41">
        <f t="shared" si="171"/>
        <v>0</v>
      </c>
      <c r="CP156" s="599">
        <v>0</v>
      </c>
      <c r="CQ156" s="137"/>
      <c r="CR156" s="289"/>
      <c r="CS156" s="514"/>
      <c r="CT156" s="339"/>
      <c r="CU156" s="42"/>
      <c r="CV156" s="41">
        <f t="shared" si="172"/>
        <v>0</v>
      </c>
      <c r="CW156" s="41">
        <f t="shared" si="173"/>
        <v>0</v>
      </c>
      <c r="CX156" s="564">
        <v>0</v>
      </c>
      <c r="CY156" s="137"/>
      <c r="CZ156" s="289"/>
      <c r="DA156" s="466"/>
      <c r="DB156" s="135"/>
      <c r="DC156" s="42"/>
      <c r="DD156" s="41">
        <f t="shared" si="174"/>
        <v>0</v>
      </c>
      <c r="DE156" s="41">
        <f t="shared" si="175"/>
        <v>0</v>
      </c>
      <c r="DF156" s="604">
        <v>0</v>
      </c>
      <c r="DG156" s="180"/>
      <c r="DH156" s="289"/>
      <c r="DI156" s="502"/>
      <c r="DJ156" s="274"/>
      <c r="DK156" s="42"/>
      <c r="DL156" s="41">
        <f t="shared" si="176"/>
        <v>0</v>
      </c>
      <c r="DM156" s="41">
        <f t="shared" si="177"/>
        <v>0</v>
      </c>
      <c r="DN156" s="604">
        <v>0</v>
      </c>
      <c r="DO156" s="137"/>
      <c r="DP156" s="289"/>
      <c r="DQ156" s="466"/>
      <c r="DR156" s="135"/>
      <c r="DS156" s="42"/>
      <c r="DT156" s="41">
        <f t="shared" si="178"/>
        <v>0</v>
      </c>
      <c r="DU156" s="41">
        <f t="shared" si="179"/>
        <v>0</v>
      </c>
      <c r="DV156" s="604">
        <v>0</v>
      </c>
      <c r="DW156" s="180"/>
      <c r="DX156" s="289"/>
      <c r="DY156" s="502"/>
      <c r="DZ156" s="274"/>
      <c r="EA156" s="42"/>
      <c r="EB156" s="41">
        <f t="shared" si="180"/>
        <v>0</v>
      </c>
      <c r="EC156" s="41">
        <f t="shared" si="181"/>
        <v>0</v>
      </c>
      <c r="ED156" s="604">
        <v>0</v>
      </c>
      <c r="EE156" s="137"/>
      <c r="EF156" s="289"/>
      <c r="EG156" s="466"/>
      <c r="EH156" s="135"/>
      <c r="EI156" s="42"/>
      <c r="EJ156" s="41">
        <f t="shared" si="182"/>
        <v>0</v>
      </c>
      <c r="EK156" s="41">
        <f t="shared" si="183"/>
        <v>0</v>
      </c>
      <c r="EL156" s="604">
        <v>0</v>
      </c>
      <c r="EM156" s="137"/>
      <c r="EN156" s="289"/>
      <c r="EO156" s="466"/>
      <c r="EP156" s="135"/>
      <c r="EQ156" s="42"/>
      <c r="ER156" s="41">
        <f t="shared" si="184"/>
        <v>0</v>
      </c>
      <c r="ES156" s="41">
        <f t="shared" si="185"/>
        <v>0</v>
      </c>
      <c r="ET156" s="604">
        <v>0</v>
      </c>
      <c r="EU156" s="137"/>
      <c r="EV156" s="289"/>
      <c r="EW156" s="466"/>
      <c r="EX156" s="135"/>
      <c r="EY156" s="42"/>
      <c r="EZ156" s="41">
        <f t="shared" si="186"/>
        <v>0</v>
      </c>
      <c r="FA156" s="41">
        <f t="shared" si="187"/>
        <v>0</v>
      </c>
      <c r="FB156" s="604">
        <v>0</v>
      </c>
      <c r="FC156" s="137"/>
      <c r="FD156" s="289"/>
      <c r="FE156" s="466"/>
      <c r="FF156" s="135"/>
      <c r="FG156" s="42"/>
      <c r="FH156" s="41">
        <f t="shared" si="188"/>
        <v>0</v>
      </c>
      <c r="FI156" s="41">
        <f t="shared" si="104"/>
        <v>0</v>
      </c>
      <c r="FJ156" s="599">
        <v>0</v>
      </c>
      <c r="FK156" s="137"/>
      <c r="FL156" s="289"/>
      <c r="FM156" s="466"/>
      <c r="FN156" s="135"/>
      <c r="FO156" s="42"/>
      <c r="FP156" s="41">
        <f t="shared" si="189"/>
        <v>0</v>
      </c>
      <c r="FQ156" s="41">
        <f t="shared" si="190"/>
        <v>0</v>
      </c>
      <c r="FR156" s="633">
        <v>0</v>
      </c>
      <c r="FW156" s="355">
        <f t="shared" si="191"/>
        <v>0</v>
      </c>
      <c r="FX156" s="355">
        <f t="shared" si="191"/>
        <v>0</v>
      </c>
      <c r="FY156" s="355">
        <f t="shared" si="192"/>
        <v>0</v>
      </c>
      <c r="FZ156" s="356">
        <f t="shared" si="192"/>
        <v>0</v>
      </c>
    </row>
    <row r="157" spans="1:182" x14ac:dyDescent="0.25">
      <c r="A157" s="35" t="s">
        <v>240</v>
      </c>
      <c r="B157" s="257" t="s">
        <v>241</v>
      </c>
      <c r="C157" s="258" t="s">
        <v>18</v>
      </c>
      <c r="D157" s="140">
        <v>71</v>
      </c>
      <c r="E157" s="299">
        <f t="shared" ref="E157:E175" si="195">G157+O157+W157+AE157+AM157+AU157+BC157+BK157+BS157+CA157+CI157+CQ157+CY157+DG157+DO157+DW157</f>
        <v>350</v>
      </c>
      <c r="F157" s="288">
        <f>$D$157*E157</f>
        <v>24850</v>
      </c>
      <c r="G157" s="557">
        <v>50</v>
      </c>
      <c r="H157" s="288">
        <f>$D$157*G157</f>
        <v>3550</v>
      </c>
      <c r="I157" s="499">
        <v>25</v>
      </c>
      <c r="J157" s="106">
        <v>20</v>
      </c>
      <c r="K157" s="448">
        <v>2</v>
      </c>
      <c r="L157" s="41">
        <f t="shared" si="150"/>
        <v>100</v>
      </c>
      <c r="M157" s="41">
        <f t="shared" si="151"/>
        <v>100</v>
      </c>
      <c r="N157" s="557">
        <v>50</v>
      </c>
      <c r="O157" s="557">
        <v>0</v>
      </c>
      <c r="P157" s="288">
        <f>$D$157*O157</f>
        <v>0</v>
      </c>
      <c r="Q157" s="457">
        <v>0</v>
      </c>
      <c r="R157" s="106">
        <v>0</v>
      </c>
      <c r="S157" s="448">
        <v>2</v>
      </c>
      <c r="T157" s="41">
        <f t="shared" si="152"/>
        <v>0</v>
      </c>
      <c r="U157" s="41">
        <f t="shared" si="153"/>
        <v>0</v>
      </c>
      <c r="V157" s="557">
        <v>0</v>
      </c>
      <c r="W157" s="557">
        <v>50</v>
      </c>
      <c r="X157" s="288">
        <f>$D$157*W157</f>
        <v>3550</v>
      </c>
      <c r="Y157" s="457">
        <v>25</v>
      </c>
      <c r="Z157" s="106">
        <v>0</v>
      </c>
      <c r="AA157" s="448">
        <v>2</v>
      </c>
      <c r="AB157" s="41">
        <f t="shared" si="154"/>
        <v>100</v>
      </c>
      <c r="AC157" s="41">
        <f t="shared" si="155"/>
        <v>100</v>
      </c>
      <c r="AD157" s="557">
        <v>50</v>
      </c>
      <c r="AE157" s="557">
        <v>0</v>
      </c>
      <c r="AF157" s="288">
        <f>$D$157*AE157</f>
        <v>0</v>
      </c>
      <c r="AG157" s="457">
        <v>0</v>
      </c>
      <c r="AH157" s="106">
        <v>0</v>
      </c>
      <c r="AI157" s="448">
        <v>2</v>
      </c>
      <c r="AJ157" s="41">
        <f t="shared" si="156"/>
        <v>0</v>
      </c>
      <c r="AK157" s="41">
        <f t="shared" si="157"/>
        <v>0</v>
      </c>
      <c r="AL157" s="557">
        <v>0</v>
      </c>
      <c r="AM157" s="557">
        <v>50</v>
      </c>
      <c r="AN157" s="288">
        <f>$D$157*AM157</f>
        <v>3550</v>
      </c>
      <c r="AO157" s="457">
        <v>25</v>
      </c>
      <c r="AP157" s="106">
        <v>0</v>
      </c>
      <c r="AQ157" s="448">
        <v>2</v>
      </c>
      <c r="AR157" s="41">
        <f t="shared" si="158"/>
        <v>100</v>
      </c>
      <c r="AS157" s="41">
        <f t="shared" si="159"/>
        <v>100</v>
      </c>
      <c r="AT157" s="557">
        <v>50</v>
      </c>
      <c r="AU157" s="557">
        <v>0</v>
      </c>
      <c r="AV157" s="288">
        <f>$D$157*AU157</f>
        <v>0</v>
      </c>
      <c r="AW157" s="457">
        <v>0</v>
      </c>
      <c r="AX157" s="106">
        <v>0</v>
      </c>
      <c r="AY157" s="448">
        <v>2</v>
      </c>
      <c r="AZ157" s="41">
        <f t="shared" si="160"/>
        <v>0</v>
      </c>
      <c r="BA157" s="41">
        <f t="shared" si="161"/>
        <v>0</v>
      </c>
      <c r="BB157" s="557">
        <v>0</v>
      </c>
      <c r="BC157" s="557">
        <v>50</v>
      </c>
      <c r="BD157" s="288">
        <f>$D$157*BC157</f>
        <v>3550</v>
      </c>
      <c r="BE157" s="457">
        <v>25</v>
      </c>
      <c r="BF157" s="106">
        <v>0</v>
      </c>
      <c r="BG157" s="448">
        <v>2</v>
      </c>
      <c r="BH157" s="41">
        <f t="shared" si="162"/>
        <v>100</v>
      </c>
      <c r="BI157" s="41">
        <f t="shared" si="163"/>
        <v>100</v>
      </c>
      <c r="BJ157" s="557">
        <v>50</v>
      </c>
      <c r="BK157" s="557">
        <v>0</v>
      </c>
      <c r="BL157" s="288">
        <f>$D$157*BK157</f>
        <v>0</v>
      </c>
      <c r="BM157" s="457">
        <v>0</v>
      </c>
      <c r="BN157" s="106">
        <v>0</v>
      </c>
      <c r="BO157" s="448">
        <v>2</v>
      </c>
      <c r="BP157" s="41">
        <f t="shared" si="164"/>
        <v>0</v>
      </c>
      <c r="BQ157" s="41">
        <f t="shared" si="165"/>
        <v>0</v>
      </c>
      <c r="BR157" s="557">
        <v>0</v>
      </c>
      <c r="BS157" s="557">
        <v>50</v>
      </c>
      <c r="BT157" s="288">
        <f>$D$157*BS157</f>
        <v>3550</v>
      </c>
      <c r="BU157" s="457">
        <v>25</v>
      </c>
      <c r="BV157" s="106">
        <v>0</v>
      </c>
      <c r="BW157" s="448">
        <v>2</v>
      </c>
      <c r="BX157" s="41">
        <f t="shared" si="166"/>
        <v>100</v>
      </c>
      <c r="BY157" s="41">
        <f t="shared" si="167"/>
        <v>100</v>
      </c>
      <c r="BZ157" s="557">
        <v>50</v>
      </c>
      <c r="CA157" s="557">
        <v>0</v>
      </c>
      <c r="CB157" s="288">
        <f>$D$157*CA157</f>
        <v>0</v>
      </c>
      <c r="CC157" s="457">
        <v>0</v>
      </c>
      <c r="CD157" s="106">
        <v>0</v>
      </c>
      <c r="CE157" s="448">
        <v>2</v>
      </c>
      <c r="CF157" s="41">
        <f t="shared" si="168"/>
        <v>0</v>
      </c>
      <c r="CG157" s="41">
        <f t="shared" si="169"/>
        <v>0</v>
      </c>
      <c r="CH157" s="557">
        <v>0</v>
      </c>
      <c r="CI157" s="579">
        <v>50</v>
      </c>
      <c r="CJ157" s="288">
        <f>$D$157*CI157</f>
        <v>3550</v>
      </c>
      <c r="CK157" s="457">
        <v>25</v>
      </c>
      <c r="CL157" s="106">
        <v>0</v>
      </c>
      <c r="CM157" s="448">
        <v>2</v>
      </c>
      <c r="CN157" s="41">
        <f t="shared" si="170"/>
        <v>100</v>
      </c>
      <c r="CO157" s="41">
        <f t="shared" si="171"/>
        <v>100</v>
      </c>
      <c r="CP157" s="579">
        <v>50</v>
      </c>
      <c r="CQ157" s="579">
        <v>50</v>
      </c>
      <c r="CR157" s="288">
        <f>$D$157*CQ157</f>
        <v>3550</v>
      </c>
      <c r="CS157" s="467">
        <v>0</v>
      </c>
      <c r="CT157" s="56"/>
      <c r="CU157" s="448">
        <v>2</v>
      </c>
      <c r="CV157" s="41">
        <f t="shared" si="172"/>
        <v>100</v>
      </c>
      <c r="CW157" s="41">
        <f t="shared" si="173"/>
        <v>100</v>
      </c>
      <c r="CX157" s="564">
        <v>0</v>
      </c>
      <c r="CY157" s="557">
        <v>0</v>
      </c>
      <c r="CZ157" s="288">
        <f>$D$157*CY157</f>
        <v>0</v>
      </c>
      <c r="DA157" s="501">
        <v>0</v>
      </c>
      <c r="DB157" s="223"/>
      <c r="DC157" s="448">
        <v>2</v>
      </c>
      <c r="DD157" s="41">
        <f t="shared" si="174"/>
        <v>0</v>
      </c>
      <c r="DE157" s="41">
        <f t="shared" si="175"/>
        <v>0</v>
      </c>
      <c r="DF157" s="576">
        <v>0</v>
      </c>
      <c r="DG157" s="576">
        <v>0</v>
      </c>
      <c r="DH157" s="288">
        <f>$D$157*DG157</f>
        <v>0</v>
      </c>
      <c r="DI157" s="501">
        <v>0</v>
      </c>
      <c r="DJ157" s="223"/>
      <c r="DK157" s="448">
        <v>2</v>
      </c>
      <c r="DL157" s="41">
        <f t="shared" si="176"/>
        <v>0</v>
      </c>
      <c r="DM157" s="41">
        <f t="shared" si="177"/>
        <v>0</v>
      </c>
      <c r="DN157" s="576">
        <v>0</v>
      </c>
      <c r="DO157" s="576">
        <v>0</v>
      </c>
      <c r="DP157" s="288">
        <f>$D$157*DO157</f>
        <v>0</v>
      </c>
      <c r="DQ157" s="501">
        <v>0</v>
      </c>
      <c r="DR157" s="223"/>
      <c r="DS157" s="448">
        <v>2</v>
      </c>
      <c r="DT157" s="41">
        <f t="shared" si="178"/>
        <v>0</v>
      </c>
      <c r="DU157" s="41">
        <f t="shared" si="179"/>
        <v>0</v>
      </c>
      <c r="DV157" s="576">
        <v>0</v>
      </c>
      <c r="DW157" s="576">
        <v>0</v>
      </c>
      <c r="DX157" s="288">
        <f>$D$157*DW157</f>
        <v>0</v>
      </c>
      <c r="DY157" s="501">
        <v>0</v>
      </c>
      <c r="DZ157" s="223"/>
      <c r="EA157" s="448">
        <v>2</v>
      </c>
      <c r="EB157" s="41">
        <f t="shared" si="180"/>
        <v>0</v>
      </c>
      <c r="EC157" s="41">
        <f t="shared" si="181"/>
        <v>0</v>
      </c>
      <c r="ED157" s="576">
        <v>0</v>
      </c>
      <c r="EE157" s="576">
        <v>0</v>
      </c>
      <c r="EF157" s="288">
        <f>$D$157*EE157</f>
        <v>0</v>
      </c>
      <c r="EG157" s="501">
        <v>0</v>
      </c>
      <c r="EH157" s="223"/>
      <c r="EI157" s="448">
        <v>2</v>
      </c>
      <c r="EJ157" s="41">
        <f t="shared" si="182"/>
        <v>0</v>
      </c>
      <c r="EK157" s="41">
        <f t="shared" si="183"/>
        <v>0</v>
      </c>
      <c r="EL157" s="576">
        <v>0</v>
      </c>
      <c r="EM157" s="576">
        <v>0</v>
      </c>
      <c r="EN157" s="288">
        <f>$D$157*EM157</f>
        <v>0</v>
      </c>
      <c r="EO157" s="501">
        <v>0</v>
      </c>
      <c r="EP157" s="223"/>
      <c r="EQ157" s="448">
        <v>2</v>
      </c>
      <c r="ER157" s="41">
        <f t="shared" si="184"/>
        <v>0</v>
      </c>
      <c r="ES157" s="41">
        <f t="shared" si="185"/>
        <v>0</v>
      </c>
      <c r="ET157" s="576">
        <v>0</v>
      </c>
      <c r="EU157" s="576">
        <v>0</v>
      </c>
      <c r="EV157" s="288">
        <f>$D$157*EU157</f>
        <v>0</v>
      </c>
      <c r="EW157" s="501">
        <v>0</v>
      </c>
      <c r="EX157" s="223"/>
      <c r="EY157" s="448">
        <v>2</v>
      </c>
      <c r="EZ157" s="41">
        <f t="shared" si="186"/>
        <v>0</v>
      </c>
      <c r="FA157" s="41">
        <f t="shared" si="187"/>
        <v>0</v>
      </c>
      <c r="FB157" s="576">
        <v>0</v>
      </c>
      <c r="FC157" s="579">
        <v>0</v>
      </c>
      <c r="FD157" s="288">
        <f>$D$157*FC157</f>
        <v>0</v>
      </c>
      <c r="FE157" s="463">
        <v>0</v>
      </c>
      <c r="FF157" s="227"/>
      <c r="FG157" s="448">
        <v>2</v>
      </c>
      <c r="FH157" s="41">
        <f t="shared" si="188"/>
        <v>0</v>
      </c>
      <c r="FI157" s="41">
        <f t="shared" si="104"/>
        <v>0</v>
      </c>
      <c r="FJ157" s="579">
        <v>0</v>
      </c>
      <c r="FK157" s="633">
        <v>0</v>
      </c>
      <c r="FL157" s="288">
        <f>$D$157*FK157</f>
        <v>0</v>
      </c>
      <c r="FM157" s="539">
        <v>0</v>
      </c>
      <c r="FN157" s="275"/>
      <c r="FO157" s="448">
        <v>2</v>
      </c>
      <c r="FP157" s="41">
        <f t="shared" si="189"/>
        <v>0</v>
      </c>
      <c r="FQ157" s="41">
        <f t="shared" si="190"/>
        <v>0</v>
      </c>
      <c r="FR157" s="633">
        <v>0</v>
      </c>
      <c r="FW157" s="355">
        <f t="shared" si="191"/>
        <v>350</v>
      </c>
      <c r="FX157" s="355">
        <f t="shared" si="191"/>
        <v>24850</v>
      </c>
      <c r="FY157" s="355">
        <f t="shared" si="192"/>
        <v>0</v>
      </c>
      <c r="FZ157" s="356">
        <f t="shared" si="192"/>
        <v>0</v>
      </c>
    </row>
    <row r="158" spans="1:182" x14ac:dyDescent="0.25">
      <c r="A158" s="35" t="s">
        <v>242</v>
      </c>
      <c r="B158" s="259" t="s">
        <v>243</v>
      </c>
      <c r="C158" s="260" t="s">
        <v>18</v>
      </c>
      <c r="D158" s="65">
        <v>130</v>
      </c>
      <c r="E158" s="299">
        <f t="shared" si="195"/>
        <v>129</v>
      </c>
      <c r="F158" s="288">
        <f>$D$158*E158</f>
        <v>16770</v>
      </c>
      <c r="G158" s="564">
        <v>11</v>
      </c>
      <c r="H158" s="288">
        <f>$D$158*G158</f>
        <v>1430</v>
      </c>
      <c r="I158" s="499">
        <v>3</v>
      </c>
      <c r="J158" s="142">
        <v>0</v>
      </c>
      <c r="K158" s="448">
        <v>3.5</v>
      </c>
      <c r="L158" s="41">
        <f t="shared" si="150"/>
        <v>38.5</v>
      </c>
      <c r="M158" s="41">
        <f t="shared" si="151"/>
        <v>39</v>
      </c>
      <c r="N158" s="564">
        <v>11</v>
      </c>
      <c r="O158" s="557">
        <v>0</v>
      </c>
      <c r="P158" s="288">
        <f>$D$158*O158</f>
        <v>0</v>
      </c>
      <c r="Q158" s="457">
        <v>0</v>
      </c>
      <c r="R158" s="142">
        <v>0</v>
      </c>
      <c r="S158" s="448">
        <v>3.5</v>
      </c>
      <c r="T158" s="41">
        <f t="shared" si="152"/>
        <v>0</v>
      </c>
      <c r="U158" s="41">
        <f t="shared" si="153"/>
        <v>0</v>
      </c>
      <c r="V158" s="557">
        <v>0</v>
      </c>
      <c r="W158" s="564">
        <v>18</v>
      </c>
      <c r="X158" s="288">
        <f>$D$158*W158</f>
        <v>2340</v>
      </c>
      <c r="Y158" s="467">
        <v>5</v>
      </c>
      <c r="Z158" s="142">
        <v>0</v>
      </c>
      <c r="AA158" s="448">
        <v>3.5</v>
      </c>
      <c r="AB158" s="41">
        <f t="shared" si="154"/>
        <v>63</v>
      </c>
      <c r="AC158" s="41">
        <f t="shared" si="155"/>
        <v>63</v>
      </c>
      <c r="AD158" s="564">
        <v>18</v>
      </c>
      <c r="AE158" s="557">
        <v>0</v>
      </c>
      <c r="AF158" s="288">
        <f>$D$158*AE158</f>
        <v>0</v>
      </c>
      <c r="AG158" s="457">
        <v>0</v>
      </c>
      <c r="AH158" s="142">
        <v>0</v>
      </c>
      <c r="AI158" s="448">
        <v>3.5</v>
      </c>
      <c r="AJ158" s="41">
        <f t="shared" si="156"/>
        <v>0</v>
      </c>
      <c r="AK158" s="41">
        <f t="shared" si="157"/>
        <v>0</v>
      </c>
      <c r="AL158" s="557">
        <v>0</v>
      </c>
      <c r="AM158" s="557">
        <v>14</v>
      </c>
      <c r="AN158" s="288">
        <f>$D$158*AM158</f>
        <v>1820</v>
      </c>
      <c r="AO158" s="457">
        <v>4</v>
      </c>
      <c r="AP158" s="142">
        <v>0</v>
      </c>
      <c r="AQ158" s="448">
        <v>3.5</v>
      </c>
      <c r="AR158" s="41">
        <f t="shared" si="158"/>
        <v>49</v>
      </c>
      <c r="AS158" s="41">
        <f t="shared" si="159"/>
        <v>49</v>
      </c>
      <c r="AT158" s="557">
        <v>14</v>
      </c>
      <c r="AU158" s="557">
        <v>0</v>
      </c>
      <c r="AV158" s="288">
        <f>$D$158*AU158</f>
        <v>0</v>
      </c>
      <c r="AW158" s="457">
        <v>0</v>
      </c>
      <c r="AX158" s="142">
        <v>0</v>
      </c>
      <c r="AY158" s="448">
        <v>3.5</v>
      </c>
      <c r="AZ158" s="41">
        <f t="shared" si="160"/>
        <v>0</v>
      </c>
      <c r="BA158" s="41">
        <f t="shared" si="161"/>
        <v>0</v>
      </c>
      <c r="BB158" s="557">
        <v>0</v>
      </c>
      <c r="BC158" s="557">
        <v>18</v>
      </c>
      <c r="BD158" s="288">
        <f>$D$158*BC158</f>
        <v>2340</v>
      </c>
      <c r="BE158" s="457">
        <v>5</v>
      </c>
      <c r="BF158" s="142">
        <v>0</v>
      </c>
      <c r="BG158" s="448">
        <v>3.5</v>
      </c>
      <c r="BH158" s="41">
        <f t="shared" si="162"/>
        <v>63</v>
      </c>
      <c r="BI158" s="41">
        <f t="shared" si="163"/>
        <v>63</v>
      </c>
      <c r="BJ158" s="557">
        <v>18</v>
      </c>
      <c r="BK158" s="557">
        <v>0</v>
      </c>
      <c r="BL158" s="288">
        <f>$D$158*BK158</f>
        <v>0</v>
      </c>
      <c r="BM158" s="457">
        <v>0</v>
      </c>
      <c r="BN158" s="142">
        <v>0</v>
      </c>
      <c r="BO158" s="448">
        <v>3.5</v>
      </c>
      <c r="BP158" s="41">
        <f t="shared" si="164"/>
        <v>0</v>
      </c>
      <c r="BQ158" s="41">
        <f t="shared" si="165"/>
        <v>0</v>
      </c>
      <c r="BR158" s="557">
        <v>0</v>
      </c>
      <c r="BS158" s="557">
        <v>32</v>
      </c>
      <c r="BT158" s="288">
        <f>$D$158*BS158</f>
        <v>4160</v>
      </c>
      <c r="BU158" s="457">
        <v>9</v>
      </c>
      <c r="BV158" s="142">
        <v>0</v>
      </c>
      <c r="BW158" s="448">
        <v>3.5</v>
      </c>
      <c r="BX158" s="41">
        <f t="shared" si="166"/>
        <v>112</v>
      </c>
      <c r="BY158" s="41">
        <f t="shared" si="167"/>
        <v>112</v>
      </c>
      <c r="BZ158" s="557">
        <v>32</v>
      </c>
      <c r="CA158" s="557">
        <v>0</v>
      </c>
      <c r="CB158" s="288">
        <f>$D$158*CA158</f>
        <v>0</v>
      </c>
      <c r="CC158" s="457">
        <v>0</v>
      </c>
      <c r="CD158" s="142">
        <v>0</v>
      </c>
      <c r="CE158" s="448">
        <v>3.5</v>
      </c>
      <c r="CF158" s="41">
        <f t="shared" si="168"/>
        <v>0</v>
      </c>
      <c r="CG158" s="41">
        <f t="shared" si="169"/>
        <v>0</v>
      </c>
      <c r="CH158" s="557">
        <v>0</v>
      </c>
      <c r="CI158" s="579">
        <v>18</v>
      </c>
      <c r="CJ158" s="288">
        <f>$D$158*CI158</f>
        <v>2340</v>
      </c>
      <c r="CK158" s="457">
        <v>5</v>
      </c>
      <c r="CL158" s="142">
        <v>0</v>
      </c>
      <c r="CM158" s="448">
        <v>3.5</v>
      </c>
      <c r="CN158" s="41">
        <f t="shared" si="170"/>
        <v>63</v>
      </c>
      <c r="CO158" s="41">
        <f t="shared" si="171"/>
        <v>63</v>
      </c>
      <c r="CP158" s="579">
        <v>18</v>
      </c>
      <c r="CQ158" s="579">
        <v>18</v>
      </c>
      <c r="CR158" s="288">
        <f>$D$158*CQ158</f>
        <v>2340</v>
      </c>
      <c r="CS158" s="467">
        <v>0</v>
      </c>
      <c r="CT158" s="56"/>
      <c r="CU158" s="448">
        <v>3.5</v>
      </c>
      <c r="CV158" s="41">
        <f t="shared" si="172"/>
        <v>63</v>
      </c>
      <c r="CW158" s="41">
        <f t="shared" si="173"/>
        <v>63</v>
      </c>
      <c r="CX158" s="564">
        <v>0</v>
      </c>
      <c r="CY158" s="557">
        <v>0</v>
      </c>
      <c r="CZ158" s="288">
        <f>$D$158*CY158</f>
        <v>0</v>
      </c>
      <c r="DA158" s="501">
        <v>0</v>
      </c>
      <c r="DB158" s="223"/>
      <c r="DC158" s="448">
        <v>3.5</v>
      </c>
      <c r="DD158" s="41">
        <f t="shared" si="174"/>
        <v>0</v>
      </c>
      <c r="DE158" s="41">
        <f t="shared" si="175"/>
        <v>0</v>
      </c>
      <c r="DF158" s="576">
        <v>0</v>
      </c>
      <c r="DG158" s="576">
        <v>0</v>
      </c>
      <c r="DH158" s="288">
        <f>$D$158*DG158</f>
        <v>0</v>
      </c>
      <c r="DI158" s="501">
        <v>0</v>
      </c>
      <c r="DJ158" s="223"/>
      <c r="DK158" s="448">
        <v>3.5</v>
      </c>
      <c r="DL158" s="41">
        <f t="shared" si="176"/>
        <v>0</v>
      </c>
      <c r="DM158" s="41">
        <f t="shared" si="177"/>
        <v>0</v>
      </c>
      <c r="DN158" s="576">
        <v>0</v>
      </c>
      <c r="DO158" s="576">
        <v>0</v>
      </c>
      <c r="DP158" s="288">
        <f>$D$158*DO158</f>
        <v>0</v>
      </c>
      <c r="DQ158" s="501">
        <v>0</v>
      </c>
      <c r="DR158" s="223"/>
      <c r="DS158" s="448">
        <v>3.5</v>
      </c>
      <c r="DT158" s="41">
        <f t="shared" si="178"/>
        <v>0</v>
      </c>
      <c r="DU158" s="41">
        <f t="shared" si="179"/>
        <v>0</v>
      </c>
      <c r="DV158" s="576">
        <v>0</v>
      </c>
      <c r="DW158" s="576">
        <v>0</v>
      </c>
      <c r="DX158" s="288">
        <f>$D$158*DW158</f>
        <v>0</v>
      </c>
      <c r="DY158" s="501">
        <v>0</v>
      </c>
      <c r="DZ158" s="223"/>
      <c r="EA158" s="448">
        <v>3.5</v>
      </c>
      <c r="EB158" s="41">
        <f t="shared" si="180"/>
        <v>0</v>
      </c>
      <c r="EC158" s="41">
        <f t="shared" si="181"/>
        <v>0</v>
      </c>
      <c r="ED158" s="576">
        <v>0</v>
      </c>
      <c r="EE158" s="576">
        <v>0</v>
      </c>
      <c r="EF158" s="288">
        <f>$D$158*EE158</f>
        <v>0</v>
      </c>
      <c r="EG158" s="501">
        <v>0</v>
      </c>
      <c r="EH158" s="223"/>
      <c r="EI158" s="448">
        <v>3.5</v>
      </c>
      <c r="EJ158" s="41">
        <f t="shared" si="182"/>
        <v>0</v>
      </c>
      <c r="EK158" s="41">
        <f t="shared" si="183"/>
        <v>0</v>
      </c>
      <c r="EL158" s="576">
        <v>0</v>
      </c>
      <c r="EM158" s="576">
        <v>0</v>
      </c>
      <c r="EN158" s="288">
        <f>$D$158*EM158</f>
        <v>0</v>
      </c>
      <c r="EO158" s="501">
        <v>0</v>
      </c>
      <c r="EP158" s="223"/>
      <c r="EQ158" s="448">
        <v>3.5</v>
      </c>
      <c r="ER158" s="41">
        <f t="shared" si="184"/>
        <v>0</v>
      </c>
      <c r="ES158" s="41">
        <f t="shared" si="185"/>
        <v>0</v>
      </c>
      <c r="ET158" s="576">
        <v>0</v>
      </c>
      <c r="EU158" s="632">
        <v>0</v>
      </c>
      <c r="EV158" s="288">
        <f>$D$158*EU158</f>
        <v>0</v>
      </c>
      <c r="EW158" s="536">
        <v>0</v>
      </c>
      <c r="EX158" s="144"/>
      <c r="EY158" s="448">
        <v>3.5</v>
      </c>
      <c r="EZ158" s="41">
        <f t="shared" si="186"/>
        <v>0</v>
      </c>
      <c r="FA158" s="41">
        <f t="shared" si="187"/>
        <v>0</v>
      </c>
      <c r="FB158" s="632">
        <v>0</v>
      </c>
      <c r="FC158" s="579">
        <v>0</v>
      </c>
      <c r="FD158" s="288">
        <f>$D$158*FC158</f>
        <v>0</v>
      </c>
      <c r="FE158" s="463">
        <v>0</v>
      </c>
      <c r="FF158" s="227"/>
      <c r="FG158" s="448">
        <v>3.5</v>
      </c>
      <c r="FH158" s="41">
        <f t="shared" si="188"/>
        <v>0</v>
      </c>
      <c r="FI158" s="41">
        <f t="shared" si="104"/>
        <v>0</v>
      </c>
      <c r="FJ158" s="579">
        <v>0</v>
      </c>
      <c r="FK158" s="633">
        <v>0</v>
      </c>
      <c r="FL158" s="288">
        <f>$D$158*FK158</f>
        <v>0</v>
      </c>
      <c r="FM158" s="539">
        <v>0</v>
      </c>
      <c r="FN158" s="275"/>
      <c r="FO158" s="448">
        <v>3.5</v>
      </c>
      <c r="FP158" s="41">
        <f t="shared" si="189"/>
        <v>0</v>
      </c>
      <c r="FQ158" s="41">
        <f t="shared" si="190"/>
        <v>0</v>
      </c>
      <c r="FR158" s="633">
        <v>0</v>
      </c>
      <c r="FW158" s="355">
        <f t="shared" si="191"/>
        <v>129</v>
      </c>
      <c r="FX158" s="355">
        <f t="shared" si="191"/>
        <v>16770</v>
      </c>
      <c r="FY158" s="355">
        <f t="shared" si="192"/>
        <v>0</v>
      </c>
      <c r="FZ158" s="356">
        <f t="shared" si="192"/>
        <v>0</v>
      </c>
    </row>
    <row r="159" spans="1:182" x14ac:dyDescent="0.25">
      <c r="A159" s="62"/>
      <c r="B159" s="147"/>
      <c r="C159" s="261"/>
      <c r="D159" s="146"/>
      <c r="E159" s="299">
        <f t="shared" si="195"/>
        <v>0</v>
      </c>
      <c r="F159" s="288"/>
      <c r="G159" s="41"/>
      <c r="H159" s="289"/>
      <c r="I159" s="467"/>
      <c r="K159" s="42"/>
      <c r="L159" s="41">
        <f t="shared" si="150"/>
        <v>0</v>
      </c>
      <c r="M159" s="41">
        <f t="shared" si="151"/>
        <v>0</v>
      </c>
      <c r="N159" s="564">
        <v>0</v>
      </c>
      <c r="O159" s="41"/>
      <c r="P159" s="289"/>
      <c r="Q159" s="467"/>
      <c r="S159" s="42"/>
      <c r="T159" s="41">
        <f t="shared" si="152"/>
        <v>0</v>
      </c>
      <c r="U159" s="41">
        <f t="shared" si="153"/>
        <v>0</v>
      </c>
      <c r="V159" s="557">
        <v>0</v>
      </c>
      <c r="W159" s="41"/>
      <c r="X159" s="289"/>
      <c r="Y159" s="467"/>
      <c r="AA159" s="42"/>
      <c r="AB159" s="41">
        <f t="shared" si="154"/>
        <v>0</v>
      </c>
      <c r="AC159" s="41">
        <f t="shared" si="155"/>
        <v>0</v>
      </c>
      <c r="AD159" s="564">
        <v>0</v>
      </c>
      <c r="AE159" s="60"/>
      <c r="AF159" s="289"/>
      <c r="AG159" s="457"/>
      <c r="AI159" s="42"/>
      <c r="AJ159" s="41">
        <f t="shared" si="156"/>
        <v>0</v>
      </c>
      <c r="AK159" s="41">
        <f t="shared" si="157"/>
        <v>0</v>
      </c>
      <c r="AL159" s="557">
        <v>0</v>
      </c>
      <c r="AM159" s="60"/>
      <c r="AN159" s="289"/>
      <c r="AO159" s="457"/>
      <c r="AQ159" s="42"/>
      <c r="AR159" s="41">
        <f t="shared" si="158"/>
        <v>0</v>
      </c>
      <c r="AS159" s="41">
        <f t="shared" si="159"/>
        <v>0</v>
      </c>
      <c r="AT159" s="557">
        <v>0</v>
      </c>
      <c r="AU159" s="60"/>
      <c r="AV159" s="289"/>
      <c r="AW159" s="457"/>
      <c r="AY159" s="42"/>
      <c r="AZ159" s="41">
        <f t="shared" si="160"/>
        <v>0</v>
      </c>
      <c r="BA159" s="41">
        <f t="shared" si="161"/>
        <v>0</v>
      </c>
      <c r="BB159" s="557">
        <v>0</v>
      </c>
      <c r="BC159" s="60"/>
      <c r="BD159" s="289"/>
      <c r="BE159" s="457"/>
      <c r="BG159" s="42"/>
      <c r="BH159" s="41">
        <f t="shared" si="162"/>
        <v>0</v>
      </c>
      <c r="BI159" s="41">
        <f t="shared" si="163"/>
        <v>0</v>
      </c>
      <c r="BJ159" s="557">
        <v>0</v>
      </c>
      <c r="BK159" s="60"/>
      <c r="BL159" s="289"/>
      <c r="BM159" s="457"/>
      <c r="BO159" s="42"/>
      <c r="BP159" s="41">
        <f t="shared" si="164"/>
        <v>0</v>
      </c>
      <c r="BQ159" s="41">
        <f t="shared" si="165"/>
        <v>0</v>
      </c>
      <c r="BR159" s="557">
        <v>0</v>
      </c>
      <c r="BS159" s="60"/>
      <c r="BT159" s="289"/>
      <c r="BU159" s="457"/>
      <c r="BW159" s="42"/>
      <c r="BX159" s="41">
        <f t="shared" si="166"/>
        <v>0</v>
      </c>
      <c r="BY159" s="41">
        <f t="shared" si="167"/>
        <v>0</v>
      </c>
      <c r="BZ159" s="557">
        <v>0</v>
      </c>
      <c r="CA159" s="60"/>
      <c r="CB159" s="289"/>
      <c r="CC159" s="457"/>
      <c r="CE159" s="42"/>
      <c r="CF159" s="41">
        <f t="shared" si="168"/>
        <v>0</v>
      </c>
      <c r="CG159" s="41">
        <f t="shared" si="169"/>
        <v>0</v>
      </c>
      <c r="CH159" s="557">
        <v>0</v>
      </c>
      <c r="CI159" s="60"/>
      <c r="CJ159" s="289"/>
      <c r="CK159" s="457"/>
      <c r="CM159" s="42"/>
      <c r="CN159" s="41">
        <f t="shared" si="170"/>
        <v>0</v>
      </c>
      <c r="CO159" s="41">
        <f t="shared" si="171"/>
        <v>0</v>
      </c>
      <c r="CP159" s="579">
        <v>0</v>
      </c>
      <c r="CQ159" s="60"/>
      <c r="CR159" s="289"/>
      <c r="CS159" s="467"/>
      <c r="CT159" s="56"/>
      <c r="CU159" s="42"/>
      <c r="CV159" s="41">
        <f t="shared" si="172"/>
        <v>0</v>
      </c>
      <c r="CW159" s="41">
        <f t="shared" si="173"/>
        <v>0</v>
      </c>
      <c r="CX159" s="564">
        <v>0</v>
      </c>
      <c r="CY159" s="60"/>
      <c r="CZ159" s="289"/>
      <c r="DA159" s="501"/>
      <c r="DB159" s="223"/>
      <c r="DC159" s="42"/>
      <c r="DD159" s="41">
        <f t="shared" si="174"/>
        <v>0</v>
      </c>
      <c r="DE159" s="41">
        <f t="shared" si="175"/>
        <v>0</v>
      </c>
      <c r="DF159" s="576">
        <v>0</v>
      </c>
      <c r="DG159" s="119"/>
      <c r="DH159" s="289"/>
      <c r="DI159" s="501"/>
      <c r="DJ159" s="223"/>
      <c r="DK159" s="42"/>
      <c r="DL159" s="41">
        <f t="shared" si="176"/>
        <v>0</v>
      </c>
      <c r="DM159" s="41">
        <f t="shared" si="177"/>
        <v>0</v>
      </c>
      <c r="DN159" s="576">
        <v>0</v>
      </c>
      <c r="DO159" s="119"/>
      <c r="DP159" s="289"/>
      <c r="DQ159" s="501"/>
      <c r="DR159" s="223"/>
      <c r="DS159" s="42"/>
      <c r="DT159" s="41">
        <f t="shared" si="178"/>
        <v>0</v>
      </c>
      <c r="DU159" s="41">
        <f t="shared" si="179"/>
        <v>0</v>
      </c>
      <c r="DV159" s="576">
        <v>0</v>
      </c>
      <c r="DW159" s="119"/>
      <c r="DX159" s="289"/>
      <c r="DY159" s="501"/>
      <c r="DZ159" s="223"/>
      <c r="EA159" s="42"/>
      <c r="EB159" s="41">
        <f t="shared" si="180"/>
        <v>0</v>
      </c>
      <c r="EC159" s="41">
        <f t="shared" si="181"/>
        <v>0</v>
      </c>
      <c r="ED159" s="576">
        <v>0</v>
      </c>
      <c r="EE159" s="119"/>
      <c r="EF159" s="289"/>
      <c r="EG159" s="501"/>
      <c r="EH159" s="223"/>
      <c r="EI159" s="42"/>
      <c r="EJ159" s="41">
        <f t="shared" si="182"/>
        <v>0</v>
      </c>
      <c r="EK159" s="41">
        <f t="shared" si="183"/>
        <v>0</v>
      </c>
      <c r="EL159" s="576">
        <v>0</v>
      </c>
      <c r="EM159" s="119"/>
      <c r="EN159" s="289"/>
      <c r="EO159" s="501"/>
      <c r="EP159" s="223"/>
      <c r="EQ159" s="42"/>
      <c r="ER159" s="41">
        <f t="shared" si="184"/>
        <v>0</v>
      </c>
      <c r="ES159" s="41">
        <f t="shared" si="185"/>
        <v>0</v>
      </c>
      <c r="ET159" s="576">
        <v>0</v>
      </c>
      <c r="EU159" s="143"/>
      <c r="EV159" s="289"/>
      <c r="EW159" s="536"/>
      <c r="EX159" s="144"/>
      <c r="EY159" s="42"/>
      <c r="EZ159" s="41">
        <f t="shared" si="186"/>
        <v>0</v>
      </c>
      <c r="FA159" s="41">
        <f t="shared" si="187"/>
        <v>0</v>
      </c>
      <c r="FB159" s="632">
        <v>0</v>
      </c>
      <c r="FC159" s="104"/>
      <c r="FD159" s="289"/>
      <c r="FE159" s="463"/>
      <c r="FF159" s="227"/>
      <c r="FG159" s="42"/>
      <c r="FH159" s="41">
        <f t="shared" si="188"/>
        <v>0</v>
      </c>
      <c r="FI159" s="41">
        <f t="shared" si="104"/>
        <v>0</v>
      </c>
      <c r="FJ159" s="579">
        <v>0</v>
      </c>
      <c r="FK159" s="400"/>
      <c r="FL159" s="289"/>
      <c r="FM159" s="539"/>
      <c r="FN159" s="275"/>
      <c r="FO159" s="42"/>
      <c r="FP159" s="41">
        <f t="shared" si="189"/>
        <v>0</v>
      </c>
      <c r="FQ159" s="41">
        <f t="shared" si="190"/>
        <v>0</v>
      </c>
      <c r="FR159" s="633">
        <v>0</v>
      </c>
      <c r="FW159" s="355">
        <f t="shared" si="191"/>
        <v>0</v>
      </c>
      <c r="FX159" s="355">
        <f t="shared" si="191"/>
        <v>0</v>
      </c>
      <c r="FY159" s="355">
        <f t="shared" si="192"/>
        <v>0</v>
      </c>
      <c r="FZ159" s="356">
        <f t="shared" si="192"/>
        <v>0</v>
      </c>
    </row>
    <row r="160" spans="1:182" x14ac:dyDescent="0.25">
      <c r="A160" s="35" t="s">
        <v>244</v>
      </c>
      <c r="B160" s="147" t="s">
        <v>245</v>
      </c>
      <c r="C160" s="261" t="s">
        <v>246</v>
      </c>
      <c r="D160" s="146">
        <v>209.5</v>
      </c>
      <c r="E160" s="299">
        <f t="shared" si="195"/>
        <v>0</v>
      </c>
      <c r="F160" s="288">
        <f>$D$160*E160</f>
        <v>0</v>
      </c>
      <c r="G160" s="41"/>
      <c r="H160" s="289">
        <f>$D$160*G160</f>
        <v>0</v>
      </c>
      <c r="I160" s="467"/>
      <c r="K160" s="42">
        <v>0.45</v>
      </c>
      <c r="L160" s="41">
        <f t="shared" si="150"/>
        <v>0</v>
      </c>
      <c r="M160" s="41">
        <f t="shared" si="151"/>
        <v>0</v>
      </c>
      <c r="N160" s="564">
        <v>0</v>
      </c>
      <c r="O160" s="41"/>
      <c r="P160" s="289">
        <f>$D$160*O160</f>
        <v>0</v>
      </c>
      <c r="Q160" s="467"/>
      <c r="S160" s="42">
        <v>0.45</v>
      </c>
      <c r="T160" s="41">
        <f t="shared" si="152"/>
        <v>0</v>
      </c>
      <c r="U160" s="41">
        <f t="shared" si="153"/>
        <v>0</v>
      </c>
      <c r="V160" s="557">
        <v>0</v>
      </c>
      <c r="W160" s="41"/>
      <c r="X160" s="289">
        <f>$D$160*W160</f>
        <v>0</v>
      </c>
      <c r="Y160" s="467"/>
      <c r="AA160" s="42">
        <v>0.45</v>
      </c>
      <c r="AB160" s="41">
        <f t="shared" si="154"/>
        <v>0</v>
      </c>
      <c r="AC160" s="41">
        <f t="shared" si="155"/>
        <v>0</v>
      </c>
      <c r="AD160" s="564">
        <v>0</v>
      </c>
      <c r="AE160" s="60"/>
      <c r="AF160" s="289">
        <f>$D$160*AE160</f>
        <v>0</v>
      </c>
      <c r="AG160" s="457"/>
      <c r="AI160" s="42">
        <v>0.45</v>
      </c>
      <c r="AJ160" s="41">
        <f t="shared" si="156"/>
        <v>0</v>
      </c>
      <c r="AK160" s="41">
        <f t="shared" si="157"/>
        <v>0</v>
      </c>
      <c r="AL160" s="557">
        <v>0</v>
      </c>
      <c r="AM160" s="60"/>
      <c r="AN160" s="289">
        <f>$D$160*AM160</f>
        <v>0</v>
      </c>
      <c r="AO160" s="457"/>
      <c r="AQ160" s="42">
        <v>0.45</v>
      </c>
      <c r="AR160" s="41">
        <f t="shared" si="158"/>
        <v>0</v>
      </c>
      <c r="AS160" s="41">
        <f t="shared" si="159"/>
        <v>0</v>
      </c>
      <c r="AT160" s="557">
        <v>0</v>
      </c>
      <c r="AU160" s="60"/>
      <c r="AV160" s="289">
        <f>$D$160*AU160</f>
        <v>0</v>
      </c>
      <c r="AW160" s="457"/>
      <c r="AY160" s="42">
        <v>0.45</v>
      </c>
      <c r="AZ160" s="41">
        <f t="shared" si="160"/>
        <v>0</v>
      </c>
      <c r="BA160" s="41">
        <f t="shared" si="161"/>
        <v>0</v>
      </c>
      <c r="BB160" s="557">
        <v>0</v>
      </c>
      <c r="BC160" s="60"/>
      <c r="BD160" s="289">
        <f>$D$160*BC160</f>
        <v>0</v>
      </c>
      <c r="BE160" s="457"/>
      <c r="BG160" s="42">
        <v>0.45</v>
      </c>
      <c r="BH160" s="41">
        <f t="shared" si="162"/>
        <v>0</v>
      </c>
      <c r="BI160" s="41">
        <f t="shared" si="163"/>
        <v>0</v>
      </c>
      <c r="BJ160" s="557">
        <v>0</v>
      </c>
      <c r="BK160" s="60"/>
      <c r="BL160" s="289">
        <f>$D$160*BK160</f>
        <v>0</v>
      </c>
      <c r="BM160" s="457"/>
      <c r="BO160" s="42">
        <v>0.45</v>
      </c>
      <c r="BP160" s="41">
        <f t="shared" si="164"/>
        <v>0</v>
      </c>
      <c r="BQ160" s="41">
        <f t="shared" si="165"/>
        <v>0</v>
      </c>
      <c r="BR160" s="557">
        <v>0</v>
      </c>
      <c r="BS160" s="60"/>
      <c r="BT160" s="289">
        <f>$D$160*BS160</f>
        <v>0</v>
      </c>
      <c r="BU160" s="457"/>
      <c r="BW160" s="42">
        <v>0.45</v>
      </c>
      <c r="BX160" s="41">
        <f t="shared" si="166"/>
        <v>0</v>
      </c>
      <c r="BY160" s="41">
        <f t="shared" si="167"/>
        <v>0</v>
      </c>
      <c r="BZ160" s="557">
        <v>0</v>
      </c>
      <c r="CA160" s="60"/>
      <c r="CB160" s="289">
        <f>$D$160*CA160</f>
        <v>0</v>
      </c>
      <c r="CC160" s="457"/>
      <c r="CE160" s="42">
        <v>0.45</v>
      </c>
      <c r="CF160" s="41">
        <f t="shared" si="168"/>
        <v>0</v>
      </c>
      <c r="CG160" s="41">
        <f t="shared" si="169"/>
        <v>0</v>
      </c>
      <c r="CH160" s="557">
        <v>0</v>
      </c>
      <c r="CI160" s="60"/>
      <c r="CJ160" s="289">
        <f>$D$160*CI160</f>
        <v>0</v>
      </c>
      <c r="CK160" s="457"/>
      <c r="CM160" s="42">
        <v>0.45</v>
      </c>
      <c r="CN160" s="41">
        <f t="shared" si="170"/>
        <v>0</v>
      </c>
      <c r="CO160" s="41">
        <f t="shared" si="171"/>
        <v>0</v>
      </c>
      <c r="CP160" s="579">
        <v>0</v>
      </c>
      <c r="CQ160" s="60"/>
      <c r="CR160" s="289">
        <f>$D$160*CQ160</f>
        <v>0</v>
      </c>
      <c r="CS160" s="467"/>
      <c r="CT160" s="56"/>
      <c r="CU160" s="42">
        <v>0.45</v>
      </c>
      <c r="CV160" s="41">
        <f t="shared" si="172"/>
        <v>0</v>
      </c>
      <c r="CW160" s="41">
        <f t="shared" si="173"/>
        <v>0</v>
      </c>
      <c r="CX160" s="564">
        <v>0</v>
      </c>
      <c r="CY160" s="60"/>
      <c r="CZ160" s="289">
        <f>$D$160*CY160</f>
        <v>0</v>
      </c>
      <c r="DA160" s="501"/>
      <c r="DB160" s="223"/>
      <c r="DC160" s="42">
        <v>0.45</v>
      </c>
      <c r="DD160" s="41">
        <f t="shared" si="174"/>
        <v>0</v>
      </c>
      <c r="DE160" s="41">
        <f t="shared" si="175"/>
        <v>0</v>
      </c>
      <c r="DF160" s="576">
        <v>0</v>
      </c>
      <c r="DG160" s="119"/>
      <c r="DH160" s="289">
        <f>$D$160*DG160</f>
        <v>0</v>
      </c>
      <c r="DI160" s="501"/>
      <c r="DJ160" s="223"/>
      <c r="DK160" s="42">
        <v>0.45</v>
      </c>
      <c r="DL160" s="41">
        <f t="shared" si="176"/>
        <v>0</v>
      </c>
      <c r="DM160" s="41">
        <f t="shared" si="177"/>
        <v>0</v>
      </c>
      <c r="DN160" s="576">
        <v>0</v>
      </c>
      <c r="DO160" s="119"/>
      <c r="DP160" s="289">
        <f>$D$160*DO160</f>
        <v>0</v>
      </c>
      <c r="DQ160" s="501"/>
      <c r="DR160" s="223"/>
      <c r="DS160" s="42">
        <v>0.45</v>
      </c>
      <c r="DT160" s="41">
        <f t="shared" si="178"/>
        <v>0</v>
      </c>
      <c r="DU160" s="41">
        <f t="shared" si="179"/>
        <v>0</v>
      </c>
      <c r="DV160" s="576">
        <v>0</v>
      </c>
      <c r="DW160" s="119"/>
      <c r="DX160" s="289">
        <f>$D$160*DW160</f>
        <v>0</v>
      </c>
      <c r="DY160" s="501"/>
      <c r="DZ160" s="223"/>
      <c r="EA160" s="42">
        <v>0.45</v>
      </c>
      <c r="EB160" s="41">
        <f t="shared" si="180"/>
        <v>0</v>
      </c>
      <c r="EC160" s="41">
        <f t="shared" si="181"/>
        <v>0</v>
      </c>
      <c r="ED160" s="576">
        <v>0</v>
      </c>
      <c r="EE160" s="119"/>
      <c r="EF160" s="289">
        <f>$D$160*EE160</f>
        <v>0</v>
      </c>
      <c r="EG160" s="501"/>
      <c r="EH160" s="223"/>
      <c r="EI160" s="42">
        <v>0.45</v>
      </c>
      <c r="EJ160" s="41">
        <f t="shared" si="182"/>
        <v>0</v>
      </c>
      <c r="EK160" s="41">
        <f t="shared" si="183"/>
        <v>0</v>
      </c>
      <c r="EL160" s="576">
        <v>0</v>
      </c>
      <c r="EM160" s="119"/>
      <c r="EN160" s="289">
        <f>$D$160*EM160</f>
        <v>0</v>
      </c>
      <c r="EO160" s="501"/>
      <c r="EP160" s="223"/>
      <c r="EQ160" s="42">
        <v>0.45</v>
      </c>
      <c r="ER160" s="41">
        <f t="shared" si="184"/>
        <v>0</v>
      </c>
      <c r="ES160" s="41">
        <f t="shared" si="185"/>
        <v>0</v>
      </c>
      <c r="ET160" s="576">
        <v>0</v>
      </c>
      <c r="EU160" s="143"/>
      <c r="EV160" s="289">
        <f>$D$160*EU160</f>
        <v>0</v>
      </c>
      <c r="EW160" s="536"/>
      <c r="EX160" s="144"/>
      <c r="EY160" s="42">
        <v>0.45</v>
      </c>
      <c r="EZ160" s="41">
        <f t="shared" si="186"/>
        <v>0</v>
      </c>
      <c r="FA160" s="41">
        <f t="shared" si="187"/>
        <v>0</v>
      </c>
      <c r="FB160" s="632">
        <v>0</v>
      </c>
      <c r="FC160" s="104"/>
      <c r="FD160" s="289">
        <f>$D$160*FC160</f>
        <v>0</v>
      </c>
      <c r="FE160" s="463"/>
      <c r="FF160" s="227"/>
      <c r="FG160" s="42">
        <v>0.45</v>
      </c>
      <c r="FH160" s="41">
        <f t="shared" si="188"/>
        <v>0</v>
      </c>
      <c r="FI160" s="41">
        <f t="shared" si="104"/>
        <v>0</v>
      </c>
      <c r="FJ160" s="579">
        <v>0</v>
      </c>
      <c r="FK160" s="400"/>
      <c r="FL160" s="289">
        <f>$D$160*FK160</f>
        <v>0</v>
      </c>
      <c r="FM160" s="539"/>
      <c r="FN160" s="275"/>
      <c r="FO160" s="42">
        <v>0.45</v>
      </c>
      <c r="FP160" s="41">
        <f t="shared" si="189"/>
        <v>0</v>
      </c>
      <c r="FQ160" s="41">
        <f t="shared" si="190"/>
        <v>0</v>
      </c>
      <c r="FR160" s="633">
        <v>0</v>
      </c>
      <c r="FW160" s="355">
        <f t="shared" si="191"/>
        <v>0</v>
      </c>
      <c r="FX160" s="355">
        <f t="shared" si="191"/>
        <v>0</v>
      </c>
      <c r="FY160" s="355">
        <f t="shared" si="192"/>
        <v>0</v>
      </c>
      <c r="FZ160" s="356">
        <f t="shared" si="192"/>
        <v>0</v>
      </c>
    </row>
    <row r="161" spans="1:182" x14ac:dyDescent="0.25">
      <c r="A161" s="35" t="s">
        <v>247</v>
      </c>
      <c r="B161" s="147" t="s">
        <v>248</v>
      </c>
      <c r="C161" s="261" t="s">
        <v>246</v>
      </c>
      <c r="D161" s="148">
        <v>202</v>
      </c>
      <c r="E161" s="299">
        <f t="shared" si="195"/>
        <v>0</v>
      </c>
      <c r="F161" s="288">
        <f>$D$161*E161</f>
        <v>0</v>
      </c>
      <c r="G161" s="41"/>
      <c r="H161" s="289">
        <f>$D$161*G161</f>
        <v>0</v>
      </c>
      <c r="I161" s="467"/>
      <c r="K161" s="42">
        <v>0.6</v>
      </c>
      <c r="L161" s="41">
        <f t="shared" si="150"/>
        <v>0</v>
      </c>
      <c r="M161" s="41">
        <f t="shared" si="151"/>
        <v>0</v>
      </c>
      <c r="N161" s="564">
        <v>0</v>
      </c>
      <c r="O161" s="41"/>
      <c r="P161" s="289">
        <f>$D$161*O161</f>
        <v>0</v>
      </c>
      <c r="Q161" s="467"/>
      <c r="S161" s="42">
        <v>0.6</v>
      </c>
      <c r="T161" s="41">
        <f t="shared" si="152"/>
        <v>0</v>
      </c>
      <c r="U161" s="41">
        <f t="shared" si="153"/>
        <v>0</v>
      </c>
      <c r="V161" s="557">
        <v>0</v>
      </c>
      <c r="W161" s="41"/>
      <c r="X161" s="289">
        <f>$D$161*W161</f>
        <v>0</v>
      </c>
      <c r="Y161" s="467"/>
      <c r="AA161" s="42">
        <v>0.6</v>
      </c>
      <c r="AB161" s="41">
        <f t="shared" si="154"/>
        <v>0</v>
      </c>
      <c r="AC161" s="41">
        <f t="shared" si="155"/>
        <v>0</v>
      </c>
      <c r="AD161" s="564">
        <v>0</v>
      </c>
      <c r="AE161" s="60"/>
      <c r="AF161" s="289">
        <f>$D$161*AE161</f>
        <v>0</v>
      </c>
      <c r="AG161" s="457"/>
      <c r="AI161" s="42">
        <v>0.6</v>
      </c>
      <c r="AJ161" s="41">
        <f t="shared" si="156"/>
        <v>0</v>
      </c>
      <c r="AK161" s="41">
        <f t="shared" si="157"/>
        <v>0</v>
      </c>
      <c r="AL161" s="557">
        <v>0</v>
      </c>
      <c r="AM161" s="60"/>
      <c r="AN161" s="289">
        <f>$D$161*AM161</f>
        <v>0</v>
      </c>
      <c r="AO161" s="457"/>
      <c r="AQ161" s="42">
        <v>0.6</v>
      </c>
      <c r="AR161" s="41">
        <f t="shared" si="158"/>
        <v>0</v>
      </c>
      <c r="AS161" s="41">
        <f t="shared" si="159"/>
        <v>0</v>
      </c>
      <c r="AT161" s="557">
        <v>0</v>
      </c>
      <c r="AU161" s="60"/>
      <c r="AV161" s="289">
        <f>$D$161*AU161</f>
        <v>0</v>
      </c>
      <c r="AW161" s="457"/>
      <c r="AY161" s="42">
        <v>0.6</v>
      </c>
      <c r="AZ161" s="41">
        <f t="shared" si="160"/>
        <v>0</v>
      </c>
      <c r="BA161" s="41">
        <f t="shared" si="161"/>
        <v>0</v>
      </c>
      <c r="BB161" s="557">
        <v>0</v>
      </c>
      <c r="BC161" s="60"/>
      <c r="BD161" s="289">
        <f>$D$161*BC161</f>
        <v>0</v>
      </c>
      <c r="BE161" s="457"/>
      <c r="BG161" s="42">
        <v>0.6</v>
      </c>
      <c r="BH161" s="41">
        <f t="shared" si="162"/>
        <v>0</v>
      </c>
      <c r="BI161" s="41">
        <f t="shared" si="163"/>
        <v>0</v>
      </c>
      <c r="BJ161" s="557">
        <v>0</v>
      </c>
      <c r="BK161" s="60"/>
      <c r="BL161" s="289">
        <f>$D$161*BK161</f>
        <v>0</v>
      </c>
      <c r="BM161" s="457"/>
      <c r="BO161" s="42">
        <v>0.6</v>
      </c>
      <c r="BP161" s="41">
        <f t="shared" si="164"/>
        <v>0</v>
      </c>
      <c r="BQ161" s="41">
        <f t="shared" si="165"/>
        <v>0</v>
      </c>
      <c r="BR161" s="557">
        <v>0</v>
      </c>
      <c r="BS161" s="60"/>
      <c r="BT161" s="289">
        <f>$D$161*BS161</f>
        <v>0</v>
      </c>
      <c r="BU161" s="457"/>
      <c r="BW161" s="42">
        <v>0.6</v>
      </c>
      <c r="BX161" s="41">
        <f t="shared" si="166"/>
        <v>0</v>
      </c>
      <c r="BY161" s="41">
        <f t="shared" si="167"/>
        <v>0</v>
      </c>
      <c r="BZ161" s="557">
        <v>0</v>
      </c>
      <c r="CA161" s="60"/>
      <c r="CB161" s="289">
        <f>$D$161*CA161</f>
        <v>0</v>
      </c>
      <c r="CC161" s="457"/>
      <c r="CE161" s="42">
        <v>0.6</v>
      </c>
      <c r="CF161" s="41">
        <f t="shared" si="168"/>
        <v>0</v>
      </c>
      <c r="CG161" s="41">
        <f t="shared" si="169"/>
        <v>0</v>
      </c>
      <c r="CH161" s="557">
        <v>0</v>
      </c>
      <c r="CI161" s="60"/>
      <c r="CJ161" s="289">
        <f>$D$161*CI161</f>
        <v>0</v>
      </c>
      <c r="CK161" s="457"/>
      <c r="CM161" s="42">
        <v>0.6</v>
      </c>
      <c r="CN161" s="41">
        <f t="shared" si="170"/>
        <v>0</v>
      </c>
      <c r="CO161" s="41">
        <f t="shared" si="171"/>
        <v>0</v>
      </c>
      <c r="CP161" s="579">
        <v>0</v>
      </c>
      <c r="CQ161" s="60"/>
      <c r="CR161" s="289">
        <f>$D$161*CQ161</f>
        <v>0</v>
      </c>
      <c r="CS161" s="467"/>
      <c r="CT161" s="56"/>
      <c r="CU161" s="42">
        <v>0.6</v>
      </c>
      <c r="CV161" s="41">
        <f t="shared" si="172"/>
        <v>0</v>
      </c>
      <c r="CW161" s="41">
        <f t="shared" si="173"/>
        <v>0</v>
      </c>
      <c r="CX161" s="564">
        <v>0</v>
      </c>
      <c r="CY161" s="60"/>
      <c r="CZ161" s="289">
        <f>$D$161*CY161</f>
        <v>0</v>
      </c>
      <c r="DA161" s="501"/>
      <c r="DB161" s="223"/>
      <c r="DC161" s="42">
        <v>0.6</v>
      </c>
      <c r="DD161" s="41">
        <f t="shared" si="174"/>
        <v>0</v>
      </c>
      <c r="DE161" s="41">
        <f t="shared" si="175"/>
        <v>0</v>
      </c>
      <c r="DF161" s="576">
        <v>0</v>
      </c>
      <c r="DG161" s="119"/>
      <c r="DH161" s="289">
        <f>$D$161*DG161</f>
        <v>0</v>
      </c>
      <c r="DI161" s="501"/>
      <c r="DJ161" s="223"/>
      <c r="DK161" s="42">
        <v>0.6</v>
      </c>
      <c r="DL161" s="41">
        <f t="shared" si="176"/>
        <v>0</v>
      </c>
      <c r="DM161" s="41">
        <f t="shared" si="177"/>
        <v>0</v>
      </c>
      <c r="DN161" s="576">
        <v>0</v>
      </c>
      <c r="DO161" s="119"/>
      <c r="DP161" s="289">
        <f>$D$161*DO161</f>
        <v>0</v>
      </c>
      <c r="DQ161" s="501"/>
      <c r="DR161" s="223"/>
      <c r="DS161" s="42">
        <v>0.6</v>
      </c>
      <c r="DT161" s="41">
        <f t="shared" si="178"/>
        <v>0</v>
      </c>
      <c r="DU161" s="41">
        <f t="shared" si="179"/>
        <v>0</v>
      </c>
      <c r="DV161" s="576">
        <v>0</v>
      </c>
      <c r="DW161" s="119"/>
      <c r="DX161" s="289">
        <f>$D$161*DW161</f>
        <v>0</v>
      </c>
      <c r="DY161" s="501"/>
      <c r="DZ161" s="223"/>
      <c r="EA161" s="42">
        <v>0.6</v>
      </c>
      <c r="EB161" s="41">
        <f t="shared" si="180"/>
        <v>0</v>
      </c>
      <c r="EC161" s="41">
        <f t="shared" si="181"/>
        <v>0</v>
      </c>
      <c r="ED161" s="576">
        <v>0</v>
      </c>
      <c r="EE161" s="119"/>
      <c r="EF161" s="289">
        <f>$D$161*EE161</f>
        <v>0</v>
      </c>
      <c r="EG161" s="501"/>
      <c r="EH161" s="223"/>
      <c r="EI161" s="42">
        <v>0.6</v>
      </c>
      <c r="EJ161" s="41">
        <f t="shared" si="182"/>
        <v>0</v>
      </c>
      <c r="EK161" s="41">
        <f t="shared" si="183"/>
        <v>0</v>
      </c>
      <c r="EL161" s="576">
        <v>0</v>
      </c>
      <c r="EM161" s="119"/>
      <c r="EN161" s="289">
        <f>$D$161*EM161</f>
        <v>0</v>
      </c>
      <c r="EO161" s="501"/>
      <c r="EP161" s="223"/>
      <c r="EQ161" s="42">
        <v>0.6</v>
      </c>
      <c r="ER161" s="41">
        <f t="shared" si="184"/>
        <v>0</v>
      </c>
      <c r="ES161" s="41">
        <f t="shared" si="185"/>
        <v>0</v>
      </c>
      <c r="ET161" s="576">
        <v>0</v>
      </c>
      <c r="EU161" s="143"/>
      <c r="EV161" s="289">
        <f>$D$161*EU161</f>
        <v>0</v>
      </c>
      <c r="EW161" s="536"/>
      <c r="EX161" s="144"/>
      <c r="EY161" s="42">
        <v>0.6</v>
      </c>
      <c r="EZ161" s="41">
        <f t="shared" si="186"/>
        <v>0</v>
      </c>
      <c r="FA161" s="41">
        <f t="shared" si="187"/>
        <v>0</v>
      </c>
      <c r="FB161" s="632">
        <v>0</v>
      </c>
      <c r="FC161" s="104"/>
      <c r="FD161" s="289">
        <f>$D$161*FC161</f>
        <v>0</v>
      </c>
      <c r="FE161" s="463"/>
      <c r="FF161" s="227"/>
      <c r="FG161" s="42">
        <v>0.6</v>
      </c>
      <c r="FH161" s="41">
        <f t="shared" si="188"/>
        <v>0</v>
      </c>
      <c r="FI161" s="41">
        <f t="shared" si="104"/>
        <v>0</v>
      </c>
      <c r="FJ161" s="579">
        <v>0</v>
      </c>
      <c r="FK161" s="400"/>
      <c r="FL161" s="289">
        <f>$D$161*FK161</f>
        <v>0</v>
      </c>
      <c r="FM161" s="539"/>
      <c r="FN161" s="275"/>
      <c r="FO161" s="42">
        <v>0.6</v>
      </c>
      <c r="FP161" s="41">
        <f t="shared" si="189"/>
        <v>0</v>
      </c>
      <c r="FQ161" s="41">
        <f t="shared" si="190"/>
        <v>0</v>
      </c>
      <c r="FR161" s="633">
        <v>0</v>
      </c>
      <c r="FW161" s="355">
        <f t="shared" si="191"/>
        <v>0</v>
      </c>
      <c r="FX161" s="355">
        <f t="shared" si="191"/>
        <v>0</v>
      </c>
      <c r="FY161" s="355">
        <f t="shared" si="192"/>
        <v>0</v>
      </c>
      <c r="FZ161" s="356">
        <f t="shared" si="192"/>
        <v>0</v>
      </c>
    </row>
    <row r="162" spans="1:182" x14ac:dyDescent="0.25">
      <c r="A162" s="35" t="s">
        <v>249</v>
      </c>
      <c r="B162" s="147" t="s">
        <v>250</v>
      </c>
      <c r="C162" s="261" t="s">
        <v>246</v>
      </c>
      <c r="D162" s="148">
        <v>200</v>
      </c>
      <c r="E162" s="299">
        <f t="shared" si="195"/>
        <v>0</v>
      </c>
      <c r="F162" s="288">
        <f>$D$162*E162</f>
        <v>0</v>
      </c>
      <c r="G162" s="41"/>
      <c r="H162" s="289">
        <f>$D$162*G162</f>
        <v>0</v>
      </c>
      <c r="I162" s="467"/>
      <c r="K162" s="42">
        <v>0.35</v>
      </c>
      <c r="L162" s="41">
        <f t="shared" si="150"/>
        <v>0</v>
      </c>
      <c r="M162" s="41">
        <f t="shared" si="151"/>
        <v>0</v>
      </c>
      <c r="N162" s="564">
        <v>0</v>
      </c>
      <c r="O162" s="41"/>
      <c r="P162" s="289">
        <f>$D$162*O162</f>
        <v>0</v>
      </c>
      <c r="Q162" s="467"/>
      <c r="S162" s="42">
        <v>0.35</v>
      </c>
      <c r="T162" s="41">
        <f t="shared" si="152"/>
        <v>0</v>
      </c>
      <c r="U162" s="41">
        <f t="shared" si="153"/>
        <v>0</v>
      </c>
      <c r="V162" s="557">
        <v>0</v>
      </c>
      <c r="W162" s="41"/>
      <c r="X162" s="289">
        <f>$D$162*W162</f>
        <v>0</v>
      </c>
      <c r="Y162" s="467"/>
      <c r="AA162" s="42">
        <v>0.35</v>
      </c>
      <c r="AB162" s="41">
        <f t="shared" si="154"/>
        <v>0</v>
      </c>
      <c r="AC162" s="41">
        <f t="shared" si="155"/>
        <v>0</v>
      </c>
      <c r="AD162" s="564">
        <v>0</v>
      </c>
      <c r="AE162" s="60"/>
      <c r="AF162" s="289">
        <f>$D$162*AE162</f>
        <v>0</v>
      </c>
      <c r="AG162" s="457"/>
      <c r="AI162" s="42">
        <v>0.35</v>
      </c>
      <c r="AJ162" s="41">
        <f t="shared" si="156"/>
        <v>0</v>
      </c>
      <c r="AK162" s="41">
        <f t="shared" si="157"/>
        <v>0</v>
      </c>
      <c r="AL162" s="557">
        <v>0</v>
      </c>
      <c r="AM162" s="60"/>
      <c r="AN162" s="289">
        <f>$D$162*AM162</f>
        <v>0</v>
      </c>
      <c r="AO162" s="457"/>
      <c r="AQ162" s="42">
        <v>0.35</v>
      </c>
      <c r="AR162" s="41">
        <f t="shared" si="158"/>
        <v>0</v>
      </c>
      <c r="AS162" s="41">
        <f t="shared" si="159"/>
        <v>0</v>
      </c>
      <c r="AT162" s="557">
        <v>0</v>
      </c>
      <c r="AU162" s="60"/>
      <c r="AV162" s="289">
        <f>$D$162*AU162</f>
        <v>0</v>
      </c>
      <c r="AW162" s="457"/>
      <c r="AY162" s="42">
        <v>0.35</v>
      </c>
      <c r="AZ162" s="41">
        <f t="shared" si="160"/>
        <v>0</v>
      </c>
      <c r="BA162" s="41">
        <f t="shared" si="161"/>
        <v>0</v>
      </c>
      <c r="BB162" s="557">
        <v>0</v>
      </c>
      <c r="BC162" s="60"/>
      <c r="BD162" s="289">
        <f>$D$162*BC162</f>
        <v>0</v>
      </c>
      <c r="BE162" s="457"/>
      <c r="BG162" s="42">
        <v>0.35</v>
      </c>
      <c r="BH162" s="41">
        <f t="shared" si="162"/>
        <v>0</v>
      </c>
      <c r="BI162" s="41">
        <f t="shared" si="163"/>
        <v>0</v>
      </c>
      <c r="BJ162" s="557">
        <v>0</v>
      </c>
      <c r="BK162" s="60"/>
      <c r="BL162" s="289">
        <f>$D$162*BK162</f>
        <v>0</v>
      </c>
      <c r="BM162" s="457"/>
      <c r="BO162" s="42">
        <v>0.35</v>
      </c>
      <c r="BP162" s="41">
        <f t="shared" si="164"/>
        <v>0</v>
      </c>
      <c r="BQ162" s="41">
        <f t="shared" si="165"/>
        <v>0</v>
      </c>
      <c r="BR162" s="557">
        <v>0</v>
      </c>
      <c r="BS162" s="60"/>
      <c r="BT162" s="289">
        <f>$D$162*BS162</f>
        <v>0</v>
      </c>
      <c r="BU162" s="457"/>
      <c r="BW162" s="42">
        <v>0.35</v>
      </c>
      <c r="BX162" s="41">
        <f t="shared" si="166"/>
        <v>0</v>
      </c>
      <c r="BY162" s="41">
        <f t="shared" si="167"/>
        <v>0</v>
      </c>
      <c r="BZ162" s="557">
        <v>0</v>
      </c>
      <c r="CA162" s="60"/>
      <c r="CB162" s="289">
        <f>$D$162*CA162</f>
        <v>0</v>
      </c>
      <c r="CC162" s="457"/>
      <c r="CE162" s="42">
        <v>0.35</v>
      </c>
      <c r="CF162" s="41">
        <f t="shared" si="168"/>
        <v>0</v>
      </c>
      <c r="CG162" s="41">
        <f t="shared" si="169"/>
        <v>0</v>
      </c>
      <c r="CH162" s="557">
        <v>0</v>
      </c>
      <c r="CI162" s="60"/>
      <c r="CJ162" s="289">
        <f>$D$162*CI162</f>
        <v>0</v>
      </c>
      <c r="CK162" s="457"/>
      <c r="CM162" s="42">
        <v>0.35</v>
      </c>
      <c r="CN162" s="41">
        <f t="shared" si="170"/>
        <v>0</v>
      </c>
      <c r="CO162" s="41">
        <f t="shared" si="171"/>
        <v>0</v>
      </c>
      <c r="CP162" s="579">
        <v>0</v>
      </c>
      <c r="CQ162" s="60"/>
      <c r="CR162" s="289">
        <f>$D$162*CQ162</f>
        <v>0</v>
      </c>
      <c r="CS162" s="467"/>
      <c r="CT162" s="56"/>
      <c r="CU162" s="42">
        <v>0.35</v>
      </c>
      <c r="CV162" s="41">
        <f t="shared" si="172"/>
        <v>0</v>
      </c>
      <c r="CW162" s="41">
        <f t="shared" si="173"/>
        <v>0</v>
      </c>
      <c r="CX162" s="564">
        <v>0</v>
      </c>
      <c r="CY162" s="60"/>
      <c r="CZ162" s="289">
        <f>$D$162*CY162</f>
        <v>0</v>
      </c>
      <c r="DA162" s="501"/>
      <c r="DB162" s="223"/>
      <c r="DC162" s="42">
        <v>0.35</v>
      </c>
      <c r="DD162" s="41">
        <f t="shared" si="174"/>
        <v>0</v>
      </c>
      <c r="DE162" s="41">
        <f t="shared" si="175"/>
        <v>0</v>
      </c>
      <c r="DF162" s="576">
        <v>0</v>
      </c>
      <c r="DG162" s="119"/>
      <c r="DH162" s="289">
        <f>$D$162*DG162</f>
        <v>0</v>
      </c>
      <c r="DI162" s="501"/>
      <c r="DJ162" s="223"/>
      <c r="DK162" s="42">
        <v>0.35</v>
      </c>
      <c r="DL162" s="41">
        <f t="shared" si="176"/>
        <v>0</v>
      </c>
      <c r="DM162" s="41">
        <f t="shared" si="177"/>
        <v>0</v>
      </c>
      <c r="DN162" s="576">
        <v>0</v>
      </c>
      <c r="DO162" s="119"/>
      <c r="DP162" s="289">
        <f>$D$162*DO162</f>
        <v>0</v>
      </c>
      <c r="DQ162" s="501"/>
      <c r="DR162" s="223"/>
      <c r="DS162" s="42">
        <v>0.35</v>
      </c>
      <c r="DT162" s="41">
        <f t="shared" si="178"/>
        <v>0</v>
      </c>
      <c r="DU162" s="41">
        <f t="shared" si="179"/>
        <v>0</v>
      </c>
      <c r="DV162" s="576">
        <v>0</v>
      </c>
      <c r="DW162" s="119"/>
      <c r="DX162" s="289">
        <f>$D$162*DW162</f>
        <v>0</v>
      </c>
      <c r="DY162" s="501"/>
      <c r="DZ162" s="223"/>
      <c r="EA162" s="42">
        <v>0.35</v>
      </c>
      <c r="EB162" s="41">
        <f t="shared" si="180"/>
        <v>0</v>
      </c>
      <c r="EC162" s="41">
        <f t="shared" si="181"/>
        <v>0</v>
      </c>
      <c r="ED162" s="576">
        <v>0</v>
      </c>
      <c r="EE162" s="119"/>
      <c r="EF162" s="289">
        <f>$D$162*EE162</f>
        <v>0</v>
      </c>
      <c r="EG162" s="501"/>
      <c r="EH162" s="223"/>
      <c r="EI162" s="42">
        <v>0.35</v>
      </c>
      <c r="EJ162" s="41">
        <f t="shared" si="182"/>
        <v>0</v>
      </c>
      <c r="EK162" s="41">
        <f t="shared" si="183"/>
        <v>0</v>
      </c>
      <c r="EL162" s="576">
        <v>0</v>
      </c>
      <c r="EM162" s="119"/>
      <c r="EN162" s="289">
        <f>$D$162*EM162</f>
        <v>0</v>
      </c>
      <c r="EO162" s="501"/>
      <c r="EP162" s="223"/>
      <c r="EQ162" s="42">
        <v>0.35</v>
      </c>
      <c r="ER162" s="41">
        <f t="shared" si="184"/>
        <v>0</v>
      </c>
      <c r="ES162" s="41">
        <f t="shared" si="185"/>
        <v>0</v>
      </c>
      <c r="ET162" s="576">
        <v>0</v>
      </c>
      <c r="EU162" s="143"/>
      <c r="EV162" s="289">
        <f>$D$162*EU162</f>
        <v>0</v>
      </c>
      <c r="EW162" s="536"/>
      <c r="EX162" s="144"/>
      <c r="EY162" s="42">
        <v>0.35</v>
      </c>
      <c r="EZ162" s="41">
        <f t="shared" si="186"/>
        <v>0</v>
      </c>
      <c r="FA162" s="41">
        <f t="shared" si="187"/>
        <v>0</v>
      </c>
      <c r="FB162" s="632">
        <v>0</v>
      </c>
      <c r="FC162" s="104"/>
      <c r="FD162" s="289">
        <f>$D$162*FC162</f>
        <v>0</v>
      </c>
      <c r="FE162" s="463"/>
      <c r="FF162" s="227"/>
      <c r="FG162" s="42">
        <v>0.35</v>
      </c>
      <c r="FH162" s="41">
        <f t="shared" si="188"/>
        <v>0</v>
      </c>
      <c r="FI162" s="41">
        <f t="shared" si="104"/>
        <v>0</v>
      </c>
      <c r="FJ162" s="579">
        <v>0</v>
      </c>
      <c r="FK162" s="400"/>
      <c r="FL162" s="289">
        <f>$D$162*FK162</f>
        <v>0</v>
      </c>
      <c r="FM162" s="539"/>
      <c r="FN162" s="275"/>
      <c r="FO162" s="42">
        <v>0.35</v>
      </c>
      <c r="FP162" s="41">
        <f t="shared" si="189"/>
        <v>0</v>
      </c>
      <c r="FQ162" s="41">
        <f t="shared" si="190"/>
        <v>0</v>
      </c>
      <c r="FR162" s="633">
        <v>0</v>
      </c>
      <c r="FW162" s="355">
        <f t="shared" si="191"/>
        <v>0</v>
      </c>
      <c r="FX162" s="355">
        <f t="shared" si="191"/>
        <v>0</v>
      </c>
      <c r="FY162" s="355">
        <f t="shared" si="192"/>
        <v>0</v>
      </c>
      <c r="FZ162" s="356">
        <f t="shared" si="192"/>
        <v>0</v>
      </c>
    </row>
    <row r="163" spans="1:182" x14ac:dyDescent="0.25">
      <c r="A163" s="62"/>
      <c r="B163" s="147"/>
      <c r="C163" s="261"/>
      <c r="D163" s="146"/>
      <c r="E163" s="299">
        <f t="shared" si="195"/>
        <v>0</v>
      </c>
      <c r="F163" s="288"/>
      <c r="G163" s="41"/>
      <c r="H163" s="289"/>
      <c r="I163" s="467"/>
      <c r="K163" s="42"/>
      <c r="L163" s="41">
        <f t="shared" si="150"/>
        <v>0</v>
      </c>
      <c r="M163" s="41">
        <f t="shared" si="151"/>
        <v>0</v>
      </c>
      <c r="N163" s="564">
        <v>0</v>
      </c>
      <c r="O163" s="41"/>
      <c r="P163" s="289"/>
      <c r="Q163" s="467"/>
      <c r="S163" s="42"/>
      <c r="T163" s="41">
        <f t="shared" si="152"/>
        <v>0</v>
      </c>
      <c r="U163" s="41">
        <f t="shared" si="153"/>
        <v>0</v>
      </c>
      <c r="V163" s="557">
        <v>0</v>
      </c>
      <c r="W163" s="41"/>
      <c r="X163" s="289"/>
      <c r="Y163" s="467"/>
      <c r="AA163" s="42"/>
      <c r="AB163" s="41">
        <f t="shared" si="154"/>
        <v>0</v>
      </c>
      <c r="AC163" s="41">
        <f t="shared" si="155"/>
        <v>0</v>
      </c>
      <c r="AD163" s="564">
        <v>0</v>
      </c>
      <c r="AE163" s="60"/>
      <c r="AF163" s="289"/>
      <c r="AG163" s="457"/>
      <c r="AI163" s="42"/>
      <c r="AJ163" s="41">
        <f t="shared" si="156"/>
        <v>0</v>
      </c>
      <c r="AK163" s="41">
        <f t="shared" si="157"/>
        <v>0</v>
      </c>
      <c r="AL163" s="557">
        <v>0</v>
      </c>
      <c r="AM163" s="60"/>
      <c r="AN163" s="289"/>
      <c r="AO163" s="457"/>
      <c r="AQ163" s="42"/>
      <c r="AR163" s="41">
        <f t="shared" si="158"/>
        <v>0</v>
      </c>
      <c r="AS163" s="41">
        <f t="shared" si="159"/>
        <v>0</v>
      </c>
      <c r="AT163" s="557">
        <v>0</v>
      </c>
      <c r="AU163" s="60"/>
      <c r="AV163" s="289"/>
      <c r="AW163" s="457"/>
      <c r="AY163" s="42"/>
      <c r="AZ163" s="41">
        <f t="shared" si="160"/>
        <v>0</v>
      </c>
      <c r="BA163" s="41">
        <f t="shared" si="161"/>
        <v>0</v>
      </c>
      <c r="BB163" s="557">
        <v>0</v>
      </c>
      <c r="BC163" s="60"/>
      <c r="BD163" s="289"/>
      <c r="BE163" s="457"/>
      <c r="BG163" s="42"/>
      <c r="BH163" s="41">
        <f t="shared" si="162"/>
        <v>0</v>
      </c>
      <c r="BI163" s="41">
        <f t="shared" si="163"/>
        <v>0</v>
      </c>
      <c r="BJ163" s="557">
        <v>0</v>
      </c>
      <c r="BK163" s="60"/>
      <c r="BL163" s="289"/>
      <c r="BM163" s="457"/>
      <c r="BO163" s="42"/>
      <c r="BP163" s="41">
        <f t="shared" si="164"/>
        <v>0</v>
      </c>
      <c r="BQ163" s="41">
        <f t="shared" si="165"/>
        <v>0</v>
      </c>
      <c r="BR163" s="557">
        <v>0</v>
      </c>
      <c r="BS163" s="60"/>
      <c r="BT163" s="289"/>
      <c r="BU163" s="457"/>
      <c r="BW163" s="42"/>
      <c r="BX163" s="41">
        <f t="shared" si="166"/>
        <v>0</v>
      </c>
      <c r="BY163" s="41">
        <f t="shared" si="167"/>
        <v>0</v>
      </c>
      <c r="BZ163" s="557">
        <v>0</v>
      </c>
      <c r="CA163" s="60"/>
      <c r="CB163" s="289"/>
      <c r="CC163" s="457"/>
      <c r="CE163" s="42"/>
      <c r="CF163" s="41">
        <f t="shared" si="168"/>
        <v>0</v>
      </c>
      <c r="CG163" s="41">
        <f t="shared" si="169"/>
        <v>0</v>
      </c>
      <c r="CH163" s="557">
        <v>0</v>
      </c>
      <c r="CI163" s="60"/>
      <c r="CJ163" s="289"/>
      <c r="CK163" s="457"/>
      <c r="CM163" s="42"/>
      <c r="CN163" s="41">
        <f t="shared" si="170"/>
        <v>0</v>
      </c>
      <c r="CO163" s="41">
        <f t="shared" si="171"/>
        <v>0</v>
      </c>
      <c r="CP163" s="579">
        <v>0</v>
      </c>
      <c r="CQ163" s="60"/>
      <c r="CR163" s="289"/>
      <c r="CS163" s="467"/>
      <c r="CT163" s="56"/>
      <c r="CU163" s="42"/>
      <c r="CV163" s="41">
        <f t="shared" si="172"/>
        <v>0</v>
      </c>
      <c r="CW163" s="41">
        <f t="shared" si="173"/>
        <v>0</v>
      </c>
      <c r="CX163" s="564">
        <v>0</v>
      </c>
      <c r="CY163" s="60"/>
      <c r="CZ163" s="289"/>
      <c r="DA163" s="501"/>
      <c r="DB163" s="223"/>
      <c r="DC163" s="42"/>
      <c r="DD163" s="41">
        <f t="shared" si="174"/>
        <v>0</v>
      </c>
      <c r="DE163" s="41">
        <f t="shared" si="175"/>
        <v>0</v>
      </c>
      <c r="DF163" s="576">
        <v>0</v>
      </c>
      <c r="DG163" s="119"/>
      <c r="DH163" s="289"/>
      <c r="DI163" s="501"/>
      <c r="DJ163" s="223"/>
      <c r="DK163" s="42"/>
      <c r="DL163" s="41">
        <f t="shared" si="176"/>
        <v>0</v>
      </c>
      <c r="DM163" s="41">
        <f t="shared" si="177"/>
        <v>0</v>
      </c>
      <c r="DN163" s="576">
        <v>0</v>
      </c>
      <c r="DO163" s="119"/>
      <c r="DP163" s="289"/>
      <c r="DQ163" s="501"/>
      <c r="DR163" s="223"/>
      <c r="DS163" s="42"/>
      <c r="DT163" s="41">
        <f t="shared" si="178"/>
        <v>0</v>
      </c>
      <c r="DU163" s="41">
        <f t="shared" si="179"/>
        <v>0</v>
      </c>
      <c r="DV163" s="576">
        <v>0</v>
      </c>
      <c r="DW163" s="119"/>
      <c r="DX163" s="289"/>
      <c r="DY163" s="501"/>
      <c r="DZ163" s="223"/>
      <c r="EA163" s="42"/>
      <c r="EB163" s="41">
        <f t="shared" si="180"/>
        <v>0</v>
      </c>
      <c r="EC163" s="41">
        <f t="shared" si="181"/>
        <v>0</v>
      </c>
      <c r="ED163" s="576">
        <v>0</v>
      </c>
      <c r="EE163" s="119"/>
      <c r="EF163" s="289"/>
      <c r="EG163" s="501"/>
      <c r="EH163" s="223"/>
      <c r="EI163" s="42"/>
      <c r="EJ163" s="41">
        <f t="shared" si="182"/>
        <v>0</v>
      </c>
      <c r="EK163" s="41">
        <f t="shared" si="183"/>
        <v>0</v>
      </c>
      <c r="EL163" s="576">
        <v>0</v>
      </c>
      <c r="EM163" s="119"/>
      <c r="EN163" s="289"/>
      <c r="EO163" s="501"/>
      <c r="EP163" s="223"/>
      <c r="EQ163" s="42"/>
      <c r="ER163" s="41">
        <f t="shared" si="184"/>
        <v>0</v>
      </c>
      <c r="ES163" s="41">
        <f t="shared" si="185"/>
        <v>0</v>
      </c>
      <c r="ET163" s="576">
        <v>0</v>
      </c>
      <c r="EU163" s="143"/>
      <c r="EV163" s="289"/>
      <c r="EW163" s="536"/>
      <c r="EX163" s="144"/>
      <c r="EY163" s="42"/>
      <c r="EZ163" s="41">
        <f t="shared" si="186"/>
        <v>0</v>
      </c>
      <c r="FA163" s="41">
        <f t="shared" si="187"/>
        <v>0</v>
      </c>
      <c r="FB163" s="632">
        <v>0</v>
      </c>
      <c r="FC163" s="104"/>
      <c r="FD163" s="289"/>
      <c r="FE163" s="463"/>
      <c r="FF163" s="227"/>
      <c r="FG163" s="42"/>
      <c r="FH163" s="41">
        <f t="shared" si="188"/>
        <v>0</v>
      </c>
      <c r="FI163" s="41">
        <f t="shared" si="104"/>
        <v>0</v>
      </c>
      <c r="FJ163" s="579">
        <v>0</v>
      </c>
      <c r="FK163" s="400"/>
      <c r="FL163" s="289"/>
      <c r="FM163" s="539"/>
      <c r="FN163" s="275"/>
      <c r="FO163" s="42"/>
      <c r="FP163" s="41">
        <f t="shared" si="189"/>
        <v>0</v>
      </c>
      <c r="FQ163" s="41">
        <f t="shared" si="190"/>
        <v>0</v>
      </c>
      <c r="FR163" s="633">
        <v>0</v>
      </c>
      <c r="FW163" s="355">
        <f t="shared" si="191"/>
        <v>0</v>
      </c>
      <c r="FX163" s="355">
        <f t="shared" si="191"/>
        <v>0</v>
      </c>
      <c r="FY163" s="355">
        <f t="shared" si="192"/>
        <v>0</v>
      </c>
      <c r="FZ163" s="356">
        <f t="shared" si="192"/>
        <v>0</v>
      </c>
    </row>
    <row r="164" spans="1:182" x14ac:dyDescent="0.25">
      <c r="A164" s="35" t="s">
        <v>251</v>
      </c>
      <c r="B164" s="147" t="s">
        <v>252</v>
      </c>
      <c r="C164" s="261" t="s">
        <v>246</v>
      </c>
      <c r="D164" s="146">
        <v>209.5</v>
      </c>
      <c r="E164" s="299">
        <f t="shared" si="195"/>
        <v>0</v>
      </c>
      <c r="F164" s="288">
        <f>$D$164*E164</f>
        <v>0</v>
      </c>
      <c r="G164" s="41"/>
      <c r="H164" s="289">
        <f>$D$164*G164</f>
        <v>0</v>
      </c>
      <c r="I164" s="467"/>
      <c r="K164" s="42">
        <v>0.2</v>
      </c>
      <c r="L164" s="41">
        <f t="shared" si="150"/>
        <v>0</v>
      </c>
      <c r="M164" s="41">
        <f t="shared" si="151"/>
        <v>0</v>
      </c>
      <c r="N164" s="564">
        <v>0</v>
      </c>
      <c r="O164" s="41"/>
      <c r="P164" s="289">
        <f>$D$164*O164</f>
        <v>0</v>
      </c>
      <c r="Q164" s="467"/>
      <c r="S164" s="42">
        <v>0.2</v>
      </c>
      <c r="T164" s="41">
        <f t="shared" si="152"/>
        <v>0</v>
      </c>
      <c r="U164" s="41">
        <f t="shared" si="153"/>
        <v>0</v>
      </c>
      <c r="V164" s="557">
        <v>0</v>
      </c>
      <c r="W164" s="41"/>
      <c r="X164" s="289">
        <f>$D$164*W164</f>
        <v>0</v>
      </c>
      <c r="Y164" s="467"/>
      <c r="AA164" s="42">
        <v>0.2</v>
      </c>
      <c r="AB164" s="41">
        <f t="shared" si="154"/>
        <v>0</v>
      </c>
      <c r="AC164" s="41">
        <f t="shared" si="155"/>
        <v>0</v>
      </c>
      <c r="AD164" s="564">
        <v>0</v>
      </c>
      <c r="AE164" s="60"/>
      <c r="AF164" s="289">
        <f>$D$164*AE164</f>
        <v>0</v>
      </c>
      <c r="AG164" s="457"/>
      <c r="AI164" s="42">
        <v>0.2</v>
      </c>
      <c r="AJ164" s="41">
        <f t="shared" si="156"/>
        <v>0</v>
      </c>
      <c r="AK164" s="41">
        <f t="shared" si="157"/>
        <v>0</v>
      </c>
      <c r="AL164" s="557">
        <v>0</v>
      </c>
      <c r="AM164" s="60"/>
      <c r="AN164" s="289">
        <f>$D$164*AM164</f>
        <v>0</v>
      </c>
      <c r="AO164" s="457"/>
      <c r="AQ164" s="42">
        <v>0.2</v>
      </c>
      <c r="AR164" s="41">
        <f t="shared" si="158"/>
        <v>0</v>
      </c>
      <c r="AS164" s="41">
        <f t="shared" si="159"/>
        <v>0</v>
      </c>
      <c r="AT164" s="557">
        <v>0</v>
      </c>
      <c r="AU164" s="60"/>
      <c r="AV164" s="289">
        <f>$D$164*AU164</f>
        <v>0</v>
      </c>
      <c r="AW164" s="457"/>
      <c r="AY164" s="42">
        <v>0.2</v>
      </c>
      <c r="AZ164" s="41">
        <f t="shared" si="160"/>
        <v>0</v>
      </c>
      <c r="BA164" s="41">
        <f t="shared" si="161"/>
        <v>0</v>
      </c>
      <c r="BB164" s="557">
        <v>0</v>
      </c>
      <c r="BC164" s="60"/>
      <c r="BD164" s="289">
        <f>$D$164*BC164</f>
        <v>0</v>
      </c>
      <c r="BE164" s="457"/>
      <c r="BG164" s="42">
        <v>0.2</v>
      </c>
      <c r="BH164" s="41">
        <f t="shared" si="162"/>
        <v>0</v>
      </c>
      <c r="BI164" s="41">
        <f t="shared" si="163"/>
        <v>0</v>
      </c>
      <c r="BJ164" s="557">
        <v>0</v>
      </c>
      <c r="BK164" s="60"/>
      <c r="BL164" s="289">
        <f>$D$164*BK164</f>
        <v>0</v>
      </c>
      <c r="BM164" s="457"/>
      <c r="BO164" s="42">
        <v>0.2</v>
      </c>
      <c r="BP164" s="41">
        <f t="shared" si="164"/>
        <v>0</v>
      </c>
      <c r="BQ164" s="41">
        <f t="shared" si="165"/>
        <v>0</v>
      </c>
      <c r="BR164" s="557">
        <v>0</v>
      </c>
      <c r="BS164" s="60"/>
      <c r="BT164" s="289">
        <f>$D$164*BS164</f>
        <v>0</v>
      </c>
      <c r="BU164" s="457"/>
      <c r="BW164" s="42">
        <v>0.2</v>
      </c>
      <c r="BX164" s="41">
        <f t="shared" si="166"/>
        <v>0</v>
      </c>
      <c r="BY164" s="41">
        <f t="shared" si="167"/>
        <v>0</v>
      </c>
      <c r="BZ164" s="557">
        <v>0</v>
      </c>
      <c r="CA164" s="60"/>
      <c r="CB164" s="289">
        <f>$D$164*CA164</f>
        <v>0</v>
      </c>
      <c r="CC164" s="457"/>
      <c r="CE164" s="42">
        <v>0.2</v>
      </c>
      <c r="CF164" s="41">
        <f t="shared" si="168"/>
        <v>0</v>
      </c>
      <c r="CG164" s="41">
        <f t="shared" si="169"/>
        <v>0</v>
      </c>
      <c r="CH164" s="557">
        <v>0</v>
      </c>
      <c r="CI164" s="60"/>
      <c r="CJ164" s="289">
        <f>$D$164*CI164</f>
        <v>0</v>
      </c>
      <c r="CK164" s="457"/>
      <c r="CM164" s="42">
        <v>0.2</v>
      </c>
      <c r="CN164" s="41">
        <f t="shared" si="170"/>
        <v>0</v>
      </c>
      <c r="CO164" s="41">
        <f t="shared" si="171"/>
        <v>0</v>
      </c>
      <c r="CP164" s="579">
        <v>0</v>
      </c>
      <c r="CQ164" s="60"/>
      <c r="CR164" s="289">
        <f>$D$164*CQ164</f>
        <v>0</v>
      </c>
      <c r="CS164" s="467"/>
      <c r="CT164" s="56"/>
      <c r="CU164" s="42">
        <v>0.2</v>
      </c>
      <c r="CV164" s="41">
        <f t="shared" si="172"/>
        <v>0</v>
      </c>
      <c r="CW164" s="41">
        <f t="shared" si="173"/>
        <v>0</v>
      </c>
      <c r="CX164" s="564">
        <v>0</v>
      </c>
      <c r="CY164" s="60"/>
      <c r="CZ164" s="289">
        <f>$D$164*CY164</f>
        <v>0</v>
      </c>
      <c r="DA164" s="501"/>
      <c r="DB164" s="223"/>
      <c r="DC164" s="42">
        <v>0.2</v>
      </c>
      <c r="DD164" s="41">
        <f t="shared" si="174"/>
        <v>0</v>
      </c>
      <c r="DE164" s="41">
        <f t="shared" si="175"/>
        <v>0</v>
      </c>
      <c r="DF164" s="576">
        <v>0</v>
      </c>
      <c r="DG164" s="119"/>
      <c r="DH164" s="289">
        <f>$D$164*DG164</f>
        <v>0</v>
      </c>
      <c r="DI164" s="501"/>
      <c r="DJ164" s="223"/>
      <c r="DK164" s="42">
        <v>0.2</v>
      </c>
      <c r="DL164" s="41">
        <f t="shared" si="176"/>
        <v>0</v>
      </c>
      <c r="DM164" s="41">
        <f t="shared" si="177"/>
        <v>0</v>
      </c>
      <c r="DN164" s="576">
        <v>0</v>
      </c>
      <c r="DO164" s="119"/>
      <c r="DP164" s="289">
        <f>$D$164*DO164</f>
        <v>0</v>
      </c>
      <c r="DQ164" s="501"/>
      <c r="DR164" s="223"/>
      <c r="DS164" s="42">
        <v>0.2</v>
      </c>
      <c r="DT164" s="41">
        <f t="shared" si="178"/>
        <v>0</v>
      </c>
      <c r="DU164" s="41">
        <f t="shared" si="179"/>
        <v>0</v>
      </c>
      <c r="DV164" s="576">
        <v>0</v>
      </c>
      <c r="DW164" s="119"/>
      <c r="DX164" s="289">
        <f>$D$164*DW164</f>
        <v>0</v>
      </c>
      <c r="DY164" s="501"/>
      <c r="DZ164" s="223"/>
      <c r="EA164" s="42">
        <v>0.2</v>
      </c>
      <c r="EB164" s="41">
        <f t="shared" si="180"/>
        <v>0</v>
      </c>
      <c r="EC164" s="41">
        <f t="shared" si="181"/>
        <v>0</v>
      </c>
      <c r="ED164" s="576">
        <v>0</v>
      </c>
      <c r="EE164" s="119"/>
      <c r="EF164" s="289">
        <f>$D$164*EE164</f>
        <v>0</v>
      </c>
      <c r="EG164" s="501"/>
      <c r="EH164" s="223"/>
      <c r="EI164" s="42">
        <v>0.2</v>
      </c>
      <c r="EJ164" s="41">
        <f t="shared" si="182"/>
        <v>0</v>
      </c>
      <c r="EK164" s="41">
        <f t="shared" si="183"/>
        <v>0</v>
      </c>
      <c r="EL164" s="576">
        <v>0</v>
      </c>
      <c r="EM164" s="119"/>
      <c r="EN164" s="289">
        <f>$D$164*EM164</f>
        <v>0</v>
      </c>
      <c r="EO164" s="501"/>
      <c r="EP164" s="223"/>
      <c r="EQ164" s="42">
        <v>0.2</v>
      </c>
      <c r="ER164" s="41">
        <f t="shared" si="184"/>
        <v>0</v>
      </c>
      <c r="ES164" s="41">
        <f t="shared" si="185"/>
        <v>0</v>
      </c>
      <c r="ET164" s="576">
        <v>0</v>
      </c>
      <c r="EU164" s="143"/>
      <c r="EV164" s="289">
        <f>$D$164*EU164</f>
        <v>0</v>
      </c>
      <c r="EW164" s="536"/>
      <c r="EX164" s="144"/>
      <c r="EY164" s="42">
        <v>0.2</v>
      </c>
      <c r="EZ164" s="41">
        <f t="shared" si="186"/>
        <v>0</v>
      </c>
      <c r="FA164" s="41">
        <f t="shared" si="187"/>
        <v>0</v>
      </c>
      <c r="FB164" s="632">
        <v>0</v>
      </c>
      <c r="FC164" s="104"/>
      <c r="FD164" s="289">
        <f>$D$164*FC164</f>
        <v>0</v>
      </c>
      <c r="FE164" s="463"/>
      <c r="FF164" s="227"/>
      <c r="FG164" s="42">
        <v>0.2</v>
      </c>
      <c r="FH164" s="41">
        <f t="shared" si="188"/>
        <v>0</v>
      </c>
      <c r="FI164" s="41">
        <f t="shared" si="104"/>
        <v>0</v>
      </c>
      <c r="FJ164" s="579">
        <v>0</v>
      </c>
      <c r="FK164" s="400"/>
      <c r="FL164" s="289">
        <f>$D$164*FK164</f>
        <v>0</v>
      </c>
      <c r="FM164" s="539"/>
      <c r="FN164" s="275"/>
      <c r="FO164" s="42">
        <v>0.2</v>
      </c>
      <c r="FP164" s="41">
        <f t="shared" si="189"/>
        <v>0</v>
      </c>
      <c r="FQ164" s="41">
        <f t="shared" si="190"/>
        <v>0</v>
      </c>
      <c r="FR164" s="633">
        <v>0</v>
      </c>
      <c r="FW164" s="355">
        <f t="shared" si="191"/>
        <v>0</v>
      </c>
      <c r="FX164" s="355">
        <f t="shared" si="191"/>
        <v>0</v>
      </c>
      <c r="FY164" s="355">
        <f t="shared" si="192"/>
        <v>0</v>
      </c>
      <c r="FZ164" s="356">
        <f t="shared" si="192"/>
        <v>0</v>
      </c>
    </row>
    <row r="165" spans="1:182" x14ac:dyDescent="0.25">
      <c r="A165" s="35" t="s">
        <v>253</v>
      </c>
      <c r="B165" s="147" t="s">
        <v>254</v>
      </c>
      <c r="C165" s="261" t="s">
        <v>246</v>
      </c>
      <c r="D165" s="148">
        <v>0</v>
      </c>
      <c r="E165" s="299">
        <f t="shared" si="195"/>
        <v>0</v>
      </c>
      <c r="F165" s="288">
        <f>$D$165*E165</f>
        <v>0</v>
      </c>
      <c r="G165" s="41"/>
      <c r="H165" s="289">
        <f>$D$165*G165</f>
        <v>0</v>
      </c>
      <c r="I165" s="467"/>
      <c r="K165" s="42"/>
      <c r="L165" s="41">
        <f t="shared" si="150"/>
        <v>0</v>
      </c>
      <c r="M165" s="41">
        <f t="shared" si="151"/>
        <v>0</v>
      </c>
      <c r="N165" s="564">
        <v>0</v>
      </c>
      <c r="O165" s="41"/>
      <c r="P165" s="289">
        <f>$D$165*O165</f>
        <v>0</v>
      </c>
      <c r="Q165" s="467"/>
      <c r="S165" s="42"/>
      <c r="T165" s="41">
        <f t="shared" si="152"/>
        <v>0</v>
      </c>
      <c r="U165" s="41">
        <f t="shared" si="153"/>
        <v>0</v>
      </c>
      <c r="V165" s="557">
        <v>0</v>
      </c>
      <c r="W165" s="41"/>
      <c r="X165" s="289">
        <f>$D$165*W165</f>
        <v>0</v>
      </c>
      <c r="Y165" s="467"/>
      <c r="AA165" s="42"/>
      <c r="AB165" s="41">
        <f t="shared" si="154"/>
        <v>0</v>
      </c>
      <c r="AC165" s="41">
        <f t="shared" si="155"/>
        <v>0</v>
      </c>
      <c r="AD165" s="564">
        <v>0</v>
      </c>
      <c r="AE165" s="60"/>
      <c r="AF165" s="289">
        <f>$D$165*AE165</f>
        <v>0</v>
      </c>
      <c r="AG165" s="457"/>
      <c r="AI165" s="42"/>
      <c r="AJ165" s="41">
        <f t="shared" si="156"/>
        <v>0</v>
      </c>
      <c r="AK165" s="41">
        <f t="shared" si="157"/>
        <v>0</v>
      </c>
      <c r="AL165" s="557">
        <v>0</v>
      </c>
      <c r="AM165" s="60"/>
      <c r="AN165" s="289">
        <f>$D$165*AM165</f>
        <v>0</v>
      </c>
      <c r="AO165" s="457"/>
      <c r="AQ165" s="42"/>
      <c r="AR165" s="41">
        <f t="shared" si="158"/>
        <v>0</v>
      </c>
      <c r="AS165" s="41">
        <f t="shared" si="159"/>
        <v>0</v>
      </c>
      <c r="AT165" s="557">
        <v>0</v>
      </c>
      <c r="AU165" s="60"/>
      <c r="AV165" s="289">
        <f>$D$165*AU165</f>
        <v>0</v>
      </c>
      <c r="AW165" s="457"/>
      <c r="AY165" s="42"/>
      <c r="AZ165" s="41">
        <f t="shared" si="160"/>
        <v>0</v>
      </c>
      <c r="BA165" s="41">
        <f t="shared" si="161"/>
        <v>0</v>
      </c>
      <c r="BB165" s="557">
        <v>0</v>
      </c>
      <c r="BC165" s="60"/>
      <c r="BD165" s="289">
        <f>$D$165*BC165</f>
        <v>0</v>
      </c>
      <c r="BE165" s="457"/>
      <c r="BG165" s="42"/>
      <c r="BH165" s="41">
        <f t="shared" si="162"/>
        <v>0</v>
      </c>
      <c r="BI165" s="41">
        <f t="shared" si="163"/>
        <v>0</v>
      </c>
      <c r="BJ165" s="557">
        <v>0</v>
      </c>
      <c r="BK165" s="60"/>
      <c r="BL165" s="289">
        <f>$D$165*BK165</f>
        <v>0</v>
      </c>
      <c r="BM165" s="457"/>
      <c r="BO165" s="42"/>
      <c r="BP165" s="41">
        <f t="shared" si="164"/>
        <v>0</v>
      </c>
      <c r="BQ165" s="41">
        <f t="shared" si="165"/>
        <v>0</v>
      </c>
      <c r="BR165" s="557">
        <v>0</v>
      </c>
      <c r="BS165" s="60"/>
      <c r="BT165" s="289">
        <f>$D$165*BS165</f>
        <v>0</v>
      </c>
      <c r="BU165" s="457"/>
      <c r="BW165" s="42"/>
      <c r="BX165" s="41">
        <f t="shared" si="166"/>
        <v>0</v>
      </c>
      <c r="BY165" s="41">
        <f t="shared" si="167"/>
        <v>0</v>
      </c>
      <c r="BZ165" s="557">
        <v>0</v>
      </c>
      <c r="CA165" s="60"/>
      <c r="CB165" s="289">
        <f>$D$165*CA165</f>
        <v>0</v>
      </c>
      <c r="CC165" s="457"/>
      <c r="CE165" s="42"/>
      <c r="CF165" s="41">
        <f t="shared" si="168"/>
        <v>0</v>
      </c>
      <c r="CG165" s="41">
        <f t="shared" si="169"/>
        <v>0</v>
      </c>
      <c r="CH165" s="557">
        <v>0</v>
      </c>
      <c r="CI165" s="60"/>
      <c r="CJ165" s="289">
        <f>$D$165*CI165</f>
        <v>0</v>
      </c>
      <c r="CK165" s="457"/>
      <c r="CM165" s="42"/>
      <c r="CN165" s="41">
        <f t="shared" si="170"/>
        <v>0</v>
      </c>
      <c r="CO165" s="41">
        <f t="shared" si="171"/>
        <v>0</v>
      </c>
      <c r="CP165" s="579">
        <v>0</v>
      </c>
      <c r="CQ165" s="60"/>
      <c r="CR165" s="289">
        <f>$D$165*CQ165</f>
        <v>0</v>
      </c>
      <c r="CS165" s="467"/>
      <c r="CT165" s="56"/>
      <c r="CU165" s="42"/>
      <c r="CV165" s="41">
        <f t="shared" si="172"/>
        <v>0</v>
      </c>
      <c r="CW165" s="41">
        <f t="shared" si="173"/>
        <v>0</v>
      </c>
      <c r="CX165" s="564">
        <v>0</v>
      </c>
      <c r="CY165" s="60"/>
      <c r="CZ165" s="289">
        <f>$D$165*CY165</f>
        <v>0</v>
      </c>
      <c r="DA165" s="501"/>
      <c r="DB165" s="223"/>
      <c r="DC165" s="42"/>
      <c r="DD165" s="41">
        <f t="shared" si="174"/>
        <v>0</v>
      </c>
      <c r="DE165" s="41">
        <f t="shared" si="175"/>
        <v>0</v>
      </c>
      <c r="DF165" s="576">
        <v>0</v>
      </c>
      <c r="DG165" s="119"/>
      <c r="DH165" s="289">
        <f>$D$165*DG165</f>
        <v>0</v>
      </c>
      <c r="DI165" s="501"/>
      <c r="DJ165" s="223"/>
      <c r="DK165" s="42"/>
      <c r="DL165" s="41">
        <f t="shared" si="176"/>
        <v>0</v>
      </c>
      <c r="DM165" s="41">
        <f t="shared" si="177"/>
        <v>0</v>
      </c>
      <c r="DN165" s="576">
        <v>0</v>
      </c>
      <c r="DO165" s="119"/>
      <c r="DP165" s="289">
        <f>$D$165*DO165</f>
        <v>0</v>
      </c>
      <c r="DQ165" s="501"/>
      <c r="DR165" s="223"/>
      <c r="DS165" s="42"/>
      <c r="DT165" s="41">
        <f t="shared" si="178"/>
        <v>0</v>
      </c>
      <c r="DU165" s="41">
        <f t="shared" si="179"/>
        <v>0</v>
      </c>
      <c r="DV165" s="576">
        <v>0</v>
      </c>
      <c r="DW165" s="119"/>
      <c r="DX165" s="289">
        <f>$D$165*DW165</f>
        <v>0</v>
      </c>
      <c r="DY165" s="501"/>
      <c r="DZ165" s="223"/>
      <c r="EA165" s="42"/>
      <c r="EB165" s="41">
        <f t="shared" si="180"/>
        <v>0</v>
      </c>
      <c r="EC165" s="41">
        <f t="shared" si="181"/>
        <v>0</v>
      </c>
      <c r="ED165" s="576">
        <v>0</v>
      </c>
      <c r="EE165" s="119"/>
      <c r="EF165" s="289">
        <f>$D$165*EE165</f>
        <v>0</v>
      </c>
      <c r="EG165" s="501"/>
      <c r="EH165" s="223"/>
      <c r="EI165" s="42"/>
      <c r="EJ165" s="41">
        <f t="shared" si="182"/>
        <v>0</v>
      </c>
      <c r="EK165" s="41">
        <f t="shared" si="183"/>
        <v>0</v>
      </c>
      <c r="EL165" s="576">
        <v>0</v>
      </c>
      <c r="EM165" s="119"/>
      <c r="EN165" s="289">
        <f>$D$165*EM165</f>
        <v>0</v>
      </c>
      <c r="EO165" s="501"/>
      <c r="EP165" s="223"/>
      <c r="EQ165" s="42"/>
      <c r="ER165" s="41">
        <f t="shared" si="184"/>
        <v>0</v>
      </c>
      <c r="ES165" s="41">
        <f t="shared" si="185"/>
        <v>0</v>
      </c>
      <c r="ET165" s="576">
        <v>0</v>
      </c>
      <c r="EU165" s="143"/>
      <c r="EV165" s="289">
        <f>$D$165*EU165</f>
        <v>0</v>
      </c>
      <c r="EW165" s="536"/>
      <c r="EX165" s="144"/>
      <c r="EY165" s="42"/>
      <c r="EZ165" s="41">
        <f t="shared" si="186"/>
        <v>0</v>
      </c>
      <c r="FA165" s="41">
        <f t="shared" si="187"/>
        <v>0</v>
      </c>
      <c r="FB165" s="632">
        <v>0</v>
      </c>
      <c r="FC165" s="104"/>
      <c r="FD165" s="289">
        <f>$D$165*FC165</f>
        <v>0</v>
      </c>
      <c r="FE165" s="463"/>
      <c r="FF165" s="227"/>
      <c r="FG165" s="42"/>
      <c r="FH165" s="41">
        <f t="shared" si="188"/>
        <v>0</v>
      </c>
      <c r="FI165" s="41">
        <f t="shared" si="104"/>
        <v>0</v>
      </c>
      <c r="FJ165" s="579">
        <v>0</v>
      </c>
      <c r="FK165" s="400"/>
      <c r="FL165" s="289">
        <f>$D$165*FK165</f>
        <v>0</v>
      </c>
      <c r="FM165" s="539"/>
      <c r="FN165" s="275"/>
      <c r="FO165" s="42"/>
      <c r="FP165" s="41">
        <f t="shared" si="189"/>
        <v>0</v>
      </c>
      <c r="FQ165" s="41">
        <f t="shared" si="190"/>
        <v>0</v>
      </c>
      <c r="FR165" s="633">
        <v>0</v>
      </c>
      <c r="FW165" s="355">
        <f t="shared" si="191"/>
        <v>0</v>
      </c>
      <c r="FX165" s="355">
        <f t="shared" si="191"/>
        <v>0</v>
      </c>
      <c r="FY165" s="355">
        <f t="shared" si="192"/>
        <v>0</v>
      </c>
      <c r="FZ165" s="356">
        <f t="shared" si="192"/>
        <v>0</v>
      </c>
    </row>
    <row r="166" spans="1:182" x14ac:dyDescent="0.25">
      <c r="A166" s="35" t="s">
        <v>255</v>
      </c>
      <c r="B166" s="147" t="s">
        <v>256</v>
      </c>
      <c r="C166" s="261" t="s">
        <v>246</v>
      </c>
      <c r="D166" s="148">
        <v>202</v>
      </c>
      <c r="E166" s="299">
        <f t="shared" si="195"/>
        <v>0</v>
      </c>
      <c r="F166" s="288">
        <f>$D$166*E166</f>
        <v>0</v>
      </c>
      <c r="G166" s="41"/>
      <c r="H166" s="289">
        <f>$D$166*G166</f>
        <v>0</v>
      </c>
      <c r="I166" s="467"/>
      <c r="K166" s="42">
        <v>0.13</v>
      </c>
      <c r="L166" s="41">
        <f t="shared" si="150"/>
        <v>0</v>
      </c>
      <c r="M166" s="41">
        <f t="shared" si="151"/>
        <v>0</v>
      </c>
      <c r="N166" s="564">
        <v>0</v>
      </c>
      <c r="O166" s="41"/>
      <c r="P166" s="289">
        <f>$D$166*O166</f>
        <v>0</v>
      </c>
      <c r="Q166" s="467"/>
      <c r="S166" s="42">
        <v>0.13</v>
      </c>
      <c r="T166" s="41">
        <f t="shared" si="152"/>
        <v>0</v>
      </c>
      <c r="U166" s="41">
        <f t="shared" si="153"/>
        <v>0</v>
      </c>
      <c r="V166" s="557">
        <v>0</v>
      </c>
      <c r="W166" s="41"/>
      <c r="X166" s="289">
        <f>$D$166*W166</f>
        <v>0</v>
      </c>
      <c r="Y166" s="467"/>
      <c r="AA166" s="42">
        <v>0.13</v>
      </c>
      <c r="AB166" s="41">
        <f t="shared" si="154"/>
        <v>0</v>
      </c>
      <c r="AC166" s="41">
        <f t="shared" si="155"/>
        <v>0</v>
      </c>
      <c r="AD166" s="564">
        <v>0</v>
      </c>
      <c r="AE166" s="60"/>
      <c r="AF166" s="289">
        <f>$D$166*AE166</f>
        <v>0</v>
      </c>
      <c r="AG166" s="457"/>
      <c r="AI166" s="42">
        <v>0.13</v>
      </c>
      <c r="AJ166" s="41">
        <f t="shared" si="156"/>
        <v>0</v>
      </c>
      <c r="AK166" s="41">
        <f t="shared" si="157"/>
        <v>0</v>
      </c>
      <c r="AL166" s="557">
        <v>0</v>
      </c>
      <c r="AM166" s="60"/>
      <c r="AN166" s="289">
        <f>$D$166*AM166</f>
        <v>0</v>
      </c>
      <c r="AO166" s="457"/>
      <c r="AQ166" s="42">
        <v>0.13</v>
      </c>
      <c r="AR166" s="41">
        <f t="shared" si="158"/>
        <v>0</v>
      </c>
      <c r="AS166" s="41">
        <f t="shared" si="159"/>
        <v>0</v>
      </c>
      <c r="AT166" s="557">
        <v>0</v>
      </c>
      <c r="AU166" s="60"/>
      <c r="AV166" s="289">
        <f>$D$166*AU166</f>
        <v>0</v>
      </c>
      <c r="AW166" s="457"/>
      <c r="AY166" s="42">
        <v>0.13</v>
      </c>
      <c r="AZ166" s="41">
        <f t="shared" si="160"/>
        <v>0</v>
      </c>
      <c r="BA166" s="41">
        <f t="shared" si="161"/>
        <v>0</v>
      </c>
      <c r="BB166" s="557">
        <v>0</v>
      </c>
      <c r="BC166" s="60"/>
      <c r="BD166" s="289">
        <f>$D$166*BC166</f>
        <v>0</v>
      </c>
      <c r="BE166" s="457"/>
      <c r="BG166" s="42">
        <v>0.13</v>
      </c>
      <c r="BH166" s="41">
        <f t="shared" si="162"/>
        <v>0</v>
      </c>
      <c r="BI166" s="41">
        <f t="shared" si="163"/>
        <v>0</v>
      </c>
      <c r="BJ166" s="557">
        <v>0</v>
      </c>
      <c r="BK166" s="60"/>
      <c r="BL166" s="289">
        <f>$D$166*BK166</f>
        <v>0</v>
      </c>
      <c r="BM166" s="457"/>
      <c r="BO166" s="42">
        <v>0.13</v>
      </c>
      <c r="BP166" s="41">
        <f t="shared" si="164"/>
        <v>0</v>
      </c>
      <c r="BQ166" s="41">
        <f t="shared" si="165"/>
        <v>0</v>
      </c>
      <c r="BR166" s="557">
        <v>0</v>
      </c>
      <c r="BS166" s="60"/>
      <c r="BT166" s="289">
        <f>$D$166*BS166</f>
        <v>0</v>
      </c>
      <c r="BU166" s="457"/>
      <c r="BW166" s="42">
        <v>0.13</v>
      </c>
      <c r="BX166" s="41">
        <f t="shared" si="166"/>
        <v>0</v>
      </c>
      <c r="BY166" s="41">
        <f t="shared" si="167"/>
        <v>0</v>
      </c>
      <c r="BZ166" s="557">
        <v>0</v>
      </c>
      <c r="CA166" s="60"/>
      <c r="CB166" s="289">
        <f>$D$166*CA166</f>
        <v>0</v>
      </c>
      <c r="CC166" s="457"/>
      <c r="CE166" s="42">
        <v>0.13</v>
      </c>
      <c r="CF166" s="41">
        <f t="shared" si="168"/>
        <v>0</v>
      </c>
      <c r="CG166" s="41">
        <f t="shared" si="169"/>
        <v>0</v>
      </c>
      <c r="CH166" s="557">
        <v>0</v>
      </c>
      <c r="CI166" s="60"/>
      <c r="CJ166" s="289">
        <f>$D$166*CI166</f>
        <v>0</v>
      </c>
      <c r="CK166" s="457"/>
      <c r="CM166" s="42">
        <v>0.13</v>
      </c>
      <c r="CN166" s="41">
        <f t="shared" si="170"/>
        <v>0</v>
      </c>
      <c r="CO166" s="41">
        <f t="shared" si="171"/>
        <v>0</v>
      </c>
      <c r="CP166" s="579">
        <v>0</v>
      </c>
      <c r="CQ166" s="60"/>
      <c r="CR166" s="289">
        <f>$D$166*CQ166</f>
        <v>0</v>
      </c>
      <c r="CS166" s="467"/>
      <c r="CT166" s="56"/>
      <c r="CU166" s="42">
        <v>0.13</v>
      </c>
      <c r="CV166" s="41">
        <f t="shared" si="172"/>
        <v>0</v>
      </c>
      <c r="CW166" s="41">
        <f t="shared" si="173"/>
        <v>0</v>
      </c>
      <c r="CX166" s="564">
        <v>0</v>
      </c>
      <c r="CY166" s="60"/>
      <c r="CZ166" s="289">
        <f>$D$166*CY166</f>
        <v>0</v>
      </c>
      <c r="DA166" s="501"/>
      <c r="DB166" s="223"/>
      <c r="DC166" s="42">
        <v>0.13</v>
      </c>
      <c r="DD166" s="41">
        <f t="shared" si="174"/>
        <v>0</v>
      </c>
      <c r="DE166" s="41">
        <f t="shared" si="175"/>
        <v>0</v>
      </c>
      <c r="DF166" s="576">
        <v>0</v>
      </c>
      <c r="DG166" s="119"/>
      <c r="DH166" s="289">
        <f>$D$166*DG166</f>
        <v>0</v>
      </c>
      <c r="DI166" s="501"/>
      <c r="DJ166" s="223"/>
      <c r="DK166" s="42">
        <v>0.13</v>
      </c>
      <c r="DL166" s="41">
        <f t="shared" si="176"/>
        <v>0</v>
      </c>
      <c r="DM166" s="41">
        <f t="shared" si="177"/>
        <v>0</v>
      </c>
      <c r="DN166" s="576">
        <v>0</v>
      </c>
      <c r="DO166" s="119"/>
      <c r="DP166" s="289">
        <f>$D$166*DO166</f>
        <v>0</v>
      </c>
      <c r="DQ166" s="501"/>
      <c r="DR166" s="223"/>
      <c r="DS166" s="42">
        <v>0.13</v>
      </c>
      <c r="DT166" s="41">
        <f t="shared" si="178"/>
        <v>0</v>
      </c>
      <c r="DU166" s="41">
        <f t="shared" si="179"/>
        <v>0</v>
      </c>
      <c r="DV166" s="576">
        <v>0</v>
      </c>
      <c r="DW166" s="119"/>
      <c r="DX166" s="289">
        <f>$D$166*DW166</f>
        <v>0</v>
      </c>
      <c r="DY166" s="501"/>
      <c r="DZ166" s="223"/>
      <c r="EA166" s="42">
        <v>0.13</v>
      </c>
      <c r="EB166" s="41">
        <f t="shared" si="180"/>
        <v>0</v>
      </c>
      <c r="EC166" s="41">
        <f t="shared" si="181"/>
        <v>0</v>
      </c>
      <c r="ED166" s="576">
        <v>0</v>
      </c>
      <c r="EE166" s="119"/>
      <c r="EF166" s="289">
        <f>$D$166*EE166</f>
        <v>0</v>
      </c>
      <c r="EG166" s="501"/>
      <c r="EH166" s="223"/>
      <c r="EI166" s="42">
        <v>0.13</v>
      </c>
      <c r="EJ166" s="41">
        <f t="shared" si="182"/>
        <v>0</v>
      </c>
      <c r="EK166" s="41">
        <f t="shared" si="183"/>
        <v>0</v>
      </c>
      <c r="EL166" s="576">
        <v>0</v>
      </c>
      <c r="EM166" s="119"/>
      <c r="EN166" s="289">
        <f>$D$166*EM166</f>
        <v>0</v>
      </c>
      <c r="EO166" s="501"/>
      <c r="EP166" s="223"/>
      <c r="EQ166" s="42">
        <v>0.13</v>
      </c>
      <c r="ER166" s="41">
        <f t="shared" si="184"/>
        <v>0</v>
      </c>
      <c r="ES166" s="41">
        <f t="shared" si="185"/>
        <v>0</v>
      </c>
      <c r="ET166" s="576">
        <v>0</v>
      </c>
      <c r="EU166" s="143"/>
      <c r="EV166" s="289">
        <f>$D$166*EU166</f>
        <v>0</v>
      </c>
      <c r="EW166" s="536"/>
      <c r="EX166" s="144"/>
      <c r="EY166" s="42">
        <v>0.13</v>
      </c>
      <c r="EZ166" s="41">
        <f t="shared" si="186"/>
        <v>0</v>
      </c>
      <c r="FA166" s="41">
        <f t="shared" si="187"/>
        <v>0</v>
      </c>
      <c r="FB166" s="632">
        <v>0</v>
      </c>
      <c r="FC166" s="104"/>
      <c r="FD166" s="289">
        <f>$D$166*FC166</f>
        <v>0</v>
      </c>
      <c r="FE166" s="463"/>
      <c r="FF166" s="227"/>
      <c r="FG166" s="42">
        <v>0.13</v>
      </c>
      <c r="FH166" s="41">
        <f t="shared" si="188"/>
        <v>0</v>
      </c>
      <c r="FI166" s="41">
        <f t="shared" si="104"/>
        <v>0</v>
      </c>
      <c r="FJ166" s="579">
        <v>0</v>
      </c>
      <c r="FK166" s="400"/>
      <c r="FL166" s="289">
        <f>$D$166*FK166</f>
        <v>0</v>
      </c>
      <c r="FM166" s="539"/>
      <c r="FN166" s="275"/>
      <c r="FO166" s="42">
        <v>0.13</v>
      </c>
      <c r="FP166" s="41">
        <f t="shared" si="189"/>
        <v>0</v>
      </c>
      <c r="FQ166" s="41">
        <f t="shared" si="190"/>
        <v>0</v>
      </c>
      <c r="FR166" s="633">
        <v>0</v>
      </c>
      <c r="FW166" s="355">
        <f t="shared" si="191"/>
        <v>0</v>
      </c>
      <c r="FX166" s="355">
        <f t="shared" si="191"/>
        <v>0</v>
      </c>
      <c r="FY166" s="355">
        <f t="shared" si="192"/>
        <v>0</v>
      </c>
      <c r="FZ166" s="356">
        <f t="shared" si="192"/>
        <v>0</v>
      </c>
    </row>
    <row r="167" spans="1:182" x14ac:dyDescent="0.25">
      <c r="A167" s="35" t="s">
        <v>257</v>
      </c>
      <c r="B167" s="147" t="s">
        <v>258</v>
      </c>
      <c r="C167" s="261" t="s">
        <v>246</v>
      </c>
      <c r="D167" s="148">
        <v>200</v>
      </c>
      <c r="E167" s="299">
        <f t="shared" si="195"/>
        <v>0</v>
      </c>
      <c r="F167" s="288">
        <f>$D$167*E167</f>
        <v>0</v>
      </c>
      <c r="G167" s="41"/>
      <c r="H167" s="289">
        <f>$D$167*G167</f>
        <v>0</v>
      </c>
      <c r="I167" s="467"/>
      <c r="K167" s="42">
        <v>0.1</v>
      </c>
      <c r="L167" s="41">
        <f t="shared" si="150"/>
        <v>0</v>
      </c>
      <c r="M167" s="41">
        <f t="shared" si="151"/>
        <v>0</v>
      </c>
      <c r="N167" s="564">
        <v>0</v>
      </c>
      <c r="O167" s="41"/>
      <c r="P167" s="289">
        <f>$D$167*O167</f>
        <v>0</v>
      </c>
      <c r="Q167" s="467"/>
      <c r="S167" s="42">
        <v>0.1</v>
      </c>
      <c r="T167" s="41">
        <f t="shared" si="152"/>
        <v>0</v>
      </c>
      <c r="U167" s="41">
        <f t="shared" si="153"/>
        <v>0</v>
      </c>
      <c r="V167" s="557">
        <v>0</v>
      </c>
      <c r="W167" s="41"/>
      <c r="X167" s="289">
        <f>$D$167*W167</f>
        <v>0</v>
      </c>
      <c r="Y167" s="467"/>
      <c r="AA167" s="42">
        <v>0.1</v>
      </c>
      <c r="AB167" s="41">
        <f t="shared" si="154"/>
        <v>0</v>
      </c>
      <c r="AC167" s="41">
        <f t="shared" si="155"/>
        <v>0</v>
      </c>
      <c r="AD167" s="564">
        <v>0</v>
      </c>
      <c r="AE167" s="60"/>
      <c r="AF167" s="289">
        <f>$D$167*AE167</f>
        <v>0</v>
      </c>
      <c r="AG167" s="457"/>
      <c r="AI167" s="42">
        <v>0.1</v>
      </c>
      <c r="AJ167" s="41">
        <f t="shared" si="156"/>
        <v>0</v>
      </c>
      <c r="AK167" s="41">
        <f t="shared" si="157"/>
        <v>0</v>
      </c>
      <c r="AL167" s="557">
        <v>0</v>
      </c>
      <c r="AM167" s="60"/>
      <c r="AN167" s="289">
        <f>$D$167*AM167</f>
        <v>0</v>
      </c>
      <c r="AO167" s="457"/>
      <c r="AQ167" s="42">
        <v>0.1</v>
      </c>
      <c r="AR167" s="41">
        <f t="shared" si="158"/>
        <v>0</v>
      </c>
      <c r="AS167" s="41">
        <f t="shared" si="159"/>
        <v>0</v>
      </c>
      <c r="AT167" s="557">
        <v>0</v>
      </c>
      <c r="AU167" s="60"/>
      <c r="AV167" s="289">
        <f>$D$167*AU167</f>
        <v>0</v>
      </c>
      <c r="AW167" s="457"/>
      <c r="AY167" s="42">
        <v>0.1</v>
      </c>
      <c r="AZ167" s="41">
        <f t="shared" si="160"/>
        <v>0</v>
      </c>
      <c r="BA167" s="41">
        <f t="shared" si="161"/>
        <v>0</v>
      </c>
      <c r="BB167" s="557">
        <v>0</v>
      </c>
      <c r="BC167" s="60"/>
      <c r="BD167" s="289">
        <f>$D$167*BC167</f>
        <v>0</v>
      </c>
      <c r="BE167" s="457"/>
      <c r="BG167" s="42">
        <v>0.1</v>
      </c>
      <c r="BH167" s="41">
        <f t="shared" si="162"/>
        <v>0</v>
      </c>
      <c r="BI167" s="41">
        <f t="shared" si="163"/>
        <v>0</v>
      </c>
      <c r="BJ167" s="557">
        <v>0</v>
      </c>
      <c r="BK167" s="60"/>
      <c r="BL167" s="289">
        <f>$D$167*BK167</f>
        <v>0</v>
      </c>
      <c r="BM167" s="457"/>
      <c r="BO167" s="42">
        <v>0.1</v>
      </c>
      <c r="BP167" s="41">
        <f t="shared" si="164"/>
        <v>0</v>
      </c>
      <c r="BQ167" s="41">
        <f t="shared" si="165"/>
        <v>0</v>
      </c>
      <c r="BR167" s="557">
        <v>0</v>
      </c>
      <c r="BS167" s="60"/>
      <c r="BT167" s="289">
        <f>$D$167*BS167</f>
        <v>0</v>
      </c>
      <c r="BU167" s="457"/>
      <c r="BW167" s="42">
        <v>0.1</v>
      </c>
      <c r="BX167" s="41">
        <f t="shared" si="166"/>
        <v>0</v>
      </c>
      <c r="BY167" s="41">
        <f t="shared" si="167"/>
        <v>0</v>
      </c>
      <c r="BZ167" s="557">
        <v>0</v>
      </c>
      <c r="CA167" s="60"/>
      <c r="CB167" s="289">
        <f>$D$167*CA167</f>
        <v>0</v>
      </c>
      <c r="CC167" s="457"/>
      <c r="CE167" s="42">
        <v>0.1</v>
      </c>
      <c r="CF167" s="41">
        <f t="shared" si="168"/>
        <v>0</v>
      </c>
      <c r="CG167" s="41">
        <f t="shared" si="169"/>
        <v>0</v>
      </c>
      <c r="CH167" s="557">
        <v>0</v>
      </c>
      <c r="CI167" s="60"/>
      <c r="CJ167" s="289">
        <f>$D$167*CI167</f>
        <v>0</v>
      </c>
      <c r="CK167" s="457"/>
      <c r="CM167" s="42">
        <v>0.1</v>
      </c>
      <c r="CN167" s="41">
        <f t="shared" si="170"/>
        <v>0</v>
      </c>
      <c r="CO167" s="41">
        <f t="shared" si="171"/>
        <v>0</v>
      </c>
      <c r="CP167" s="579">
        <v>0</v>
      </c>
      <c r="CQ167" s="60"/>
      <c r="CR167" s="289">
        <f>$D$167*CQ167</f>
        <v>0</v>
      </c>
      <c r="CS167" s="467"/>
      <c r="CT167" s="56"/>
      <c r="CU167" s="42">
        <v>0.1</v>
      </c>
      <c r="CV167" s="41">
        <f t="shared" si="172"/>
        <v>0</v>
      </c>
      <c r="CW167" s="41">
        <f t="shared" si="173"/>
        <v>0</v>
      </c>
      <c r="CX167" s="564">
        <v>0</v>
      </c>
      <c r="CY167" s="60"/>
      <c r="CZ167" s="289">
        <f>$D$167*CY167</f>
        <v>0</v>
      </c>
      <c r="DA167" s="501"/>
      <c r="DB167" s="223"/>
      <c r="DC167" s="42">
        <v>0.1</v>
      </c>
      <c r="DD167" s="41">
        <f t="shared" si="174"/>
        <v>0</v>
      </c>
      <c r="DE167" s="41">
        <f t="shared" si="175"/>
        <v>0</v>
      </c>
      <c r="DF167" s="576">
        <v>0</v>
      </c>
      <c r="DG167" s="119"/>
      <c r="DH167" s="289">
        <f>$D$167*DG167</f>
        <v>0</v>
      </c>
      <c r="DI167" s="501"/>
      <c r="DJ167" s="223"/>
      <c r="DK167" s="42">
        <v>0.1</v>
      </c>
      <c r="DL167" s="41">
        <f t="shared" si="176"/>
        <v>0</v>
      </c>
      <c r="DM167" s="41">
        <f t="shared" si="177"/>
        <v>0</v>
      </c>
      <c r="DN167" s="576">
        <v>0</v>
      </c>
      <c r="DO167" s="119"/>
      <c r="DP167" s="289">
        <f>$D$167*DO167</f>
        <v>0</v>
      </c>
      <c r="DQ167" s="501"/>
      <c r="DR167" s="223"/>
      <c r="DS167" s="42">
        <v>0.1</v>
      </c>
      <c r="DT167" s="41">
        <f t="shared" si="178"/>
        <v>0</v>
      </c>
      <c r="DU167" s="41">
        <f t="shared" si="179"/>
        <v>0</v>
      </c>
      <c r="DV167" s="576">
        <v>0</v>
      </c>
      <c r="DW167" s="119"/>
      <c r="DX167" s="289">
        <f>$D$167*DW167</f>
        <v>0</v>
      </c>
      <c r="DY167" s="501"/>
      <c r="DZ167" s="223"/>
      <c r="EA167" s="42">
        <v>0.1</v>
      </c>
      <c r="EB167" s="41">
        <f t="shared" si="180"/>
        <v>0</v>
      </c>
      <c r="EC167" s="41">
        <f t="shared" si="181"/>
        <v>0</v>
      </c>
      <c r="ED167" s="576">
        <v>0</v>
      </c>
      <c r="EE167" s="119"/>
      <c r="EF167" s="289">
        <f>$D$167*EE167</f>
        <v>0</v>
      </c>
      <c r="EG167" s="501"/>
      <c r="EH167" s="223"/>
      <c r="EI167" s="42">
        <v>0.1</v>
      </c>
      <c r="EJ167" s="41">
        <f t="shared" si="182"/>
        <v>0</v>
      </c>
      <c r="EK167" s="41">
        <f t="shared" si="183"/>
        <v>0</v>
      </c>
      <c r="EL167" s="576">
        <v>0</v>
      </c>
      <c r="EM167" s="119"/>
      <c r="EN167" s="289">
        <f>$D$167*EM167</f>
        <v>0</v>
      </c>
      <c r="EO167" s="501"/>
      <c r="EP167" s="223"/>
      <c r="EQ167" s="42">
        <v>0.1</v>
      </c>
      <c r="ER167" s="41">
        <f t="shared" si="184"/>
        <v>0</v>
      </c>
      <c r="ES167" s="41">
        <f t="shared" si="185"/>
        <v>0</v>
      </c>
      <c r="ET167" s="576">
        <v>0</v>
      </c>
      <c r="EU167" s="143"/>
      <c r="EV167" s="289">
        <f>$D$167*EU167</f>
        <v>0</v>
      </c>
      <c r="EW167" s="536"/>
      <c r="EX167" s="144"/>
      <c r="EY167" s="42">
        <v>0.1</v>
      </c>
      <c r="EZ167" s="41">
        <f t="shared" si="186"/>
        <v>0</v>
      </c>
      <c r="FA167" s="41">
        <f t="shared" si="187"/>
        <v>0</v>
      </c>
      <c r="FB167" s="632">
        <v>0</v>
      </c>
      <c r="FC167" s="104"/>
      <c r="FD167" s="289">
        <f>$D$167*FC167</f>
        <v>0</v>
      </c>
      <c r="FE167" s="463"/>
      <c r="FF167" s="227"/>
      <c r="FG167" s="42">
        <v>0.1</v>
      </c>
      <c r="FH167" s="41">
        <f t="shared" si="188"/>
        <v>0</v>
      </c>
      <c r="FI167" s="41">
        <f t="shared" si="104"/>
        <v>0</v>
      </c>
      <c r="FJ167" s="579">
        <v>0</v>
      </c>
      <c r="FK167" s="400"/>
      <c r="FL167" s="289">
        <f>$D$167*FK167</f>
        <v>0</v>
      </c>
      <c r="FM167" s="539"/>
      <c r="FN167" s="275"/>
      <c r="FO167" s="42">
        <v>0.1</v>
      </c>
      <c r="FP167" s="41">
        <f t="shared" si="189"/>
        <v>0</v>
      </c>
      <c r="FQ167" s="41">
        <f t="shared" si="190"/>
        <v>0</v>
      </c>
      <c r="FR167" s="633">
        <v>0</v>
      </c>
      <c r="FW167" s="355">
        <f t="shared" si="191"/>
        <v>0</v>
      </c>
      <c r="FX167" s="355">
        <f t="shared" si="191"/>
        <v>0</v>
      </c>
      <c r="FY167" s="355">
        <f t="shared" si="192"/>
        <v>0</v>
      </c>
      <c r="FZ167" s="356">
        <f t="shared" si="192"/>
        <v>0</v>
      </c>
    </row>
    <row r="168" spans="1:182" x14ac:dyDescent="0.25">
      <c r="A168" s="62"/>
      <c r="B168" s="147"/>
      <c r="C168" s="261"/>
      <c r="D168" s="146"/>
      <c r="E168" s="299">
        <f t="shared" si="195"/>
        <v>0</v>
      </c>
      <c r="F168" s="288"/>
      <c r="G168" s="41"/>
      <c r="H168" s="289"/>
      <c r="I168" s="467"/>
      <c r="K168" s="42"/>
      <c r="L168" s="41">
        <f t="shared" si="150"/>
        <v>0</v>
      </c>
      <c r="M168" s="41">
        <f t="shared" si="151"/>
        <v>0</v>
      </c>
      <c r="N168" s="564">
        <v>0</v>
      </c>
      <c r="O168" s="41"/>
      <c r="P168" s="289"/>
      <c r="Q168" s="467"/>
      <c r="S168" s="42"/>
      <c r="T168" s="41">
        <f t="shared" si="152"/>
        <v>0</v>
      </c>
      <c r="U168" s="41">
        <f t="shared" si="153"/>
        <v>0</v>
      </c>
      <c r="V168" s="557">
        <v>0</v>
      </c>
      <c r="W168" s="41"/>
      <c r="X168" s="289"/>
      <c r="Y168" s="467"/>
      <c r="AA168" s="42"/>
      <c r="AB168" s="41">
        <f t="shared" si="154"/>
        <v>0</v>
      </c>
      <c r="AC168" s="41">
        <f t="shared" si="155"/>
        <v>0</v>
      </c>
      <c r="AD168" s="564">
        <v>0</v>
      </c>
      <c r="AE168" s="60"/>
      <c r="AF168" s="289"/>
      <c r="AG168" s="457"/>
      <c r="AI168" s="42"/>
      <c r="AJ168" s="41">
        <f t="shared" si="156"/>
        <v>0</v>
      </c>
      <c r="AK168" s="41">
        <f t="shared" si="157"/>
        <v>0</v>
      </c>
      <c r="AL168" s="557">
        <v>0</v>
      </c>
      <c r="AM168" s="60"/>
      <c r="AN168" s="289"/>
      <c r="AO168" s="457"/>
      <c r="AQ168" s="42"/>
      <c r="AR168" s="41">
        <f t="shared" si="158"/>
        <v>0</v>
      </c>
      <c r="AS168" s="41">
        <f t="shared" si="159"/>
        <v>0</v>
      </c>
      <c r="AT168" s="557">
        <v>0</v>
      </c>
      <c r="AU168" s="60"/>
      <c r="AV168" s="289"/>
      <c r="AW168" s="457"/>
      <c r="AY168" s="42"/>
      <c r="AZ168" s="41">
        <f t="shared" si="160"/>
        <v>0</v>
      </c>
      <c r="BA168" s="41">
        <f t="shared" si="161"/>
        <v>0</v>
      </c>
      <c r="BB168" s="557">
        <v>0</v>
      </c>
      <c r="BC168" s="60"/>
      <c r="BD168" s="289"/>
      <c r="BE168" s="457"/>
      <c r="BG168" s="42"/>
      <c r="BH168" s="41">
        <f t="shared" si="162"/>
        <v>0</v>
      </c>
      <c r="BI168" s="41">
        <f t="shared" si="163"/>
        <v>0</v>
      </c>
      <c r="BJ168" s="557">
        <v>0</v>
      </c>
      <c r="BK168" s="60"/>
      <c r="BL168" s="289"/>
      <c r="BM168" s="457"/>
      <c r="BO168" s="42"/>
      <c r="BP168" s="41">
        <f t="shared" si="164"/>
        <v>0</v>
      </c>
      <c r="BQ168" s="41">
        <f t="shared" si="165"/>
        <v>0</v>
      </c>
      <c r="BR168" s="557">
        <v>0</v>
      </c>
      <c r="BS168" s="60"/>
      <c r="BT168" s="289"/>
      <c r="BU168" s="457"/>
      <c r="BW168" s="42"/>
      <c r="BX168" s="41">
        <f t="shared" si="166"/>
        <v>0</v>
      </c>
      <c r="BY168" s="41">
        <f t="shared" si="167"/>
        <v>0</v>
      </c>
      <c r="BZ168" s="557">
        <v>0</v>
      </c>
      <c r="CA168" s="60"/>
      <c r="CB168" s="289"/>
      <c r="CC168" s="457"/>
      <c r="CE168" s="42"/>
      <c r="CF168" s="41">
        <f t="shared" si="168"/>
        <v>0</v>
      </c>
      <c r="CG168" s="41">
        <f t="shared" si="169"/>
        <v>0</v>
      </c>
      <c r="CH168" s="557">
        <v>0</v>
      </c>
      <c r="CI168" s="60"/>
      <c r="CJ168" s="289"/>
      <c r="CK168" s="457"/>
      <c r="CM168" s="42"/>
      <c r="CN168" s="41">
        <f t="shared" si="170"/>
        <v>0</v>
      </c>
      <c r="CO168" s="41">
        <f t="shared" si="171"/>
        <v>0</v>
      </c>
      <c r="CP168" s="579">
        <v>0</v>
      </c>
      <c r="CQ168" s="60"/>
      <c r="CR168" s="289"/>
      <c r="CS168" s="467"/>
      <c r="CT168" s="56"/>
      <c r="CU168" s="42"/>
      <c r="CV168" s="41">
        <f t="shared" si="172"/>
        <v>0</v>
      </c>
      <c r="CW168" s="41">
        <f t="shared" si="173"/>
        <v>0</v>
      </c>
      <c r="CX168" s="564">
        <v>0</v>
      </c>
      <c r="CY168" s="60"/>
      <c r="CZ168" s="289"/>
      <c r="DA168" s="501"/>
      <c r="DB168" s="223"/>
      <c r="DC168" s="42"/>
      <c r="DD168" s="41">
        <f t="shared" si="174"/>
        <v>0</v>
      </c>
      <c r="DE168" s="41">
        <f t="shared" si="175"/>
        <v>0</v>
      </c>
      <c r="DF168" s="576">
        <v>0</v>
      </c>
      <c r="DG168" s="119"/>
      <c r="DH168" s="289"/>
      <c r="DI168" s="501"/>
      <c r="DJ168" s="223"/>
      <c r="DK168" s="42"/>
      <c r="DL168" s="41">
        <f t="shared" si="176"/>
        <v>0</v>
      </c>
      <c r="DM168" s="41">
        <f t="shared" si="177"/>
        <v>0</v>
      </c>
      <c r="DN168" s="576">
        <v>0</v>
      </c>
      <c r="DO168" s="119"/>
      <c r="DP168" s="289"/>
      <c r="DQ168" s="501"/>
      <c r="DR168" s="223"/>
      <c r="DS168" s="42"/>
      <c r="DT168" s="41">
        <f t="shared" si="178"/>
        <v>0</v>
      </c>
      <c r="DU168" s="41">
        <f t="shared" si="179"/>
        <v>0</v>
      </c>
      <c r="DV168" s="576">
        <v>0</v>
      </c>
      <c r="DW168" s="119"/>
      <c r="DX168" s="289"/>
      <c r="DY168" s="501"/>
      <c r="DZ168" s="223"/>
      <c r="EA168" s="42"/>
      <c r="EB168" s="41">
        <f t="shared" si="180"/>
        <v>0</v>
      </c>
      <c r="EC168" s="41">
        <f t="shared" si="181"/>
        <v>0</v>
      </c>
      <c r="ED168" s="576">
        <v>0</v>
      </c>
      <c r="EE168" s="119"/>
      <c r="EF168" s="289"/>
      <c r="EG168" s="501"/>
      <c r="EH168" s="223"/>
      <c r="EI168" s="42"/>
      <c r="EJ168" s="41">
        <f t="shared" si="182"/>
        <v>0</v>
      </c>
      <c r="EK168" s="41">
        <f t="shared" si="183"/>
        <v>0</v>
      </c>
      <c r="EL168" s="576">
        <v>0</v>
      </c>
      <c r="EM168" s="119"/>
      <c r="EN168" s="289"/>
      <c r="EO168" s="501"/>
      <c r="EP168" s="223"/>
      <c r="EQ168" s="42"/>
      <c r="ER168" s="41">
        <f t="shared" si="184"/>
        <v>0</v>
      </c>
      <c r="ES168" s="41">
        <f t="shared" si="185"/>
        <v>0</v>
      </c>
      <c r="ET168" s="576">
        <v>0</v>
      </c>
      <c r="EU168" s="143"/>
      <c r="EV168" s="289"/>
      <c r="EW168" s="536"/>
      <c r="EX168" s="144"/>
      <c r="EY168" s="42"/>
      <c r="EZ168" s="41">
        <f t="shared" si="186"/>
        <v>0</v>
      </c>
      <c r="FA168" s="41">
        <f t="shared" si="187"/>
        <v>0</v>
      </c>
      <c r="FB168" s="632">
        <v>0</v>
      </c>
      <c r="FC168" s="104"/>
      <c r="FD168" s="289"/>
      <c r="FE168" s="463"/>
      <c r="FF168" s="227"/>
      <c r="FG168" s="42"/>
      <c r="FH168" s="41">
        <f t="shared" si="188"/>
        <v>0</v>
      </c>
      <c r="FI168" s="41">
        <f t="shared" si="104"/>
        <v>0</v>
      </c>
      <c r="FJ168" s="579">
        <v>0</v>
      </c>
      <c r="FK168" s="400"/>
      <c r="FL168" s="289"/>
      <c r="FM168" s="539"/>
      <c r="FN168" s="275"/>
      <c r="FO168" s="42"/>
      <c r="FP168" s="41">
        <f t="shared" si="189"/>
        <v>0</v>
      </c>
      <c r="FQ168" s="41">
        <f t="shared" si="190"/>
        <v>0</v>
      </c>
      <c r="FR168" s="633">
        <v>0</v>
      </c>
      <c r="FW168" s="355">
        <f t="shared" si="191"/>
        <v>0</v>
      </c>
      <c r="FX168" s="355">
        <f t="shared" si="191"/>
        <v>0</v>
      </c>
      <c r="FY168" s="355">
        <f t="shared" si="192"/>
        <v>0</v>
      </c>
      <c r="FZ168" s="356">
        <f t="shared" si="192"/>
        <v>0</v>
      </c>
    </row>
    <row r="169" spans="1:182" x14ac:dyDescent="0.25">
      <c r="A169" s="35" t="s">
        <v>259</v>
      </c>
      <c r="B169" s="147" t="s">
        <v>260</v>
      </c>
      <c r="C169" s="261" t="s">
        <v>246</v>
      </c>
      <c r="D169" s="148">
        <v>198</v>
      </c>
      <c r="E169" s="299">
        <f t="shared" si="195"/>
        <v>0</v>
      </c>
      <c r="F169" s="288">
        <f>$D$169*E169</f>
        <v>0</v>
      </c>
      <c r="G169" s="41"/>
      <c r="H169" s="289">
        <f>$D$169*G169</f>
        <v>0</v>
      </c>
      <c r="I169" s="467"/>
      <c r="K169" s="42">
        <v>0.46</v>
      </c>
      <c r="L169" s="41">
        <f t="shared" si="150"/>
        <v>0</v>
      </c>
      <c r="M169" s="41">
        <f t="shared" si="151"/>
        <v>0</v>
      </c>
      <c r="N169" s="564">
        <v>0</v>
      </c>
      <c r="O169" s="41"/>
      <c r="P169" s="289">
        <f>$D$169*O169</f>
        <v>0</v>
      </c>
      <c r="Q169" s="467"/>
      <c r="S169" s="42">
        <v>0.46</v>
      </c>
      <c r="T169" s="41">
        <f t="shared" si="152"/>
        <v>0</v>
      </c>
      <c r="U169" s="41">
        <f t="shared" si="153"/>
        <v>0</v>
      </c>
      <c r="V169" s="557">
        <v>0</v>
      </c>
      <c r="W169" s="41"/>
      <c r="X169" s="289">
        <f>$D$169*W169</f>
        <v>0</v>
      </c>
      <c r="Y169" s="467"/>
      <c r="AA169" s="42">
        <v>0.46</v>
      </c>
      <c r="AB169" s="41">
        <f t="shared" si="154"/>
        <v>0</v>
      </c>
      <c r="AC169" s="41">
        <f t="shared" si="155"/>
        <v>0</v>
      </c>
      <c r="AD169" s="564">
        <v>0</v>
      </c>
      <c r="AE169" s="60"/>
      <c r="AF169" s="289">
        <f>$D$169*AE169</f>
        <v>0</v>
      </c>
      <c r="AG169" s="457"/>
      <c r="AI169" s="42">
        <v>0.46</v>
      </c>
      <c r="AJ169" s="41">
        <f t="shared" si="156"/>
        <v>0</v>
      </c>
      <c r="AK169" s="41">
        <f t="shared" si="157"/>
        <v>0</v>
      </c>
      <c r="AL169" s="557">
        <v>0</v>
      </c>
      <c r="AM169" s="60"/>
      <c r="AN169" s="289">
        <f>$D$169*AM169</f>
        <v>0</v>
      </c>
      <c r="AO169" s="457"/>
      <c r="AQ169" s="42">
        <v>0.46</v>
      </c>
      <c r="AR169" s="41">
        <f t="shared" si="158"/>
        <v>0</v>
      </c>
      <c r="AS169" s="41">
        <f t="shared" si="159"/>
        <v>0</v>
      </c>
      <c r="AT169" s="557">
        <v>0</v>
      </c>
      <c r="AU169" s="60"/>
      <c r="AV169" s="289">
        <f>$D$169*AU169</f>
        <v>0</v>
      </c>
      <c r="AW169" s="457"/>
      <c r="AY169" s="42">
        <v>0.46</v>
      </c>
      <c r="AZ169" s="41">
        <f t="shared" si="160"/>
        <v>0</v>
      </c>
      <c r="BA169" s="41">
        <f t="shared" si="161"/>
        <v>0</v>
      </c>
      <c r="BB169" s="557">
        <v>0</v>
      </c>
      <c r="BC169" s="60"/>
      <c r="BD169" s="289">
        <f>$D$169*BC169</f>
        <v>0</v>
      </c>
      <c r="BE169" s="457"/>
      <c r="BG169" s="42">
        <v>0.46</v>
      </c>
      <c r="BH169" s="41">
        <f t="shared" si="162"/>
        <v>0</v>
      </c>
      <c r="BI169" s="41">
        <f t="shared" si="163"/>
        <v>0</v>
      </c>
      <c r="BJ169" s="557">
        <v>0</v>
      </c>
      <c r="BK169" s="60"/>
      <c r="BL169" s="289">
        <f>$D$169*BK169</f>
        <v>0</v>
      </c>
      <c r="BM169" s="457"/>
      <c r="BO169" s="42">
        <v>0.46</v>
      </c>
      <c r="BP169" s="41">
        <f t="shared" si="164"/>
        <v>0</v>
      </c>
      <c r="BQ169" s="41">
        <f t="shared" si="165"/>
        <v>0</v>
      </c>
      <c r="BR169" s="557">
        <v>0</v>
      </c>
      <c r="BS169" s="60"/>
      <c r="BT169" s="289">
        <f>$D$169*BS169</f>
        <v>0</v>
      </c>
      <c r="BU169" s="457"/>
      <c r="BW169" s="42">
        <v>0.46</v>
      </c>
      <c r="BX169" s="41">
        <f t="shared" si="166"/>
        <v>0</v>
      </c>
      <c r="BY169" s="41">
        <f t="shared" si="167"/>
        <v>0</v>
      </c>
      <c r="BZ169" s="557">
        <v>0</v>
      </c>
      <c r="CA169" s="60"/>
      <c r="CB169" s="289">
        <f>$D$169*CA169</f>
        <v>0</v>
      </c>
      <c r="CC169" s="457"/>
      <c r="CE169" s="42">
        <v>0.46</v>
      </c>
      <c r="CF169" s="41">
        <f t="shared" si="168"/>
        <v>0</v>
      </c>
      <c r="CG169" s="41">
        <f t="shared" si="169"/>
        <v>0</v>
      </c>
      <c r="CH169" s="557">
        <v>0</v>
      </c>
      <c r="CI169" s="60"/>
      <c r="CJ169" s="289">
        <f>$D$169*CI169</f>
        <v>0</v>
      </c>
      <c r="CK169" s="457"/>
      <c r="CM169" s="42">
        <v>0.46</v>
      </c>
      <c r="CN169" s="41">
        <f t="shared" si="170"/>
        <v>0</v>
      </c>
      <c r="CO169" s="41">
        <f t="shared" si="171"/>
        <v>0</v>
      </c>
      <c r="CP169" s="579">
        <v>0</v>
      </c>
      <c r="CQ169" s="60"/>
      <c r="CR169" s="289">
        <f>$D$169*CQ169</f>
        <v>0</v>
      </c>
      <c r="CS169" s="467"/>
      <c r="CT169" s="56"/>
      <c r="CU169" s="42">
        <v>0.46</v>
      </c>
      <c r="CV169" s="41">
        <f t="shared" si="172"/>
        <v>0</v>
      </c>
      <c r="CW169" s="41">
        <f t="shared" si="173"/>
        <v>0</v>
      </c>
      <c r="CX169" s="564">
        <v>0</v>
      </c>
      <c r="CY169" s="60"/>
      <c r="CZ169" s="289">
        <f>$D$169*CY169</f>
        <v>0</v>
      </c>
      <c r="DA169" s="501"/>
      <c r="DB169" s="223"/>
      <c r="DC169" s="42">
        <v>0.46</v>
      </c>
      <c r="DD169" s="41">
        <f t="shared" si="174"/>
        <v>0</v>
      </c>
      <c r="DE169" s="41">
        <f t="shared" si="175"/>
        <v>0</v>
      </c>
      <c r="DF169" s="576">
        <v>0</v>
      </c>
      <c r="DG169" s="119"/>
      <c r="DH169" s="289">
        <f>$D$169*DG169</f>
        <v>0</v>
      </c>
      <c r="DI169" s="501"/>
      <c r="DJ169" s="223"/>
      <c r="DK169" s="42">
        <v>0.46</v>
      </c>
      <c r="DL169" s="41">
        <f t="shared" si="176"/>
        <v>0</v>
      </c>
      <c r="DM169" s="41">
        <f t="shared" si="177"/>
        <v>0</v>
      </c>
      <c r="DN169" s="576">
        <v>0</v>
      </c>
      <c r="DO169" s="119"/>
      <c r="DP169" s="289">
        <f>$D$169*DO169</f>
        <v>0</v>
      </c>
      <c r="DQ169" s="501"/>
      <c r="DR169" s="223"/>
      <c r="DS169" s="42">
        <v>0.46</v>
      </c>
      <c r="DT169" s="41">
        <f t="shared" si="178"/>
        <v>0</v>
      </c>
      <c r="DU169" s="41">
        <f t="shared" si="179"/>
        <v>0</v>
      </c>
      <c r="DV169" s="576">
        <v>0</v>
      </c>
      <c r="DW169" s="119"/>
      <c r="DX169" s="289">
        <f>$D$169*DW169</f>
        <v>0</v>
      </c>
      <c r="DY169" s="501"/>
      <c r="DZ169" s="223"/>
      <c r="EA169" s="42">
        <v>0.46</v>
      </c>
      <c r="EB169" s="41">
        <f t="shared" si="180"/>
        <v>0</v>
      </c>
      <c r="EC169" s="41">
        <f t="shared" si="181"/>
        <v>0</v>
      </c>
      <c r="ED169" s="576">
        <v>0</v>
      </c>
      <c r="EE169" s="119"/>
      <c r="EF169" s="289">
        <f>$D$169*EE169</f>
        <v>0</v>
      </c>
      <c r="EG169" s="501"/>
      <c r="EH169" s="223"/>
      <c r="EI169" s="42">
        <v>0.46</v>
      </c>
      <c r="EJ169" s="41">
        <f t="shared" si="182"/>
        <v>0</v>
      </c>
      <c r="EK169" s="41">
        <f t="shared" si="183"/>
        <v>0</v>
      </c>
      <c r="EL169" s="576">
        <v>0</v>
      </c>
      <c r="EM169" s="119"/>
      <c r="EN169" s="289">
        <f>$D$169*EM169</f>
        <v>0</v>
      </c>
      <c r="EO169" s="501"/>
      <c r="EP169" s="223"/>
      <c r="EQ169" s="42">
        <v>0.46</v>
      </c>
      <c r="ER169" s="41">
        <f t="shared" si="184"/>
        <v>0</v>
      </c>
      <c r="ES169" s="41">
        <f t="shared" si="185"/>
        <v>0</v>
      </c>
      <c r="ET169" s="576">
        <v>0</v>
      </c>
      <c r="EU169" s="143"/>
      <c r="EV169" s="289">
        <f>$D$169*EU169</f>
        <v>0</v>
      </c>
      <c r="EW169" s="536"/>
      <c r="EX169" s="144"/>
      <c r="EY169" s="42">
        <v>0.46</v>
      </c>
      <c r="EZ169" s="41">
        <f t="shared" si="186"/>
        <v>0</v>
      </c>
      <c r="FA169" s="41">
        <f t="shared" si="187"/>
        <v>0</v>
      </c>
      <c r="FB169" s="632">
        <v>0</v>
      </c>
      <c r="FC169" s="104"/>
      <c r="FD169" s="289">
        <f>$D$169*FC169</f>
        <v>0</v>
      </c>
      <c r="FE169" s="463"/>
      <c r="FF169" s="227"/>
      <c r="FG169" s="42">
        <v>0.46</v>
      </c>
      <c r="FH169" s="41">
        <f t="shared" si="188"/>
        <v>0</v>
      </c>
      <c r="FI169" s="41">
        <f t="shared" si="104"/>
        <v>0</v>
      </c>
      <c r="FJ169" s="579">
        <v>0</v>
      </c>
      <c r="FK169" s="400"/>
      <c r="FL169" s="289">
        <f>$D$169*FK169</f>
        <v>0</v>
      </c>
      <c r="FM169" s="539"/>
      <c r="FN169" s="275"/>
      <c r="FO169" s="42">
        <v>0.46</v>
      </c>
      <c r="FP169" s="41">
        <f t="shared" si="189"/>
        <v>0</v>
      </c>
      <c r="FQ169" s="41">
        <f t="shared" si="190"/>
        <v>0</v>
      </c>
      <c r="FR169" s="633">
        <v>0</v>
      </c>
      <c r="FW169" s="355">
        <f t="shared" si="191"/>
        <v>0</v>
      </c>
      <c r="FX169" s="355">
        <f t="shared" si="191"/>
        <v>0</v>
      </c>
      <c r="FY169" s="355">
        <f t="shared" si="192"/>
        <v>0</v>
      </c>
      <c r="FZ169" s="356">
        <f t="shared" si="192"/>
        <v>0</v>
      </c>
    </row>
    <row r="170" spans="1:182" x14ac:dyDescent="0.25">
      <c r="A170" s="62"/>
      <c r="B170" s="147"/>
      <c r="C170" s="261"/>
      <c r="D170" s="146"/>
      <c r="E170" s="299">
        <f t="shared" si="195"/>
        <v>0</v>
      </c>
      <c r="F170" s="288"/>
      <c r="G170" s="41"/>
      <c r="H170" s="289"/>
      <c r="I170" s="467"/>
      <c r="K170" s="42"/>
      <c r="L170" s="41">
        <f t="shared" si="150"/>
        <v>0</v>
      </c>
      <c r="M170" s="41">
        <f t="shared" si="151"/>
        <v>0</v>
      </c>
      <c r="N170" s="564">
        <v>0</v>
      </c>
      <c r="O170" s="60"/>
      <c r="P170" s="289"/>
      <c r="Q170" s="457"/>
      <c r="S170" s="42"/>
      <c r="T170" s="41">
        <f t="shared" si="152"/>
        <v>0</v>
      </c>
      <c r="U170" s="41">
        <f t="shared" si="153"/>
        <v>0</v>
      </c>
      <c r="V170" s="557">
        <v>0</v>
      </c>
      <c r="W170" s="41"/>
      <c r="X170" s="289"/>
      <c r="Y170" s="467"/>
      <c r="AA170" s="42"/>
      <c r="AB170" s="41">
        <f t="shared" si="154"/>
        <v>0</v>
      </c>
      <c r="AC170" s="41">
        <f t="shared" si="155"/>
        <v>0</v>
      </c>
      <c r="AD170" s="564">
        <v>0</v>
      </c>
      <c r="AE170" s="60"/>
      <c r="AF170" s="289"/>
      <c r="AG170" s="457"/>
      <c r="AI170" s="42"/>
      <c r="AJ170" s="41">
        <f t="shared" si="156"/>
        <v>0</v>
      </c>
      <c r="AK170" s="41">
        <f t="shared" si="157"/>
        <v>0</v>
      </c>
      <c r="AL170" s="557">
        <v>0</v>
      </c>
      <c r="AM170" s="60"/>
      <c r="AN170" s="289"/>
      <c r="AO170" s="457"/>
      <c r="AQ170" s="42"/>
      <c r="AR170" s="41">
        <f t="shared" si="158"/>
        <v>0</v>
      </c>
      <c r="AS170" s="41">
        <f t="shared" si="159"/>
        <v>0</v>
      </c>
      <c r="AT170" s="557">
        <v>0</v>
      </c>
      <c r="AU170" s="60"/>
      <c r="AV170" s="289"/>
      <c r="AW170" s="457"/>
      <c r="AY170" s="42"/>
      <c r="AZ170" s="41">
        <f t="shared" si="160"/>
        <v>0</v>
      </c>
      <c r="BA170" s="41">
        <f t="shared" si="161"/>
        <v>0</v>
      </c>
      <c r="BB170" s="557">
        <v>0</v>
      </c>
      <c r="BC170" s="60"/>
      <c r="BD170" s="289"/>
      <c r="BE170" s="457"/>
      <c r="BG170" s="42"/>
      <c r="BH170" s="41">
        <f t="shared" si="162"/>
        <v>0</v>
      </c>
      <c r="BI170" s="41">
        <f t="shared" si="163"/>
        <v>0</v>
      </c>
      <c r="BJ170" s="557">
        <v>0</v>
      </c>
      <c r="BK170" s="60"/>
      <c r="BL170" s="289"/>
      <c r="BM170" s="457"/>
      <c r="BO170" s="42"/>
      <c r="BP170" s="41">
        <f t="shared" si="164"/>
        <v>0</v>
      </c>
      <c r="BQ170" s="41">
        <f t="shared" si="165"/>
        <v>0</v>
      </c>
      <c r="BR170" s="557">
        <v>0</v>
      </c>
      <c r="BS170" s="60"/>
      <c r="BT170" s="289"/>
      <c r="BU170" s="457"/>
      <c r="BW170" s="42"/>
      <c r="BX170" s="41">
        <f t="shared" si="166"/>
        <v>0</v>
      </c>
      <c r="BY170" s="41">
        <f t="shared" si="167"/>
        <v>0</v>
      </c>
      <c r="BZ170" s="557">
        <v>0</v>
      </c>
      <c r="CA170" s="60"/>
      <c r="CB170" s="289"/>
      <c r="CC170" s="457"/>
      <c r="CE170" s="42"/>
      <c r="CF170" s="41">
        <f t="shared" si="168"/>
        <v>0</v>
      </c>
      <c r="CG170" s="41">
        <f t="shared" si="169"/>
        <v>0</v>
      </c>
      <c r="CH170" s="557">
        <v>0</v>
      </c>
      <c r="CI170" s="41"/>
      <c r="CJ170" s="289"/>
      <c r="CK170" s="467"/>
      <c r="CM170" s="42"/>
      <c r="CN170" s="41">
        <f t="shared" si="170"/>
        <v>0</v>
      </c>
      <c r="CO170" s="41">
        <f t="shared" si="171"/>
        <v>0</v>
      </c>
      <c r="CP170" s="579">
        <v>0</v>
      </c>
      <c r="CQ170" s="41"/>
      <c r="CR170" s="289"/>
      <c r="CS170" s="457"/>
      <c r="CT170" s="56"/>
      <c r="CU170" s="42"/>
      <c r="CV170" s="41">
        <f t="shared" si="172"/>
        <v>0</v>
      </c>
      <c r="CW170" s="41">
        <f t="shared" si="173"/>
        <v>0</v>
      </c>
      <c r="CX170" s="564">
        <v>0</v>
      </c>
      <c r="CY170" s="60"/>
      <c r="CZ170" s="289"/>
      <c r="DA170" s="501"/>
      <c r="DB170" s="223"/>
      <c r="DC170" s="42"/>
      <c r="DD170" s="41">
        <f t="shared" si="174"/>
        <v>0</v>
      </c>
      <c r="DE170" s="41">
        <f t="shared" si="175"/>
        <v>0</v>
      </c>
      <c r="DF170" s="576">
        <v>0</v>
      </c>
      <c r="DG170" s="119"/>
      <c r="DH170" s="289"/>
      <c r="DI170" s="501"/>
      <c r="DJ170" s="223"/>
      <c r="DK170" s="42"/>
      <c r="DL170" s="41">
        <f t="shared" si="176"/>
        <v>0</v>
      </c>
      <c r="DM170" s="41">
        <f t="shared" si="177"/>
        <v>0</v>
      </c>
      <c r="DN170" s="576">
        <v>0</v>
      </c>
      <c r="DO170" s="119"/>
      <c r="DP170" s="289"/>
      <c r="DQ170" s="501"/>
      <c r="DR170" s="223"/>
      <c r="DS170" s="42"/>
      <c r="DT170" s="41">
        <f t="shared" si="178"/>
        <v>0</v>
      </c>
      <c r="DU170" s="41">
        <f t="shared" si="179"/>
        <v>0</v>
      </c>
      <c r="DV170" s="576">
        <v>0</v>
      </c>
      <c r="DW170" s="119"/>
      <c r="DX170" s="289"/>
      <c r="DY170" s="501"/>
      <c r="DZ170" s="223"/>
      <c r="EA170" s="42"/>
      <c r="EB170" s="41">
        <f t="shared" si="180"/>
        <v>0</v>
      </c>
      <c r="EC170" s="41">
        <f t="shared" si="181"/>
        <v>0</v>
      </c>
      <c r="ED170" s="576">
        <v>0</v>
      </c>
      <c r="EE170" s="119"/>
      <c r="EF170" s="289"/>
      <c r="EG170" s="501"/>
      <c r="EH170" s="223"/>
      <c r="EI170" s="42"/>
      <c r="EJ170" s="41">
        <f t="shared" si="182"/>
        <v>0</v>
      </c>
      <c r="EK170" s="41">
        <f t="shared" si="183"/>
        <v>0</v>
      </c>
      <c r="EL170" s="576">
        <v>0</v>
      </c>
      <c r="EM170" s="119"/>
      <c r="EN170" s="289"/>
      <c r="EO170" s="501"/>
      <c r="EP170" s="223"/>
      <c r="EQ170" s="42"/>
      <c r="ER170" s="41">
        <f t="shared" si="184"/>
        <v>0</v>
      </c>
      <c r="ES170" s="41">
        <f t="shared" si="185"/>
        <v>0</v>
      </c>
      <c r="ET170" s="576">
        <v>0</v>
      </c>
      <c r="EU170" s="143"/>
      <c r="EV170" s="289"/>
      <c r="EW170" s="536"/>
      <c r="EX170" s="144"/>
      <c r="EY170" s="42"/>
      <c r="EZ170" s="41">
        <f t="shared" si="186"/>
        <v>0</v>
      </c>
      <c r="FA170" s="41">
        <f t="shared" si="187"/>
        <v>0</v>
      </c>
      <c r="FB170" s="632">
        <v>0</v>
      </c>
      <c r="FC170" s="104"/>
      <c r="FD170" s="289"/>
      <c r="FE170" s="463"/>
      <c r="FF170" s="227"/>
      <c r="FG170" s="42"/>
      <c r="FH170" s="41">
        <f t="shared" si="188"/>
        <v>0</v>
      </c>
      <c r="FI170" s="41">
        <f t="shared" si="104"/>
        <v>0</v>
      </c>
      <c r="FJ170" s="579">
        <v>0</v>
      </c>
      <c r="FK170" s="292"/>
      <c r="FL170" s="289"/>
      <c r="FM170" s="548"/>
      <c r="FN170" s="275"/>
      <c r="FO170" s="42"/>
      <c r="FP170" s="41">
        <f t="shared" si="189"/>
        <v>0</v>
      </c>
      <c r="FQ170" s="41">
        <f t="shared" si="190"/>
        <v>0</v>
      </c>
      <c r="FR170" s="633">
        <v>0</v>
      </c>
      <c r="FW170" s="355">
        <f t="shared" si="191"/>
        <v>0</v>
      </c>
      <c r="FX170" s="355">
        <f t="shared" si="191"/>
        <v>0</v>
      </c>
      <c r="FY170" s="355">
        <f t="shared" si="192"/>
        <v>0</v>
      </c>
      <c r="FZ170" s="356">
        <f t="shared" si="192"/>
        <v>0</v>
      </c>
    </row>
    <row r="171" spans="1:182" x14ac:dyDescent="0.25">
      <c r="A171" s="149" t="s">
        <v>261</v>
      </c>
      <c r="B171" s="150" t="s">
        <v>262</v>
      </c>
      <c r="C171" s="261" t="s">
        <v>246</v>
      </c>
      <c r="D171" s="148">
        <v>200</v>
      </c>
      <c r="E171" s="299">
        <f t="shared" si="195"/>
        <v>0</v>
      </c>
      <c r="F171" s="288">
        <f>$D$171*E171</f>
        <v>0</v>
      </c>
      <c r="G171" s="41"/>
      <c r="H171" s="289">
        <f>$D$171*G171</f>
        <v>0</v>
      </c>
      <c r="I171" s="467"/>
      <c r="K171" s="42"/>
      <c r="L171" s="41">
        <f t="shared" si="150"/>
        <v>0</v>
      </c>
      <c r="M171" s="41">
        <f t="shared" si="151"/>
        <v>0</v>
      </c>
      <c r="N171" s="564">
        <v>0</v>
      </c>
      <c r="O171" s="60"/>
      <c r="P171" s="289">
        <f>$D$171*O171</f>
        <v>0</v>
      </c>
      <c r="Q171" s="457"/>
      <c r="S171" s="42"/>
      <c r="T171" s="41">
        <f t="shared" si="152"/>
        <v>0</v>
      </c>
      <c r="U171" s="41">
        <f t="shared" si="153"/>
        <v>0</v>
      </c>
      <c r="V171" s="557">
        <v>0</v>
      </c>
      <c r="W171" s="41"/>
      <c r="X171" s="289">
        <f>$D$171*W171</f>
        <v>0</v>
      </c>
      <c r="Y171" s="467"/>
      <c r="AA171" s="42"/>
      <c r="AB171" s="41">
        <f t="shared" si="154"/>
        <v>0</v>
      </c>
      <c r="AC171" s="41">
        <f t="shared" si="155"/>
        <v>0</v>
      </c>
      <c r="AD171" s="564">
        <v>0</v>
      </c>
      <c r="AE171" s="60"/>
      <c r="AF171" s="289">
        <f>$D$171*AE171</f>
        <v>0</v>
      </c>
      <c r="AG171" s="457"/>
      <c r="AI171" s="42"/>
      <c r="AJ171" s="41">
        <f t="shared" si="156"/>
        <v>0</v>
      </c>
      <c r="AK171" s="41">
        <f t="shared" si="157"/>
        <v>0</v>
      </c>
      <c r="AL171" s="557">
        <v>0</v>
      </c>
      <c r="AM171" s="60"/>
      <c r="AN171" s="289">
        <f>$D$171*AM171</f>
        <v>0</v>
      </c>
      <c r="AO171" s="457"/>
      <c r="AQ171" s="42"/>
      <c r="AR171" s="41">
        <f t="shared" si="158"/>
        <v>0</v>
      </c>
      <c r="AS171" s="41">
        <f t="shared" si="159"/>
        <v>0</v>
      </c>
      <c r="AT171" s="557">
        <v>0</v>
      </c>
      <c r="AU171" s="60"/>
      <c r="AV171" s="289">
        <f>$D$171*AU171</f>
        <v>0</v>
      </c>
      <c r="AW171" s="457"/>
      <c r="AY171" s="42"/>
      <c r="AZ171" s="41">
        <f t="shared" si="160"/>
        <v>0</v>
      </c>
      <c r="BA171" s="41">
        <f t="shared" si="161"/>
        <v>0</v>
      </c>
      <c r="BB171" s="557">
        <v>0</v>
      </c>
      <c r="BC171" s="60"/>
      <c r="BD171" s="289">
        <f>$D$171*BC171</f>
        <v>0</v>
      </c>
      <c r="BE171" s="457"/>
      <c r="BG171" s="42"/>
      <c r="BH171" s="41">
        <f t="shared" si="162"/>
        <v>0</v>
      </c>
      <c r="BI171" s="41">
        <f t="shared" si="163"/>
        <v>0</v>
      </c>
      <c r="BJ171" s="557">
        <v>0</v>
      </c>
      <c r="BK171" s="60"/>
      <c r="BL171" s="289">
        <f>$D$171*BK171</f>
        <v>0</v>
      </c>
      <c r="BM171" s="457"/>
      <c r="BO171" s="42"/>
      <c r="BP171" s="41">
        <f t="shared" si="164"/>
        <v>0</v>
      </c>
      <c r="BQ171" s="41">
        <f t="shared" si="165"/>
        <v>0</v>
      </c>
      <c r="BR171" s="557">
        <v>0</v>
      </c>
      <c r="BS171" s="60"/>
      <c r="BT171" s="289">
        <f>$D$171*BS171</f>
        <v>0</v>
      </c>
      <c r="BU171" s="457"/>
      <c r="BW171" s="42"/>
      <c r="BX171" s="41">
        <f t="shared" si="166"/>
        <v>0</v>
      </c>
      <c r="BY171" s="41">
        <f t="shared" si="167"/>
        <v>0</v>
      </c>
      <c r="BZ171" s="557">
        <v>0</v>
      </c>
      <c r="CA171" s="60"/>
      <c r="CB171" s="289">
        <f>$D$171*CA171</f>
        <v>0</v>
      </c>
      <c r="CC171" s="457"/>
      <c r="CE171" s="42"/>
      <c r="CF171" s="41">
        <f t="shared" si="168"/>
        <v>0</v>
      </c>
      <c r="CG171" s="41">
        <f t="shared" si="169"/>
        <v>0</v>
      </c>
      <c r="CH171" s="557">
        <v>0</v>
      </c>
      <c r="CI171" s="41"/>
      <c r="CJ171" s="289">
        <f>$D$171*CI171</f>
        <v>0</v>
      </c>
      <c r="CK171" s="467"/>
      <c r="CM171" s="42"/>
      <c r="CN171" s="41">
        <f t="shared" si="170"/>
        <v>0</v>
      </c>
      <c r="CO171" s="41">
        <f t="shared" si="171"/>
        <v>0</v>
      </c>
      <c r="CP171" s="579">
        <v>0</v>
      </c>
      <c r="CQ171" s="41"/>
      <c r="CR171" s="289">
        <f>$D$171*CQ171</f>
        <v>0</v>
      </c>
      <c r="CS171" s="457"/>
      <c r="CT171" s="56"/>
      <c r="CU171" s="42"/>
      <c r="CV171" s="41">
        <f t="shared" si="172"/>
        <v>0</v>
      </c>
      <c r="CW171" s="41">
        <f t="shared" si="173"/>
        <v>0</v>
      </c>
      <c r="CX171" s="564">
        <v>0</v>
      </c>
      <c r="CY171" s="60"/>
      <c r="CZ171" s="289">
        <f>$D$171*CY171</f>
        <v>0</v>
      </c>
      <c r="DA171" s="501"/>
      <c r="DB171" s="223"/>
      <c r="DC171" s="42"/>
      <c r="DD171" s="41">
        <f t="shared" si="174"/>
        <v>0</v>
      </c>
      <c r="DE171" s="41">
        <f t="shared" si="175"/>
        <v>0</v>
      </c>
      <c r="DF171" s="576">
        <v>0</v>
      </c>
      <c r="DG171" s="119"/>
      <c r="DH171" s="289">
        <f>$D$171*DG171</f>
        <v>0</v>
      </c>
      <c r="DI171" s="501"/>
      <c r="DJ171" s="223"/>
      <c r="DK171" s="42"/>
      <c r="DL171" s="41">
        <f t="shared" si="176"/>
        <v>0</v>
      </c>
      <c r="DM171" s="41">
        <f t="shared" si="177"/>
        <v>0</v>
      </c>
      <c r="DN171" s="576">
        <v>0</v>
      </c>
      <c r="DO171" s="119"/>
      <c r="DP171" s="289">
        <f>$D$171*DO171</f>
        <v>0</v>
      </c>
      <c r="DQ171" s="501"/>
      <c r="DR171" s="223"/>
      <c r="DS171" s="42"/>
      <c r="DT171" s="41">
        <f t="shared" si="178"/>
        <v>0</v>
      </c>
      <c r="DU171" s="41">
        <f t="shared" si="179"/>
        <v>0</v>
      </c>
      <c r="DV171" s="576">
        <v>0</v>
      </c>
      <c r="DW171" s="119"/>
      <c r="DX171" s="289">
        <f>$D$171*DW171</f>
        <v>0</v>
      </c>
      <c r="DY171" s="501"/>
      <c r="DZ171" s="223"/>
      <c r="EA171" s="42"/>
      <c r="EB171" s="41">
        <f t="shared" si="180"/>
        <v>0</v>
      </c>
      <c r="EC171" s="41">
        <f t="shared" si="181"/>
        <v>0</v>
      </c>
      <c r="ED171" s="576">
        <v>0</v>
      </c>
      <c r="EE171" s="119"/>
      <c r="EF171" s="289">
        <f>$D$171*EE171</f>
        <v>0</v>
      </c>
      <c r="EG171" s="501"/>
      <c r="EH171" s="223"/>
      <c r="EI171" s="42"/>
      <c r="EJ171" s="41">
        <f t="shared" si="182"/>
        <v>0</v>
      </c>
      <c r="EK171" s="41">
        <f t="shared" si="183"/>
        <v>0</v>
      </c>
      <c r="EL171" s="576">
        <v>0</v>
      </c>
      <c r="EM171" s="119"/>
      <c r="EN171" s="289">
        <f>$D$171*EM171</f>
        <v>0</v>
      </c>
      <c r="EO171" s="501"/>
      <c r="EP171" s="223"/>
      <c r="EQ171" s="42"/>
      <c r="ER171" s="41">
        <f t="shared" si="184"/>
        <v>0</v>
      </c>
      <c r="ES171" s="41">
        <f t="shared" si="185"/>
        <v>0</v>
      </c>
      <c r="ET171" s="576">
        <v>0</v>
      </c>
      <c r="EU171" s="143"/>
      <c r="EV171" s="289">
        <f>$D$171*EU171</f>
        <v>0</v>
      </c>
      <c r="EW171" s="536"/>
      <c r="EX171" s="144"/>
      <c r="EY171" s="42"/>
      <c r="EZ171" s="41">
        <f t="shared" si="186"/>
        <v>0</v>
      </c>
      <c r="FA171" s="41">
        <f t="shared" si="187"/>
        <v>0</v>
      </c>
      <c r="FB171" s="632">
        <v>0</v>
      </c>
      <c r="FC171" s="104"/>
      <c r="FD171" s="289">
        <f>$D$171*FC171</f>
        <v>0</v>
      </c>
      <c r="FE171" s="463"/>
      <c r="FF171" s="227"/>
      <c r="FG171" s="42"/>
      <c r="FH171" s="41">
        <f t="shared" si="188"/>
        <v>0</v>
      </c>
      <c r="FI171" s="41">
        <f t="shared" si="104"/>
        <v>0</v>
      </c>
      <c r="FJ171" s="579">
        <v>0</v>
      </c>
      <c r="FK171" s="292"/>
      <c r="FL171" s="289">
        <f>$D$171*FK171</f>
        <v>0</v>
      </c>
      <c r="FM171" s="548"/>
      <c r="FN171" s="275"/>
      <c r="FO171" s="42"/>
      <c r="FP171" s="41">
        <f t="shared" si="189"/>
        <v>0</v>
      </c>
      <c r="FQ171" s="41">
        <f t="shared" si="190"/>
        <v>0</v>
      </c>
      <c r="FR171" s="633">
        <v>0</v>
      </c>
      <c r="FW171" s="355">
        <f t="shared" si="191"/>
        <v>0</v>
      </c>
      <c r="FX171" s="355">
        <f t="shared" si="191"/>
        <v>0</v>
      </c>
      <c r="FY171" s="355">
        <f t="shared" si="192"/>
        <v>0</v>
      </c>
      <c r="FZ171" s="356">
        <f t="shared" si="192"/>
        <v>0</v>
      </c>
    </row>
    <row r="172" spans="1:182" x14ac:dyDescent="0.25">
      <c r="A172" s="149" t="s">
        <v>263</v>
      </c>
      <c r="B172" s="150" t="s">
        <v>264</v>
      </c>
      <c r="C172" s="261" t="s">
        <v>246</v>
      </c>
      <c r="D172" s="148">
        <v>198</v>
      </c>
      <c r="E172" s="299">
        <f t="shared" si="195"/>
        <v>0</v>
      </c>
      <c r="F172" s="288">
        <f>$D$172*E172</f>
        <v>0</v>
      </c>
      <c r="G172" s="41"/>
      <c r="H172" s="289">
        <f>$D$172*G172</f>
        <v>0</v>
      </c>
      <c r="I172" s="467"/>
      <c r="K172" s="42"/>
      <c r="L172" s="41">
        <f t="shared" si="150"/>
        <v>0</v>
      </c>
      <c r="M172" s="41">
        <f t="shared" si="151"/>
        <v>0</v>
      </c>
      <c r="N172" s="564">
        <v>0</v>
      </c>
      <c r="O172" s="60"/>
      <c r="P172" s="289">
        <f>$D$172*O172</f>
        <v>0</v>
      </c>
      <c r="Q172" s="457"/>
      <c r="S172" s="42"/>
      <c r="T172" s="41">
        <f t="shared" si="152"/>
        <v>0</v>
      </c>
      <c r="U172" s="41">
        <f t="shared" si="153"/>
        <v>0</v>
      </c>
      <c r="V172" s="557">
        <v>0</v>
      </c>
      <c r="W172" s="41"/>
      <c r="X172" s="289">
        <f>$D$172*W172</f>
        <v>0</v>
      </c>
      <c r="Y172" s="467"/>
      <c r="AA172" s="42"/>
      <c r="AB172" s="41">
        <f t="shared" si="154"/>
        <v>0</v>
      </c>
      <c r="AC172" s="41">
        <f t="shared" si="155"/>
        <v>0</v>
      </c>
      <c r="AD172" s="564">
        <v>0</v>
      </c>
      <c r="AE172" s="60"/>
      <c r="AF172" s="289">
        <f>$D$172*AE172</f>
        <v>0</v>
      </c>
      <c r="AG172" s="457"/>
      <c r="AI172" s="42"/>
      <c r="AJ172" s="41">
        <f t="shared" si="156"/>
        <v>0</v>
      </c>
      <c r="AK172" s="41">
        <f t="shared" si="157"/>
        <v>0</v>
      </c>
      <c r="AL172" s="557">
        <v>0</v>
      </c>
      <c r="AM172" s="60"/>
      <c r="AN172" s="289">
        <f>$D$172*AM172</f>
        <v>0</v>
      </c>
      <c r="AO172" s="457"/>
      <c r="AQ172" s="42"/>
      <c r="AR172" s="41">
        <f t="shared" si="158"/>
        <v>0</v>
      </c>
      <c r="AS172" s="41">
        <f t="shared" si="159"/>
        <v>0</v>
      </c>
      <c r="AT172" s="557">
        <v>0</v>
      </c>
      <c r="AU172" s="60"/>
      <c r="AV172" s="289">
        <f>$D$172*AU172</f>
        <v>0</v>
      </c>
      <c r="AW172" s="457"/>
      <c r="AY172" s="42"/>
      <c r="AZ172" s="41">
        <f t="shared" si="160"/>
        <v>0</v>
      </c>
      <c r="BA172" s="41">
        <f t="shared" si="161"/>
        <v>0</v>
      </c>
      <c r="BB172" s="557">
        <v>0</v>
      </c>
      <c r="BC172" s="60"/>
      <c r="BD172" s="289">
        <f>$D$172*BC172</f>
        <v>0</v>
      </c>
      <c r="BE172" s="457"/>
      <c r="BG172" s="42"/>
      <c r="BH172" s="41">
        <f t="shared" si="162"/>
        <v>0</v>
      </c>
      <c r="BI172" s="41">
        <f t="shared" si="163"/>
        <v>0</v>
      </c>
      <c r="BJ172" s="557">
        <v>0</v>
      </c>
      <c r="BK172" s="60"/>
      <c r="BL172" s="289">
        <f>$D$172*BK172</f>
        <v>0</v>
      </c>
      <c r="BM172" s="457"/>
      <c r="BO172" s="42"/>
      <c r="BP172" s="41">
        <f t="shared" si="164"/>
        <v>0</v>
      </c>
      <c r="BQ172" s="41">
        <f t="shared" si="165"/>
        <v>0</v>
      </c>
      <c r="BR172" s="557">
        <v>0</v>
      </c>
      <c r="BS172" s="60"/>
      <c r="BT172" s="289">
        <f>$D$172*BS172</f>
        <v>0</v>
      </c>
      <c r="BU172" s="457"/>
      <c r="BW172" s="42"/>
      <c r="BX172" s="41">
        <f t="shared" si="166"/>
        <v>0</v>
      </c>
      <c r="BY172" s="41">
        <f t="shared" si="167"/>
        <v>0</v>
      </c>
      <c r="BZ172" s="557">
        <v>0</v>
      </c>
      <c r="CA172" s="60"/>
      <c r="CB172" s="289">
        <f>$D$172*CA172</f>
        <v>0</v>
      </c>
      <c r="CC172" s="457"/>
      <c r="CE172" s="42"/>
      <c r="CF172" s="41">
        <f t="shared" si="168"/>
        <v>0</v>
      </c>
      <c r="CG172" s="41">
        <f t="shared" si="169"/>
        <v>0</v>
      </c>
      <c r="CH172" s="557">
        <v>0</v>
      </c>
      <c r="CI172" s="41"/>
      <c r="CJ172" s="289">
        <f>$D$172*CI172</f>
        <v>0</v>
      </c>
      <c r="CK172" s="467"/>
      <c r="CM172" s="42"/>
      <c r="CN172" s="41">
        <f t="shared" si="170"/>
        <v>0</v>
      </c>
      <c r="CO172" s="41">
        <f t="shared" si="171"/>
        <v>0</v>
      </c>
      <c r="CP172" s="579">
        <v>0</v>
      </c>
      <c r="CQ172" s="41"/>
      <c r="CR172" s="289">
        <f>$D$172*CQ172</f>
        <v>0</v>
      </c>
      <c r="CS172" s="457"/>
      <c r="CT172" s="56"/>
      <c r="CU172" s="42"/>
      <c r="CV172" s="41">
        <f t="shared" si="172"/>
        <v>0</v>
      </c>
      <c r="CW172" s="41">
        <f t="shared" si="173"/>
        <v>0</v>
      </c>
      <c r="CX172" s="564">
        <v>0</v>
      </c>
      <c r="CY172" s="60"/>
      <c r="CZ172" s="289">
        <f>$D$172*CY172</f>
        <v>0</v>
      </c>
      <c r="DA172" s="501"/>
      <c r="DB172" s="223"/>
      <c r="DC172" s="42"/>
      <c r="DD172" s="41">
        <f t="shared" si="174"/>
        <v>0</v>
      </c>
      <c r="DE172" s="41">
        <f t="shared" si="175"/>
        <v>0</v>
      </c>
      <c r="DF172" s="576">
        <v>0</v>
      </c>
      <c r="DG172" s="119"/>
      <c r="DH172" s="289">
        <f>$D$172*DG172</f>
        <v>0</v>
      </c>
      <c r="DI172" s="501"/>
      <c r="DJ172" s="223"/>
      <c r="DK172" s="42"/>
      <c r="DL172" s="41">
        <f t="shared" si="176"/>
        <v>0</v>
      </c>
      <c r="DM172" s="41">
        <f t="shared" si="177"/>
        <v>0</v>
      </c>
      <c r="DN172" s="576">
        <v>0</v>
      </c>
      <c r="DO172" s="119"/>
      <c r="DP172" s="289">
        <f>$D$172*DO172</f>
        <v>0</v>
      </c>
      <c r="DQ172" s="501"/>
      <c r="DR172" s="223"/>
      <c r="DS172" s="42"/>
      <c r="DT172" s="41">
        <f t="shared" si="178"/>
        <v>0</v>
      </c>
      <c r="DU172" s="41">
        <f t="shared" si="179"/>
        <v>0</v>
      </c>
      <c r="DV172" s="576">
        <v>0</v>
      </c>
      <c r="DW172" s="119"/>
      <c r="DX172" s="289">
        <f>$D$172*DW172</f>
        <v>0</v>
      </c>
      <c r="DY172" s="501"/>
      <c r="DZ172" s="223"/>
      <c r="EA172" s="42"/>
      <c r="EB172" s="41">
        <f t="shared" si="180"/>
        <v>0</v>
      </c>
      <c r="EC172" s="41">
        <f t="shared" si="181"/>
        <v>0</v>
      </c>
      <c r="ED172" s="576">
        <v>0</v>
      </c>
      <c r="EE172" s="119"/>
      <c r="EF172" s="289">
        <f>$D$172*EE172</f>
        <v>0</v>
      </c>
      <c r="EG172" s="501"/>
      <c r="EH172" s="223"/>
      <c r="EI172" s="42"/>
      <c r="EJ172" s="41">
        <f t="shared" si="182"/>
        <v>0</v>
      </c>
      <c r="EK172" s="41">
        <f t="shared" si="183"/>
        <v>0</v>
      </c>
      <c r="EL172" s="576">
        <v>0</v>
      </c>
      <c r="EM172" s="119"/>
      <c r="EN172" s="289">
        <f>$D$172*EM172</f>
        <v>0</v>
      </c>
      <c r="EO172" s="501"/>
      <c r="EP172" s="223"/>
      <c r="EQ172" s="42"/>
      <c r="ER172" s="41">
        <f t="shared" si="184"/>
        <v>0</v>
      </c>
      <c r="ES172" s="41">
        <f t="shared" si="185"/>
        <v>0</v>
      </c>
      <c r="ET172" s="576">
        <v>0</v>
      </c>
      <c r="EU172" s="143"/>
      <c r="EV172" s="289">
        <f>$D$172*EU172</f>
        <v>0</v>
      </c>
      <c r="EW172" s="536"/>
      <c r="EX172" s="144"/>
      <c r="EY172" s="42"/>
      <c r="EZ172" s="41">
        <f t="shared" si="186"/>
        <v>0</v>
      </c>
      <c r="FA172" s="41">
        <f t="shared" si="187"/>
        <v>0</v>
      </c>
      <c r="FB172" s="632">
        <v>0</v>
      </c>
      <c r="FC172" s="104"/>
      <c r="FD172" s="289">
        <f>$D$172*FC172</f>
        <v>0</v>
      </c>
      <c r="FE172" s="463"/>
      <c r="FF172" s="227"/>
      <c r="FG172" s="42"/>
      <c r="FH172" s="41">
        <f t="shared" si="188"/>
        <v>0</v>
      </c>
      <c r="FI172" s="41">
        <f t="shared" si="104"/>
        <v>0</v>
      </c>
      <c r="FJ172" s="579">
        <v>0</v>
      </c>
      <c r="FK172" s="292"/>
      <c r="FL172" s="289">
        <f>$D$172*FK172</f>
        <v>0</v>
      </c>
      <c r="FM172" s="548"/>
      <c r="FN172" s="275"/>
      <c r="FO172" s="42"/>
      <c r="FP172" s="41">
        <f t="shared" si="189"/>
        <v>0</v>
      </c>
      <c r="FQ172" s="41">
        <f t="shared" si="190"/>
        <v>0</v>
      </c>
      <c r="FR172" s="633">
        <v>0</v>
      </c>
      <c r="FW172" s="355">
        <f t="shared" si="191"/>
        <v>0</v>
      </c>
      <c r="FX172" s="355">
        <f t="shared" si="191"/>
        <v>0</v>
      </c>
      <c r="FY172" s="355">
        <f t="shared" si="192"/>
        <v>0</v>
      </c>
      <c r="FZ172" s="356">
        <f t="shared" si="192"/>
        <v>0</v>
      </c>
    </row>
    <row r="173" spans="1:182" x14ac:dyDescent="0.25">
      <c r="A173" s="149" t="s">
        <v>265</v>
      </c>
      <c r="B173" s="150" t="s">
        <v>266</v>
      </c>
      <c r="C173" s="261" t="s">
        <v>246</v>
      </c>
      <c r="D173" s="148">
        <v>197</v>
      </c>
      <c r="E173" s="299">
        <f t="shared" si="195"/>
        <v>0</v>
      </c>
      <c r="F173" s="288">
        <f>$D$173*E173</f>
        <v>0</v>
      </c>
      <c r="G173" s="41"/>
      <c r="H173" s="289">
        <f>$D$173*G173</f>
        <v>0</v>
      </c>
      <c r="I173" s="467"/>
      <c r="K173" s="42"/>
      <c r="L173" s="41">
        <f t="shared" si="150"/>
        <v>0</v>
      </c>
      <c r="M173" s="41">
        <f t="shared" si="151"/>
        <v>0</v>
      </c>
      <c r="N173" s="564">
        <v>0</v>
      </c>
      <c r="O173" s="60"/>
      <c r="P173" s="289">
        <f>$D$173*O173</f>
        <v>0</v>
      </c>
      <c r="Q173" s="457"/>
      <c r="S173" s="42"/>
      <c r="T173" s="41">
        <f t="shared" si="152"/>
        <v>0</v>
      </c>
      <c r="U173" s="41">
        <f t="shared" si="153"/>
        <v>0</v>
      </c>
      <c r="V173" s="557">
        <v>0</v>
      </c>
      <c r="W173" s="41"/>
      <c r="X173" s="289">
        <f>$D$173*W173</f>
        <v>0</v>
      </c>
      <c r="Y173" s="467"/>
      <c r="AA173" s="42"/>
      <c r="AB173" s="41">
        <f t="shared" si="154"/>
        <v>0</v>
      </c>
      <c r="AC173" s="41">
        <f t="shared" si="155"/>
        <v>0</v>
      </c>
      <c r="AD173" s="564">
        <v>0</v>
      </c>
      <c r="AE173" s="60"/>
      <c r="AF173" s="289">
        <f>$D$173*AE173</f>
        <v>0</v>
      </c>
      <c r="AG173" s="457"/>
      <c r="AI173" s="42"/>
      <c r="AJ173" s="41">
        <f t="shared" si="156"/>
        <v>0</v>
      </c>
      <c r="AK173" s="41">
        <f t="shared" si="157"/>
        <v>0</v>
      </c>
      <c r="AL173" s="557">
        <v>0</v>
      </c>
      <c r="AM173" s="60"/>
      <c r="AN173" s="289">
        <f>$D$173*AM173</f>
        <v>0</v>
      </c>
      <c r="AO173" s="457"/>
      <c r="AQ173" s="42"/>
      <c r="AR173" s="41">
        <f t="shared" si="158"/>
        <v>0</v>
      </c>
      <c r="AS173" s="41">
        <f t="shared" si="159"/>
        <v>0</v>
      </c>
      <c r="AT173" s="557">
        <v>0</v>
      </c>
      <c r="AU173" s="60"/>
      <c r="AV173" s="289">
        <f>$D$173*AU173</f>
        <v>0</v>
      </c>
      <c r="AW173" s="457"/>
      <c r="AY173" s="42"/>
      <c r="AZ173" s="41">
        <f t="shared" si="160"/>
        <v>0</v>
      </c>
      <c r="BA173" s="41">
        <f t="shared" si="161"/>
        <v>0</v>
      </c>
      <c r="BB173" s="557">
        <v>0</v>
      </c>
      <c r="BC173" s="60"/>
      <c r="BD173" s="289">
        <f>$D$173*BC173</f>
        <v>0</v>
      </c>
      <c r="BE173" s="457"/>
      <c r="BG173" s="42"/>
      <c r="BH173" s="41">
        <f t="shared" si="162"/>
        <v>0</v>
      </c>
      <c r="BI173" s="41">
        <f t="shared" si="163"/>
        <v>0</v>
      </c>
      <c r="BJ173" s="557">
        <v>0</v>
      </c>
      <c r="BK173" s="60"/>
      <c r="BL173" s="289">
        <f>$D$173*BK173</f>
        <v>0</v>
      </c>
      <c r="BM173" s="457"/>
      <c r="BO173" s="42"/>
      <c r="BP173" s="41">
        <f t="shared" si="164"/>
        <v>0</v>
      </c>
      <c r="BQ173" s="41">
        <f t="shared" si="165"/>
        <v>0</v>
      </c>
      <c r="BR173" s="557">
        <v>0</v>
      </c>
      <c r="BS173" s="60"/>
      <c r="BT173" s="289">
        <f>$D$173*BS173</f>
        <v>0</v>
      </c>
      <c r="BU173" s="457"/>
      <c r="BW173" s="42"/>
      <c r="BX173" s="41">
        <f t="shared" si="166"/>
        <v>0</v>
      </c>
      <c r="BY173" s="41">
        <f t="shared" si="167"/>
        <v>0</v>
      </c>
      <c r="BZ173" s="557">
        <v>0</v>
      </c>
      <c r="CA173" s="60"/>
      <c r="CB173" s="289">
        <f>$D$173*CA173</f>
        <v>0</v>
      </c>
      <c r="CC173" s="457"/>
      <c r="CE173" s="42"/>
      <c r="CF173" s="41">
        <f t="shared" si="168"/>
        <v>0</v>
      </c>
      <c r="CG173" s="41">
        <f t="shared" si="169"/>
        <v>0</v>
      </c>
      <c r="CH173" s="557">
        <v>0</v>
      </c>
      <c r="CI173" s="41"/>
      <c r="CJ173" s="289">
        <f>$D$173*CI173</f>
        <v>0</v>
      </c>
      <c r="CK173" s="467"/>
      <c r="CM173" s="42"/>
      <c r="CN173" s="41">
        <f t="shared" si="170"/>
        <v>0</v>
      </c>
      <c r="CO173" s="41">
        <f t="shared" si="171"/>
        <v>0</v>
      </c>
      <c r="CP173" s="579">
        <v>0</v>
      </c>
      <c r="CQ173" s="41"/>
      <c r="CR173" s="289">
        <f>$D$173*CQ173</f>
        <v>0</v>
      </c>
      <c r="CS173" s="457"/>
      <c r="CT173" s="56"/>
      <c r="CU173" s="42"/>
      <c r="CV173" s="41">
        <f t="shared" si="172"/>
        <v>0</v>
      </c>
      <c r="CW173" s="41">
        <f t="shared" si="173"/>
        <v>0</v>
      </c>
      <c r="CX173" s="564">
        <v>0</v>
      </c>
      <c r="CY173" s="60"/>
      <c r="CZ173" s="289">
        <f>$D$173*CY173</f>
        <v>0</v>
      </c>
      <c r="DA173" s="501"/>
      <c r="DB173" s="223"/>
      <c r="DC173" s="42"/>
      <c r="DD173" s="41">
        <f t="shared" si="174"/>
        <v>0</v>
      </c>
      <c r="DE173" s="41">
        <f t="shared" si="175"/>
        <v>0</v>
      </c>
      <c r="DF173" s="576">
        <v>0</v>
      </c>
      <c r="DG173" s="119"/>
      <c r="DH173" s="289">
        <f>$D$173*DG173</f>
        <v>0</v>
      </c>
      <c r="DI173" s="501"/>
      <c r="DJ173" s="223"/>
      <c r="DK173" s="42"/>
      <c r="DL173" s="41">
        <f t="shared" si="176"/>
        <v>0</v>
      </c>
      <c r="DM173" s="41">
        <f t="shared" si="177"/>
        <v>0</v>
      </c>
      <c r="DN173" s="576">
        <v>0</v>
      </c>
      <c r="DO173" s="119"/>
      <c r="DP173" s="289">
        <f>$D$173*DO173</f>
        <v>0</v>
      </c>
      <c r="DQ173" s="501"/>
      <c r="DR173" s="223"/>
      <c r="DS173" s="42"/>
      <c r="DT173" s="41">
        <f t="shared" si="178"/>
        <v>0</v>
      </c>
      <c r="DU173" s="41">
        <f t="shared" si="179"/>
        <v>0</v>
      </c>
      <c r="DV173" s="576">
        <v>0</v>
      </c>
      <c r="DW173" s="119"/>
      <c r="DX173" s="289">
        <f>$D$173*DW173</f>
        <v>0</v>
      </c>
      <c r="DY173" s="501"/>
      <c r="DZ173" s="223"/>
      <c r="EA173" s="42"/>
      <c r="EB173" s="41">
        <f t="shared" si="180"/>
        <v>0</v>
      </c>
      <c r="EC173" s="41">
        <f t="shared" si="181"/>
        <v>0</v>
      </c>
      <c r="ED173" s="576">
        <v>0</v>
      </c>
      <c r="EE173" s="119"/>
      <c r="EF173" s="289">
        <f>$D$173*EE173</f>
        <v>0</v>
      </c>
      <c r="EG173" s="501"/>
      <c r="EH173" s="223"/>
      <c r="EI173" s="42"/>
      <c r="EJ173" s="41">
        <f t="shared" si="182"/>
        <v>0</v>
      </c>
      <c r="EK173" s="41">
        <f t="shared" si="183"/>
        <v>0</v>
      </c>
      <c r="EL173" s="576">
        <v>0</v>
      </c>
      <c r="EM173" s="119"/>
      <c r="EN173" s="289">
        <f>$D$173*EM173</f>
        <v>0</v>
      </c>
      <c r="EO173" s="501"/>
      <c r="EP173" s="223"/>
      <c r="EQ173" s="42"/>
      <c r="ER173" s="41">
        <f t="shared" si="184"/>
        <v>0</v>
      </c>
      <c r="ES173" s="41">
        <f t="shared" si="185"/>
        <v>0</v>
      </c>
      <c r="ET173" s="576">
        <v>0</v>
      </c>
      <c r="EU173" s="143"/>
      <c r="EV173" s="289">
        <f>$D$173*EU173</f>
        <v>0</v>
      </c>
      <c r="EW173" s="536"/>
      <c r="EX173" s="144"/>
      <c r="EY173" s="42"/>
      <c r="EZ173" s="41">
        <f t="shared" si="186"/>
        <v>0</v>
      </c>
      <c r="FA173" s="41">
        <f t="shared" si="187"/>
        <v>0</v>
      </c>
      <c r="FB173" s="632">
        <v>0</v>
      </c>
      <c r="FC173" s="104"/>
      <c r="FD173" s="289">
        <f>$D$173*FC173</f>
        <v>0</v>
      </c>
      <c r="FE173" s="463"/>
      <c r="FF173" s="227"/>
      <c r="FG173" s="42"/>
      <c r="FH173" s="41">
        <f t="shared" si="188"/>
        <v>0</v>
      </c>
      <c r="FI173" s="41">
        <f t="shared" si="104"/>
        <v>0</v>
      </c>
      <c r="FJ173" s="579">
        <v>0</v>
      </c>
      <c r="FK173" s="292"/>
      <c r="FL173" s="289">
        <f>$D$173*FK173</f>
        <v>0</v>
      </c>
      <c r="FM173" s="548"/>
      <c r="FN173" s="275"/>
      <c r="FO173" s="42"/>
      <c r="FP173" s="41">
        <f t="shared" si="189"/>
        <v>0</v>
      </c>
      <c r="FQ173" s="41">
        <f t="shared" si="190"/>
        <v>0</v>
      </c>
      <c r="FR173" s="633">
        <v>0</v>
      </c>
      <c r="FW173" s="355">
        <f t="shared" si="191"/>
        <v>0</v>
      </c>
      <c r="FX173" s="355">
        <f t="shared" si="191"/>
        <v>0</v>
      </c>
      <c r="FY173" s="355">
        <f t="shared" si="192"/>
        <v>0</v>
      </c>
      <c r="FZ173" s="356">
        <f t="shared" si="192"/>
        <v>0</v>
      </c>
    </row>
    <row r="174" spans="1:182" x14ac:dyDescent="0.25">
      <c r="A174" s="62"/>
      <c r="B174" s="150"/>
      <c r="C174" s="261"/>
      <c r="D174" s="146"/>
      <c r="E174" s="299">
        <f t="shared" si="195"/>
        <v>0</v>
      </c>
      <c r="F174" s="288"/>
      <c r="G174" s="41"/>
      <c r="H174" s="289"/>
      <c r="I174" s="467"/>
      <c r="K174" s="42"/>
      <c r="L174" s="41">
        <f t="shared" si="150"/>
        <v>0</v>
      </c>
      <c r="M174" s="41">
        <f t="shared" si="151"/>
        <v>0</v>
      </c>
      <c r="N174" s="564">
        <v>0</v>
      </c>
      <c r="O174" s="60"/>
      <c r="P174" s="289"/>
      <c r="Q174" s="457"/>
      <c r="S174" s="42"/>
      <c r="T174" s="41">
        <f t="shared" si="152"/>
        <v>0</v>
      </c>
      <c r="U174" s="41">
        <f t="shared" si="153"/>
        <v>0</v>
      </c>
      <c r="V174" s="557">
        <v>0</v>
      </c>
      <c r="W174" s="41"/>
      <c r="X174" s="289"/>
      <c r="Y174" s="467"/>
      <c r="AA174" s="42"/>
      <c r="AB174" s="41">
        <f t="shared" si="154"/>
        <v>0</v>
      </c>
      <c r="AC174" s="41">
        <f t="shared" si="155"/>
        <v>0</v>
      </c>
      <c r="AD174" s="564">
        <v>0</v>
      </c>
      <c r="AE174" s="60"/>
      <c r="AF174" s="289"/>
      <c r="AG174" s="457"/>
      <c r="AI174" s="42"/>
      <c r="AJ174" s="41">
        <f t="shared" si="156"/>
        <v>0</v>
      </c>
      <c r="AK174" s="41">
        <f t="shared" si="157"/>
        <v>0</v>
      </c>
      <c r="AL174" s="557">
        <v>0</v>
      </c>
      <c r="AM174" s="60"/>
      <c r="AN174" s="289"/>
      <c r="AO174" s="457"/>
      <c r="AQ174" s="42"/>
      <c r="AR174" s="41">
        <f t="shared" si="158"/>
        <v>0</v>
      </c>
      <c r="AS174" s="41">
        <f t="shared" si="159"/>
        <v>0</v>
      </c>
      <c r="AT174" s="557">
        <v>0</v>
      </c>
      <c r="AU174" s="60"/>
      <c r="AV174" s="289"/>
      <c r="AW174" s="457"/>
      <c r="AY174" s="42"/>
      <c r="AZ174" s="41">
        <f t="shared" si="160"/>
        <v>0</v>
      </c>
      <c r="BA174" s="41">
        <f t="shared" si="161"/>
        <v>0</v>
      </c>
      <c r="BB174" s="557">
        <v>0</v>
      </c>
      <c r="BC174" s="60"/>
      <c r="BD174" s="289"/>
      <c r="BE174" s="457"/>
      <c r="BG174" s="42"/>
      <c r="BH174" s="41">
        <f t="shared" si="162"/>
        <v>0</v>
      </c>
      <c r="BI174" s="41">
        <f t="shared" si="163"/>
        <v>0</v>
      </c>
      <c r="BJ174" s="557">
        <v>0</v>
      </c>
      <c r="BK174" s="60"/>
      <c r="BL174" s="289"/>
      <c r="BM174" s="457"/>
      <c r="BO174" s="42"/>
      <c r="BP174" s="41">
        <f t="shared" si="164"/>
        <v>0</v>
      </c>
      <c r="BQ174" s="41">
        <f t="shared" si="165"/>
        <v>0</v>
      </c>
      <c r="BR174" s="557">
        <v>0</v>
      </c>
      <c r="BS174" s="60"/>
      <c r="BT174" s="289"/>
      <c r="BU174" s="457"/>
      <c r="BW174" s="42"/>
      <c r="BX174" s="41">
        <f t="shared" si="166"/>
        <v>0</v>
      </c>
      <c r="BY174" s="41">
        <f t="shared" si="167"/>
        <v>0</v>
      </c>
      <c r="BZ174" s="557">
        <v>0</v>
      </c>
      <c r="CA174" s="60"/>
      <c r="CB174" s="289"/>
      <c r="CC174" s="457"/>
      <c r="CE174" s="42"/>
      <c r="CF174" s="41">
        <f t="shared" si="168"/>
        <v>0</v>
      </c>
      <c r="CG174" s="41">
        <f t="shared" si="169"/>
        <v>0</v>
      </c>
      <c r="CH174" s="557">
        <v>0</v>
      </c>
      <c r="CI174" s="41"/>
      <c r="CJ174" s="289"/>
      <c r="CK174" s="467"/>
      <c r="CM174" s="42"/>
      <c r="CN174" s="41">
        <f t="shared" si="170"/>
        <v>0</v>
      </c>
      <c r="CO174" s="41">
        <f t="shared" si="171"/>
        <v>0</v>
      </c>
      <c r="CP174" s="579">
        <v>0</v>
      </c>
      <c r="CQ174" s="41"/>
      <c r="CR174" s="289"/>
      <c r="CS174" s="457"/>
      <c r="CT174" s="56"/>
      <c r="CU174" s="42"/>
      <c r="CV174" s="41">
        <f t="shared" si="172"/>
        <v>0</v>
      </c>
      <c r="CW174" s="41">
        <f t="shared" si="173"/>
        <v>0</v>
      </c>
      <c r="CX174" s="564">
        <v>0</v>
      </c>
      <c r="CY174" s="60"/>
      <c r="CZ174" s="289"/>
      <c r="DA174" s="501"/>
      <c r="DB174" s="223"/>
      <c r="DC174" s="42"/>
      <c r="DD174" s="41">
        <f t="shared" si="174"/>
        <v>0</v>
      </c>
      <c r="DE174" s="41">
        <f t="shared" si="175"/>
        <v>0</v>
      </c>
      <c r="DF174" s="576">
        <v>0</v>
      </c>
      <c r="DG174" s="119"/>
      <c r="DH174" s="289"/>
      <c r="DI174" s="501"/>
      <c r="DJ174" s="223"/>
      <c r="DK174" s="42"/>
      <c r="DL174" s="41">
        <f t="shared" si="176"/>
        <v>0</v>
      </c>
      <c r="DM174" s="41">
        <f t="shared" si="177"/>
        <v>0</v>
      </c>
      <c r="DN174" s="576">
        <v>0</v>
      </c>
      <c r="DO174" s="119"/>
      <c r="DP174" s="289"/>
      <c r="DQ174" s="501"/>
      <c r="DR174" s="223"/>
      <c r="DS174" s="42"/>
      <c r="DT174" s="41">
        <f t="shared" si="178"/>
        <v>0</v>
      </c>
      <c r="DU174" s="41">
        <f t="shared" si="179"/>
        <v>0</v>
      </c>
      <c r="DV174" s="576">
        <v>0</v>
      </c>
      <c r="DW174" s="119"/>
      <c r="DX174" s="289"/>
      <c r="DY174" s="501"/>
      <c r="DZ174" s="223"/>
      <c r="EA174" s="42"/>
      <c r="EB174" s="41">
        <f t="shared" si="180"/>
        <v>0</v>
      </c>
      <c r="EC174" s="41">
        <f t="shared" si="181"/>
        <v>0</v>
      </c>
      <c r="ED174" s="576">
        <v>0</v>
      </c>
      <c r="EE174" s="119"/>
      <c r="EF174" s="289"/>
      <c r="EG174" s="501"/>
      <c r="EH174" s="223"/>
      <c r="EI174" s="42"/>
      <c r="EJ174" s="41">
        <f t="shared" si="182"/>
        <v>0</v>
      </c>
      <c r="EK174" s="41">
        <f t="shared" si="183"/>
        <v>0</v>
      </c>
      <c r="EL174" s="576">
        <v>0</v>
      </c>
      <c r="EM174" s="119"/>
      <c r="EN174" s="289"/>
      <c r="EO174" s="501"/>
      <c r="EP174" s="223"/>
      <c r="EQ174" s="42"/>
      <c r="ER174" s="41">
        <f t="shared" si="184"/>
        <v>0</v>
      </c>
      <c r="ES174" s="41">
        <f t="shared" si="185"/>
        <v>0</v>
      </c>
      <c r="ET174" s="576">
        <v>0</v>
      </c>
      <c r="EU174" s="143"/>
      <c r="EV174" s="289"/>
      <c r="EW174" s="536"/>
      <c r="EX174" s="144"/>
      <c r="EY174" s="42"/>
      <c r="EZ174" s="41">
        <f t="shared" si="186"/>
        <v>0</v>
      </c>
      <c r="FA174" s="41">
        <f t="shared" si="187"/>
        <v>0</v>
      </c>
      <c r="FB174" s="632">
        <v>0</v>
      </c>
      <c r="FC174" s="104"/>
      <c r="FD174" s="289"/>
      <c r="FE174" s="463"/>
      <c r="FF174" s="227"/>
      <c r="FG174" s="42"/>
      <c r="FH174" s="41">
        <f t="shared" si="188"/>
        <v>0</v>
      </c>
      <c r="FI174" s="41">
        <f t="shared" si="104"/>
        <v>0</v>
      </c>
      <c r="FJ174" s="579">
        <v>0</v>
      </c>
      <c r="FK174" s="292"/>
      <c r="FL174" s="289"/>
      <c r="FM174" s="548"/>
      <c r="FN174" s="275"/>
      <c r="FO174" s="42"/>
      <c r="FP174" s="41">
        <f t="shared" si="189"/>
        <v>0</v>
      </c>
      <c r="FQ174" s="41">
        <f t="shared" si="190"/>
        <v>0</v>
      </c>
      <c r="FR174" s="633">
        <v>0</v>
      </c>
      <c r="FW174" s="355">
        <f t="shared" si="191"/>
        <v>0</v>
      </c>
      <c r="FX174" s="355">
        <f t="shared" si="191"/>
        <v>0</v>
      </c>
      <c r="FY174" s="355">
        <f t="shared" si="192"/>
        <v>0</v>
      </c>
      <c r="FZ174" s="356">
        <f t="shared" si="192"/>
        <v>0</v>
      </c>
    </row>
    <row r="175" spans="1:182" s="361" customFormat="1" x14ac:dyDescent="0.25">
      <c r="A175" s="62" t="s">
        <v>267</v>
      </c>
      <c r="B175" s="341" t="s">
        <v>268</v>
      </c>
      <c r="C175" s="145" t="s">
        <v>246</v>
      </c>
      <c r="D175" s="644">
        <v>205</v>
      </c>
      <c r="E175" s="299">
        <f t="shared" si="195"/>
        <v>2005</v>
      </c>
      <c r="F175" s="180">
        <f>$D$175*E175</f>
        <v>411025</v>
      </c>
      <c r="G175" s="41">
        <v>217</v>
      </c>
      <c r="H175" s="180">
        <f>$D$175*G175</f>
        <v>44485</v>
      </c>
      <c r="I175" s="467">
        <v>217</v>
      </c>
      <c r="K175" s="448">
        <v>1</v>
      </c>
      <c r="L175" s="41">
        <f t="shared" si="150"/>
        <v>217</v>
      </c>
      <c r="M175" s="41">
        <f t="shared" si="151"/>
        <v>217</v>
      </c>
      <c r="N175" s="564">
        <v>217</v>
      </c>
      <c r="O175" s="60">
        <v>0</v>
      </c>
      <c r="P175" s="180">
        <f>$D$175*O175</f>
        <v>0</v>
      </c>
      <c r="Q175" s="457">
        <v>0</v>
      </c>
      <c r="S175" s="448">
        <v>1</v>
      </c>
      <c r="T175" s="41">
        <f t="shared" si="152"/>
        <v>0</v>
      </c>
      <c r="U175" s="41">
        <f t="shared" si="153"/>
        <v>0</v>
      </c>
      <c r="V175" s="557">
        <v>0</v>
      </c>
      <c r="W175" s="41">
        <v>248</v>
      </c>
      <c r="X175" s="180">
        <f>$D$175*W175</f>
        <v>50840</v>
      </c>
      <c r="Y175" s="467">
        <v>248</v>
      </c>
      <c r="AA175" s="448">
        <v>1</v>
      </c>
      <c r="AB175" s="41">
        <f t="shared" si="154"/>
        <v>248</v>
      </c>
      <c r="AC175" s="41">
        <f t="shared" si="155"/>
        <v>248</v>
      </c>
      <c r="AD175" s="564">
        <v>248</v>
      </c>
      <c r="AE175" s="60">
        <v>0</v>
      </c>
      <c r="AF175" s="180">
        <f>$D$175*AE175</f>
        <v>0</v>
      </c>
      <c r="AG175" s="457">
        <v>0</v>
      </c>
      <c r="AI175" s="448">
        <v>1</v>
      </c>
      <c r="AJ175" s="41">
        <f t="shared" si="156"/>
        <v>0</v>
      </c>
      <c r="AK175" s="41">
        <f t="shared" si="157"/>
        <v>0</v>
      </c>
      <c r="AL175" s="557">
        <v>0</v>
      </c>
      <c r="AM175" s="60">
        <v>300</v>
      </c>
      <c r="AN175" s="180">
        <f>$D$175*AM175</f>
        <v>61500</v>
      </c>
      <c r="AO175" s="457">
        <v>248</v>
      </c>
      <c r="AQ175" s="448">
        <v>1</v>
      </c>
      <c r="AR175" s="41">
        <f t="shared" si="158"/>
        <v>300</v>
      </c>
      <c r="AS175" s="41">
        <f t="shared" si="159"/>
        <v>300</v>
      </c>
      <c r="AT175" s="557">
        <v>248</v>
      </c>
      <c r="AU175" s="557">
        <v>0</v>
      </c>
      <c r="AV175" s="180">
        <f>$D$175*AU175</f>
        <v>0</v>
      </c>
      <c r="AW175" s="457">
        <v>0</v>
      </c>
      <c r="AY175" s="448">
        <v>1</v>
      </c>
      <c r="AZ175" s="41">
        <f t="shared" si="160"/>
        <v>0</v>
      </c>
      <c r="BA175" s="41">
        <f t="shared" si="161"/>
        <v>0</v>
      </c>
      <c r="BB175" s="557">
        <v>0</v>
      </c>
      <c r="BC175" s="60">
        <v>248</v>
      </c>
      <c r="BD175" s="180">
        <f>$D$175*BC175</f>
        <v>50840</v>
      </c>
      <c r="BE175" s="457">
        <v>248</v>
      </c>
      <c r="BG175" s="448">
        <v>1</v>
      </c>
      <c r="BH175" s="41">
        <f t="shared" si="162"/>
        <v>248</v>
      </c>
      <c r="BI175" s="41">
        <f t="shared" si="163"/>
        <v>248</v>
      </c>
      <c r="BJ175" s="557">
        <v>248</v>
      </c>
      <c r="BK175" s="60">
        <v>0</v>
      </c>
      <c r="BL175" s="180">
        <f>$D$175*BK175</f>
        <v>0</v>
      </c>
      <c r="BM175" s="457">
        <v>0</v>
      </c>
      <c r="BO175" s="448">
        <v>1</v>
      </c>
      <c r="BP175" s="41">
        <f t="shared" si="164"/>
        <v>0</v>
      </c>
      <c r="BQ175" s="41">
        <f t="shared" si="165"/>
        <v>0</v>
      </c>
      <c r="BR175" s="557">
        <v>0</v>
      </c>
      <c r="BS175" s="60">
        <v>248</v>
      </c>
      <c r="BT175" s="180">
        <f>$D$175*BS175</f>
        <v>50840</v>
      </c>
      <c r="BU175" s="457">
        <v>248</v>
      </c>
      <c r="BW175" s="448">
        <v>1</v>
      </c>
      <c r="BX175" s="41">
        <f t="shared" si="166"/>
        <v>248</v>
      </c>
      <c r="BY175" s="41">
        <f t="shared" si="167"/>
        <v>248</v>
      </c>
      <c r="BZ175" s="557">
        <v>248</v>
      </c>
      <c r="CA175" s="60">
        <v>0</v>
      </c>
      <c r="CB175" s="180">
        <f>$D$175*CA175</f>
        <v>0</v>
      </c>
      <c r="CC175" s="457">
        <v>0</v>
      </c>
      <c r="CE175" s="448">
        <v>1</v>
      </c>
      <c r="CF175" s="41">
        <f t="shared" si="168"/>
        <v>0</v>
      </c>
      <c r="CG175" s="41">
        <f t="shared" si="169"/>
        <v>0</v>
      </c>
      <c r="CH175" s="557">
        <v>0</v>
      </c>
      <c r="CI175" s="60">
        <v>372</v>
      </c>
      <c r="CJ175" s="180">
        <f>$D$175*CI175</f>
        <v>76260</v>
      </c>
      <c r="CK175" s="457">
        <v>372</v>
      </c>
      <c r="CM175" s="448">
        <v>1</v>
      </c>
      <c r="CN175" s="41">
        <f t="shared" si="170"/>
        <v>372</v>
      </c>
      <c r="CO175" s="41">
        <f t="shared" si="171"/>
        <v>372</v>
      </c>
      <c r="CP175" s="579">
        <v>372</v>
      </c>
      <c r="CQ175" s="60">
        <v>372</v>
      </c>
      <c r="CR175" s="180">
        <f>$D$175*CQ175</f>
        <v>76260</v>
      </c>
      <c r="CS175" s="467">
        <v>0</v>
      </c>
      <c r="CT175" s="56"/>
      <c r="CU175" s="448">
        <v>1</v>
      </c>
      <c r="CV175" s="41">
        <f t="shared" si="172"/>
        <v>372</v>
      </c>
      <c r="CW175" s="41">
        <f t="shared" si="173"/>
        <v>372</v>
      </c>
      <c r="CX175" s="564">
        <v>0</v>
      </c>
      <c r="CY175" s="60">
        <v>0</v>
      </c>
      <c r="CZ175" s="180">
        <f>$D$175*CY175</f>
        <v>0</v>
      </c>
      <c r="DA175" s="501">
        <v>0</v>
      </c>
      <c r="DB175" s="223"/>
      <c r="DC175" s="448">
        <v>1</v>
      </c>
      <c r="DD175" s="41">
        <f t="shared" si="174"/>
        <v>0</v>
      </c>
      <c r="DE175" s="41">
        <f t="shared" si="175"/>
        <v>0</v>
      </c>
      <c r="DF175" s="576">
        <v>0</v>
      </c>
      <c r="DG175" s="119">
        <v>0</v>
      </c>
      <c r="DH175" s="180">
        <f>$D$175*DG175</f>
        <v>0</v>
      </c>
      <c r="DI175" s="501">
        <v>0</v>
      </c>
      <c r="DJ175" s="223"/>
      <c r="DK175" s="448">
        <v>1</v>
      </c>
      <c r="DL175" s="41">
        <f t="shared" si="176"/>
        <v>0</v>
      </c>
      <c r="DM175" s="41">
        <f t="shared" si="177"/>
        <v>0</v>
      </c>
      <c r="DN175" s="576">
        <v>0</v>
      </c>
      <c r="DO175" s="119">
        <v>0</v>
      </c>
      <c r="DP175" s="180">
        <f>$D$175*DO175</f>
        <v>0</v>
      </c>
      <c r="DQ175" s="501">
        <v>0</v>
      </c>
      <c r="DR175" s="223"/>
      <c r="DS175" s="448">
        <v>1</v>
      </c>
      <c r="DT175" s="41">
        <f t="shared" si="178"/>
        <v>0</v>
      </c>
      <c r="DU175" s="41">
        <f t="shared" si="179"/>
        <v>0</v>
      </c>
      <c r="DV175" s="576">
        <v>0</v>
      </c>
      <c r="DW175" s="119">
        <v>0</v>
      </c>
      <c r="DX175" s="180">
        <f>$D$175*DW175</f>
        <v>0</v>
      </c>
      <c r="DY175" s="501">
        <v>0</v>
      </c>
      <c r="DZ175" s="223"/>
      <c r="EA175" s="448">
        <v>1</v>
      </c>
      <c r="EB175" s="41">
        <f t="shared" si="180"/>
        <v>0</v>
      </c>
      <c r="EC175" s="41">
        <f t="shared" si="181"/>
        <v>0</v>
      </c>
      <c r="ED175" s="576">
        <v>0</v>
      </c>
      <c r="EE175" s="119">
        <v>0</v>
      </c>
      <c r="EF175" s="180">
        <f>$D$175*EE175</f>
        <v>0</v>
      </c>
      <c r="EG175" s="501">
        <v>0</v>
      </c>
      <c r="EH175" s="223"/>
      <c r="EI175" s="448">
        <v>1</v>
      </c>
      <c r="EJ175" s="41">
        <f t="shared" si="182"/>
        <v>0</v>
      </c>
      <c r="EK175" s="41">
        <f t="shared" si="183"/>
        <v>0</v>
      </c>
      <c r="EL175" s="576">
        <v>0</v>
      </c>
      <c r="EM175" s="119">
        <v>0</v>
      </c>
      <c r="EN175" s="180">
        <f>$D$175*EM175</f>
        <v>0</v>
      </c>
      <c r="EO175" s="501">
        <v>0</v>
      </c>
      <c r="EP175" s="223"/>
      <c r="EQ175" s="448">
        <v>1</v>
      </c>
      <c r="ER175" s="41">
        <f t="shared" si="184"/>
        <v>0</v>
      </c>
      <c r="ES175" s="41">
        <f t="shared" si="185"/>
        <v>0</v>
      </c>
      <c r="ET175" s="576">
        <v>0</v>
      </c>
      <c r="EU175" s="41">
        <v>0</v>
      </c>
      <c r="EV175" s="180">
        <f>$D$175*EU175</f>
        <v>0</v>
      </c>
      <c r="EW175" s="467">
        <v>0</v>
      </c>
      <c r="EX175" s="57"/>
      <c r="EY175" s="448">
        <v>1</v>
      </c>
      <c r="EZ175" s="41">
        <f t="shared" si="186"/>
        <v>0</v>
      </c>
      <c r="FA175" s="41">
        <f t="shared" si="187"/>
        <v>0</v>
      </c>
      <c r="FB175" s="564">
        <v>0</v>
      </c>
      <c r="FC175" s="104">
        <v>0</v>
      </c>
      <c r="FD175" s="180">
        <f>$D$175*FC175</f>
        <v>0</v>
      </c>
      <c r="FE175" s="463">
        <v>0</v>
      </c>
      <c r="FF175" s="227"/>
      <c r="FG175" s="448">
        <v>1</v>
      </c>
      <c r="FH175" s="41">
        <f t="shared" si="188"/>
        <v>0</v>
      </c>
      <c r="FI175" s="41">
        <f t="shared" si="104"/>
        <v>0</v>
      </c>
      <c r="FJ175" s="579">
        <v>0</v>
      </c>
      <c r="FK175" s="402">
        <v>0</v>
      </c>
      <c r="FL175" s="180">
        <f>$D$175*FK175</f>
        <v>0</v>
      </c>
      <c r="FM175" s="543">
        <v>0</v>
      </c>
      <c r="FN175" s="275"/>
      <c r="FO175" s="448">
        <v>1</v>
      </c>
      <c r="FP175" s="41">
        <f t="shared" si="189"/>
        <v>0</v>
      </c>
      <c r="FQ175" s="41">
        <f t="shared" si="190"/>
        <v>0</v>
      </c>
      <c r="FR175" s="636">
        <v>0</v>
      </c>
      <c r="FW175" s="355">
        <f t="shared" si="191"/>
        <v>2005</v>
      </c>
      <c r="FX175" s="355">
        <f t="shared" si="191"/>
        <v>411025</v>
      </c>
      <c r="FY175" s="355">
        <f t="shared" si="192"/>
        <v>0</v>
      </c>
      <c r="FZ175" s="356">
        <f t="shared" si="192"/>
        <v>0</v>
      </c>
    </row>
    <row r="176" spans="1:182" x14ac:dyDescent="0.25">
      <c r="A176" s="51"/>
      <c r="B176" s="147" t="s">
        <v>269</v>
      </c>
      <c r="C176" s="261" t="s">
        <v>246</v>
      </c>
      <c r="D176" s="151">
        <v>200</v>
      </c>
      <c r="E176" s="299">
        <f>SUM(E160:E175)</f>
        <v>2005</v>
      </c>
      <c r="F176" s="297"/>
      <c r="G176" s="299">
        <f>SUM(G160:G175)</f>
        <v>217</v>
      </c>
      <c r="H176" s="298"/>
      <c r="I176" s="497">
        <v>217</v>
      </c>
      <c r="J176" s="152">
        <v>102</v>
      </c>
      <c r="K176" s="448">
        <v>1</v>
      </c>
      <c r="L176" s="41">
        <f t="shared" si="150"/>
        <v>217</v>
      </c>
      <c r="M176" s="41">
        <f t="shared" si="151"/>
        <v>217</v>
      </c>
      <c r="N176" s="557">
        <v>217</v>
      </c>
      <c r="O176" s="299">
        <f>SUM(O160:O175)</f>
        <v>0</v>
      </c>
      <c r="P176" s="298"/>
      <c r="Q176" s="497">
        <v>0</v>
      </c>
      <c r="R176" s="152">
        <v>0</v>
      </c>
      <c r="S176" s="448">
        <v>1</v>
      </c>
      <c r="T176" s="41">
        <f t="shared" si="152"/>
        <v>0</v>
      </c>
      <c r="U176" s="41">
        <f t="shared" si="153"/>
        <v>0</v>
      </c>
      <c r="V176" s="557">
        <v>0</v>
      </c>
      <c r="W176" s="299">
        <f>SUM(W160:W175)</f>
        <v>248</v>
      </c>
      <c r="X176" s="298"/>
      <c r="Y176" s="497">
        <v>248</v>
      </c>
      <c r="Z176" s="152">
        <v>3</v>
      </c>
      <c r="AA176" s="448">
        <v>1</v>
      </c>
      <c r="AB176" s="41">
        <f t="shared" si="154"/>
        <v>248</v>
      </c>
      <c r="AC176" s="41">
        <f t="shared" si="155"/>
        <v>248</v>
      </c>
      <c r="AD176" s="564">
        <v>248</v>
      </c>
      <c r="AE176" s="299">
        <f>SUM(AE160:AE175)</f>
        <v>0</v>
      </c>
      <c r="AF176" s="298"/>
      <c r="AG176" s="497">
        <v>0</v>
      </c>
      <c r="AH176" s="152">
        <v>0</v>
      </c>
      <c r="AI176" s="448">
        <v>1</v>
      </c>
      <c r="AJ176" s="41">
        <f t="shared" si="156"/>
        <v>0</v>
      </c>
      <c r="AK176" s="41">
        <f t="shared" si="157"/>
        <v>0</v>
      </c>
      <c r="AL176" s="557">
        <v>0</v>
      </c>
      <c r="AM176" s="299">
        <f>SUM(AM160:AM175)</f>
        <v>300</v>
      </c>
      <c r="AN176" s="298"/>
      <c r="AO176" s="497">
        <v>248</v>
      </c>
      <c r="AP176" s="152">
        <v>49</v>
      </c>
      <c r="AQ176" s="448">
        <v>1</v>
      </c>
      <c r="AR176" s="41">
        <f t="shared" si="158"/>
        <v>300</v>
      </c>
      <c r="AS176" s="41">
        <f t="shared" si="159"/>
        <v>300</v>
      </c>
      <c r="AT176" s="557">
        <v>248</v>
      </c>
      <c r="AU176" s="299">
        <f>SUM(AU160:AU175)</f>
        <v>0</v>
      </c>
      <c r="AV176" s="298"/>
      <c r="AW176" s="497">
        <v>0</v>
      </c>
      <c r="AX176" s="152">
        <v>0</v>
      </c>
      <c r="AY176" s="448">
        <v>1</v>
      </c>
      <c r="AZ176" s="41">
        <f t="shared" si="160"/>
        <v>0</v>
      </c>
      <c r="BA176" s="41">
        <f t="shared" si="161"/>
        <v>0</v>
      </c>
      <c r="BB176" s="557">
        <v>0</v>
      </c>
      <c r="BC176" s="299">
        <f>SUM(BC160:BC175)</f>
        <v>248</v>
      </c>
      <c r="BD176" s="298"/>
      <c r="BE176" s="497">
        <v>248</v>
      </c>
      <c r="BF176" s="152">
        <v>131</v>
      </c>
      <c r="BG176" s="448">
        <v>1</v>
      </c>
      <c r="BH176" s="41">
        <f t="shared" si="162"/>
        <v>248</v>
      </c>
      <c r="BI176" s="41">
        <f t="shared" si="163"/>
        <v>248</v>
      </c>
      <c r="BJ176" s="557">
        <v>248</v>
      </c>
      <c r="BK176" s="299">
        <f>SUM(BK160:BK175)</f>
        <v>0</v>
      </c>
      <c r="BL176" s="298"/>
      <c r="BM176" s="497">
        <v>0</v>
      </c>
      <c r="BN176" s="152">
        <v>0</v>
      </c>
      <c r="BO176" s="448">
        <v>1</v>
      </c>
      <c r="BP176" s="41">
        <f t="shared" si="164"/>
        <v>0</v>
      </c>
      <c r="BQ176" s="41">
        <f t="shared" si="165"/>
        <v>0</v>
      </c>
      <c r="BR176" s="557">
        <v>0</v>
      </c>
      <c r="BS176" s="299">
        <f>SUM(BS160:BS175)</f>
        <v>248</v>
      </c>
      <c r="BT176" s="298"/>
      <c r="BU176" s="497">
        <v>248</v>
      </c>
      <c r="BV176" s="152">
        <v>5</v>
      </c>
      <c r="BW176" s="448">
        <v>1</v>
      </c>
      <c r="BX176" s="41">
        <f t="shared" si="166"/>
        <v>248</v>
      </c>
      <c r="BY176" s="41">
        <f t="shared" si="167"/>
        <v>248</v>
      </c>
      <c r="BZ176" s="557">
        <v>248</v>
      </c>
      <c r="CA176" s="299">
        <f>SUM(CA160:CA175)</f>
        <v>0</v>
      </c>
      <c r="CB176" s="298"/>
      <c r="CC176" s="497">
        <v>0</v>
      </c>
      <c r="CD176" s="152">
        <v>0</v>
      </c>
      <c r="CE176" s="448">
        <v>1</v>
      </c>
      <c r="CF176" s="41">
        <f t="shared" si="168"/>
        <v>0</v>
      </c>
      <c r="CG176" s="41">
        <f t="shared" si="169"/>
        <v>0</v>
      </c>
      <c r="CH176" s="557">
        <v>0</v>
      </c>
      <c r="CI176" s="287">
        <f>SUM(CI160:CI175)</f>
        <v>372</v>
      </c>
      <c r="CJ176" s="298"/>
      <c r="CK176" s="509">
        <v>372</v>
      </c>
      <c r="CL176" s="152">
        <v>0</v>
      </c>
      <c r="CM176" s="448">
        <v>1</v>
      </c>
      <c r="CN176" s="41">
        <f t="shared" si="170"/>
        <v>372</v>
      </c>
      <c r="CO176" s="41">
        <f t="shared" si="171"/>
        <v>372</v>
      </c>
      <c r="CP176" s="579">
        <v>372</v>
      </c>
      <c r="CQ176" s="287">
        <f>SUM(CQ160:CQ175)</f>
        <v>372</v>
      </c>
      <c r="CR176" s="298"/>
      <c r="CS176" s="497">
        <v>0</v>
      </c>
      <c r="CT176" s="56"/>
      <c r="CU176" s="448">
        <v>1</v>
      </c>
      <c r="CV176" s="41">
        <f t="shared" si="172"/>
        <v>372</v>
      </c>
      <c r="CW176" s="41">
        <f t="shared" si="173"/>
        <v>372</v>
      </c>
      <c r="CX176" s="564">
        <v>0</v>
      </c>
      <c r="CY176" s="39">
        <f>SUM(CY160:CY175)</f>
        <v>0</v>
      </c>
      <c r="CZ176" s="298"/>
      <c r="DA176" s="497">
        <v>0</v>
      </c>
      <c r="DB176" s="223"/>
      <c r="DC176" s="448">
        <v>1</v>
      </c>
      <c r="DD176" s="41">
        <f t="shared" si="174"/>
        <v>0</v>
      </c>
      <c r="DE176" s="41">
        <f t="shared" si="175"/>
        <v>0</v>
      </c>
      <c r="DF176" s="576">
        <v>0</v>
      </c>
      <c r="DG176" s="299">
        <f>SUM(DG160:DG175)</f>
        <v>0</v>
      </c>
      <c r="DH176" s="298"/>
      <c r="DI176" s="497">
        <v>0</v>
      </c>
      <c r="DJ176" s="223"/>
      <c r="DK176" s="448">
        <v>1</v>
      </c>
      <c r="DL176" s="41">
        <f t="shared" si="176"/>
        <v>0</v>
      </c>
      <c r="DM176" s="41">
        <f t="shared" si="177"/>
        <v>0</v>
      </c>
      <c r="DN176" s="576">
        <v>0</v>
      </c>
      <c r="DO176" s="299">
        <f>SUM(DO160:DO175)</f>
        <v>0</v>
      </c>
      <c r="DP176" s="298"/>
      <c r="DQ176" s="497">
        <v>0</v>
      </c>
      <c r="DR176" s="223"/>
      <c r="DS176" s="448">
        <v>1</v>
      </c>
      <c r="DT176" s="41">
        <f t="shared" si="178"/>
        <v>0</v>
      </c>
      <c r="DU176" s="41">
        <f t="shared" si="179"/>
        <v>0</v>
      </c>
      <c r="DV176" s="576">
        <v>0</v>
      </c>
      <c r="DW176" s="299">
        <f>SUM(DW160:DW175)</f>
        <v>0</v>
      </c>
      <c r="DX176" s="298"/>
      <c r="DY176" s="497">
        <v>0</v>
      </c>
      <c r="DZ176" s="223"/>
      <c r="EA176" s="448">
        <v>1</v>
      </c>
      <c r="EB176" s="41">
        <f t="shared" si="180"/>
        <v>0</v>
      </c>
      <c r="EC176" s="41">
        <f t="shared" si="181"/>
        <v>0</v>
      </c>
      <c r="ED176" s="576">
        <v>0</v>
      </c>
      <c r="EE176" s="299">
        <f>SUM(EE160:EE175)</f>
        <v>0</v>
      </c>
      <c r="EF176" s="298"/>
      <c r="EG176" s="497">
        <v>0</v>
      </c>
      <c r="EH176" s="223"/>
      <c r="EI176" s="448">
        <v>1</v>
      </c>
      <c r="EJ176" s="41">
        <f t="shared" si="182"/>
        <v>0</v>
      </c>
      <c r="EK176" s="41">
        <f t="shared" si="183"/>
        <v>0</v>
      </c>
      <c r="EL176" s="576">
        <v>0</v>
      </c>
      <c r="EM176" s="299">
        <f>SUM(EM160:EM175)</f>
        <v>0</v>
      </c>
      <c r="EN176" s="298"/>
      <c r="EO176" s="497">
        <v>0</v>
      </c>
      <c r="EP176" s="223"/>
      <c r="EQ176" s="448">
        <v>1</v>
      </c>
      <c r="ER176" s="41">
        <f t="shared" si="184"/>
        <v>0</v>
      </c>
      <c r="ES176" s="41">
        <f t="shared" si="185"/>
        <v>0</v>
      </c>
      <c r="ET176" s="576">
        <v>0</v>
      </c>
      <c r="EU176" s="299">
        <f>SUM(EU160:EU175)</f>
        <v>0</v>
      </c>
      <c r="EV176" s="298"/>
      <c r="EW176" s="497">
        <v>0</v>
      </c>
      <c r="EX176" s="144"/>
      <c r="EY176" s="448">
        <v>1</v>
      </c>
      <c r="EZ176" s="41">
        <f t="shared" si="186"/>
        <v>0</v>
      </c>
      <c r="FA176" s="41">
        <f t="shared" si="187"/>
        <v>0</v>
      </c>
      <c r="FB176" s="632">
        <v>0</v>
      </c>
      <c r="FC176" s="299">
        <f>SUM(FC160:FC175)</f>
        <v>0</v>
      </c>
      <c r="FD176" s="298"/>
      <c r="FE176" s="497">
        <v>0</v>
      </c>
      <c r="FF176" s="227"/>
      <c r="FG176" s="448">
        <v>1</v>
      </c>
      <c r="FH176" s="41">
        <f t="shared" si="188"/>
        <v>0</v>
      </c>
      <c r="FI176" s="41">
        <f t="shared" si="104"/>
        <v>0</v>
      </c>
      <c r="FJ176" s="579">
        <v>0</v>
      </c>
      <c r="FK176" s="299">
        <f>SUM(FK160:FK175)</f>
        <v>0</v>
      </c>
      <c r="FL176" s="298"/>
      <c r="FM176" s="497">
        <v>0</v>
      </c>
      <c r="FN176" s="275"/>
      <c r="FO176" s="448">
        <v>1</v>
      </c>
      <c r="FP176" s="41">
        <f t="shared" si="189"/>
        <v>0</v>
      </c>
      <c r="FQ176" s="41">
        <f t="shared" si="190"/>
        <v>0</v>
      </c>
      <c r="FR176" s="633">
        <v>0</v>
      </c>
      <c r="FW176" s="362">
        <f t="shared" si="191"/>
        <v>2005</v>
      </c>
      <c r="FX176" s="362">
        <f t="shared" si="191"/>
        <v>0</v>
      </c>
      <c r="FY176" s="362">
        <f t="shared" si="192"/>
        <v>0</v>
      </c>
      <c r="FZ176" s="363">
        <f t="shared" si="192"/>
        <v>0</v>
      </c>
    </row>
    <row r="177" spans="1:182" x14ac:dyDescent="0.25">
      <c r="A177" s="62"/>
      <c r="B177" s="99"/>
      <c r="C177" s="100"/>
      <c r="D177" s="96"/>
      <c r="E177" s="299"/>
      <c r="F177" s="288"/>
      <c r="G177" s="299"/>
      <c r="H177" s="289"/>
      <c r="I177" s="497"/>
      <c r="K177" s="42"/>
      <c r="L177" s="41">
        <f t="shared" si="150"/>
        <v>0</v>
      </c>
      <c r="M177" s="41">
        <f t="shared" si="151"/>
        <v>0</v>
      </c>
      <c r="N177" s="557">
        <v>0</v>
      </c>
      <c r="O177" s="299"/>
      <c r="P177" s="289"/>
      <c r="Q177" s="497"/>
      <c r="S177" s="42"/>
      <c r="T177" s="41">
        <f t="shared" si="152"/>
        <v>0</v>
      </c>
      <c r="U177" s="41">
        <f t="shared" si="153"/>
        <v>0</v>
      </c>
      <c r="V177" s="557">
        <v>0</v>
      </c>
      <c r="W177" s="299"/>
      <c r="X177" s="289"/>
      <c r="Y177" s="497"/>
      <c r="AA177" s="42"/>
      <c r="AB177" s="41">
        <f t="shared" si="154"/>
        <v>0</v>
      </c>
      <c r="AC177" s="41">
        <f t="shared" si="155"/>
        <v>0</v>
      </c>
      <c r="AD177" s="557">
        <v>0</v>
      </c>
      <c r="AE177" s="299"/>
      <c r="AF177" s="289"/>
      <c r="AG177" s="497"/>
      <c r="AI177" s="42"/>
      <c r="AJ177" s="41">
        <f t="shared" si="156"/>
        <v>0</v>
      </c>
      <c r="AK177" s="41">
        <f t="shared" si="157"/>
        <v>0</v>
      </c>
      <c r="AL177" s="557">
        <v>0</v>
      </c>
      <c r="AM177" s="299"/>
      <c r="AN177" s="289"/>
      <c r="AO177" s="497"/>
      <c r="AQ177" s="42"/>
      <c r="AR177" s="41">
        <f t="shared" si="158"/>
        <v>0</v>
      </c>
      <c r="AS177" s="41">
        <f t="shared" si="159"/>
        <v>0</v>
      </c>
      <c r="AT177" s="557">
        <v>0</v>
      </c>
      <c r="AU177" s="299"/>
      <c r="AV177" s="289"/>
      <c r="AW177" s="497"/>
      <c r="AY177" s="42"/>
      <c r="AZ177" s="41">
        <f t="shared" si="160"/>
        <v>0</v>
      </c>
      <c r="BA177" s="41">
        <f t="shared" si="161"/>
        <v>0</v>
      </c>
      <c r="BB177" s="557">
        <v>0</v>
      </c>
      <c r="BC177" s="299"/>
      <c r="BD177" s="289"/>
      <c r="BE177" s="497"/>
      <c r="BG177" s="42"/>
      <c r="BH177" s="41">
        <f t="shared" si="162"/>
        <v>0</v>
      </c>
      <c r="BI177" s="41">
        <f t="shared" si="163"/>
        <v>0</v>
      </c>
      <c r="BJ177" s="557">
        <v>0</v>
      </c>
      <c r="BK177" s="299"/>
      <c r="BL177" s="289"/>
      <c r="BM177" s="497"/>
      <c r="BO177" s="42"/>
      <c r="BP177" s="41">
        <f t="shared" si="164"/>
        <v>0</v>
      </c>
      <c r="BQ177" s="41">
        <f t="shared" si="165"/>
        <v>0</v>
      </c>
      <c r="BR177" s="557">
        <v>0</v>
      </c>
      <c r="BS177" s="299"/>
      <c r="BT177" s="289"/>
      <c r="BU177" s="497"/>
      <c r="BW177" s="42"/>
      <c r="BX177" s="41">
        <f t="shared" si="166"/>
        <v>0</v>
      </c>
      <c r="BY177" s="41">
        <f t="shared" si="167"/>
        <v>0</v>
      </c>
      <c r="BZ177" s="557">
        <v>0</v>
      </c>
      <c r="CA177" s="299"/>
      <c r="CB177" s="289"/>
      <c r="CC177" s="497"/>
      <c r="CE177" s="42"/>
      <c r="CF177" s="41">
        <f t="shared" si="168"/>
        <v>0</v>
      </c>
      <c r="CG177" s="41">
        <f t="shared" si="169"/>
        <v>0</v>
      </c>
      <c r="CH177" s="557">
        <v>0</v>
      </c>
      <c r="CI177" s="287"/>
      <c r="CJ177" s="289"/>
      <c r="CK177" s="509"/>
      <c r="CM177" s="42"/>
      <c r="CN177" s="41">
        <f t="shared" si="170"/>
        <v>0</v>
      </c>
      <c r="CO177" s="41">
        <f t="shared" si="171"/>
        <v>0</v>
      </c>
      <c r="CP177" s="599">
        <v>0</v>
      </c>
      <c r="CQ177" s="287"/>
      <c r="CR177" s="289"/>
      <c r="CS177" s="497"/>
      <c r="CT177" s="339"/>
      <c r="CU177" s="42"/>
      <c r="CV177" s="41">
        <f t="shared" si="172"/>
        <v>0</v>
      </c>
      <c r="CW177" s="41">
        <f t="shared" si="173"/>
        <v>0</v>
      </c>
      <c r="CX177" s="564">
        <v>0</v>
      </c>
      <c r="CY177" s="101"/>
      <c r="CZ177" s="289"/>
      <c r="DA177" s="497"/>
      <c r="DB177" s="135"/>
      <c r="DC177" s="42"/>
      <c r="DD177" s="41">
        <f t="shared" si="174"/>
        <v>0</v>
      </c>
      <c r="DE177" s="41">
        <f t="shared" si="175"/>
        <v>0</v>
      </c>
      <c r="DF177" s="604">
        <v>0</v>
      </c>
      <c r="DG177" s="299"/>
      <c r="DH177" s="289"/>
      <c r="DI177" s="497"/>
      <c r="DJ177" s="274"/>
      <c r="DK177" s="42"/>
      <c r="DL177" s="41">
        <f t="shared" si="176"/>
        <v>0</v>
      </c>
      <c r="DM177" s="41">
        <f t="shared" si="177"/>
        <v>0</v>
      </c>
      <c r="DN177" s="604">
        <v>0</v>
      </c>
      <c r="DO177" s="299"/>
      <c r="DP177" s="289"/>
      <c r="DQ177" s="497"/>
      <c r="DR177" s="135"/>
      <c r="DS177" s="42"/>
      <c r="DT177" s="41">
        <f t="shared" si="178"/>
        <v>0</v>
      </c>
      <c r="DU177" s="41">
        <f t="shared" si="179"/>
        <v>0</v>
      </c>
      <c r="DV177" s="604">
        <v>0</v>
      </c>
      <c r="DW177" s="299"/>
      <c r="DX177" s="289"/>
      <c r="DY177" s="497"/>
      <c r="DZ177" s="274"/>
      <c r="EA177" s="42"/>
      <c r="EB177" s="41">
        <f t="shared" si="180"/>
        <v>0</v>
      </c>
      <c r="EC177" s="41">
        <f t="shared" si="181"/>
        <v>0</v>
      </c>
      <c r="ED177" s="604">
        <v>0</v>
      </c>
      <c r="EE177" s="299"/>
      <c r="EF177" s="289"/>
      <c r="EG177" s="497"/>
      <c r="EH177" s="135"/>
      <c r="EI177" s="42"/>
      <c r="EJ177" s="41">
        <f t="shared" si="182"/>
        <v>0</v>
      </c>
      <c r="EK177" s="41">
        <f t="shared" si="183"/>
        <v>0</v>
      </c>
      <c r="EL177" s="604">
        <v>0</v>
      </c>
      <c r="EM177" s="299"/>
      <c r="EN177" s="289"/>
      <c r="EO177" s="497"/>
      <c r="EP177" s="135"/>
      <c r="EQ177" s="42"/>
      <c r="ER177" s="41">
        <f t="shared" si="184"/>
        <v>0</v>
      </c>
      <c r="ES177" s="41">
        <f t="shared" si="185"/>
        <v>0</v>
      </c>
      <c r="ET177" s="604">
        <v>0</v>
      </c>
      <c r="EU177" s="299"/>
      <c r="EV177" s="289"/>
      <c r="EW177" s="497"/>
      <c r="EX177" s="135"/>
      <c r="EY177" s="42"/>
      <c r="EZ177" s="41">
        <f t="shared" si="186"/>
        <v>0</v>
      </c>
      <c r="FA177" s="41">
        <f t="shared" si="187"/>
        <v>0</v>
      </c>
      <c r="FB177" s="604">
        <v>0</v>
      </c>
      <c r="FC177" s="299"/>
      <c r="FD177" s="289"/>
      <c r="FE177" s="497"/>
      <c r="FF177" s="135"/>
      <c r="FG177" s="42"/>
      <c r="FH177" s="41">
        <f t="shared" si="188"/>
        <v>0</v>
      </c>
      <c r="FI177" s="41">
        <f t="shared" si="104"/>
        <v>0</v>
      </c>
      <c r="FJ177" s="599">
        <v>0</v>
      </c>
      <c r="FK177" s="299"/>
      <c r="FL177" s="289"/>
      <c r="FM177" s="497"/>
      <c r="FN177" s="135"/>
      <c r="FO177" s="42"/>
      <c r="FP177" s="41">
        <f t="shared" si="189"/>
        <v>0</v>
      </c>
      <c r="FQ177" s="41">
        <f t="shared" si="190"/>
        <v>0</v>
      </c>
      <c r="FR177" s="633">
        <v>0</v>
      </c>
      <c r="FW177" s="355">
        <f t="shared" si="191"/>
        <v>0</v>
      </c>
      <c r="FX177" s="355">
        <f t="shared" si="191"/>
        <v>0</v>
      </c>
      <c r="FY177" s="355">
        <f t="shared" si="192"/>
        <v>0</v>
      </c>
      <c r="FZ177" s="356">
        <f t="shared" si="192"/>
        <v>0</v>
      </c>
    </row>
    <row r="178" spans="1:182" x14ac:dyDescent="0.25">
      <c r="A178" s="153"/>
      <c r="B178" s="154" t="s">
        <v>270</v>
      </c>
      <c r="C178" s="155"/>
      <c r="D178" s="156"/>
      <c r="E178" s="302">
        <f>F178</f>
        <v>12215125.699999999</v>
      </c>
      <c r="F178" s="157">
        <f>SUM(F7:F72)+F85+F92+F107+F116+F125+F128+F129+SUM(F132:F154)+SUM(F157:F175)</f>
        <v>12215125.699999999</v>
      </c>
      <c r="G178" s="296">
        <f>H178</f>
        <v>2041302.3</v>
      </c>
      <c r="H178" s="303">
        <f>SUM(H7:H70)+H85+H92+H107+H116+H125+H128+H129+SUM(H132:H154)+SUM(H157:H175)</f>
        <v>2041302.3</v>
      </c>
      <c r="I178" s="500">
        <v>2242025.2999999998</v>
      </c>
      <c r="K178" s="42"/>
      <c r="L178" s="41">
        <f t="shared" si="150"/>
        <v>0</v>
      </c>
      <c r="M178" s="41">
        <f t="shared" si="151"/>
        <v>0</v>
      </c>
      <c r="N178" s="557">
        <v>0</v>
      </c>
      <c r="O178" s="296">
        <f>P178</f>
        <v>0</v>
      </c>
      <c r="P178" s="303">
        <f>SUM(P7:P70)+P85+P92+P107+P116+P125+P128+P129+SUM(P132:P154)+SUM(P157:P175)</f>
        <v>0</v>
      </c>
      <c r="Q178" s="500">
        <v>0</v>
      </c>
      <c r="S178" s="42"/>
      <c r="T178" s="41">
        <f t="shared" si="152"/>
        <v>0</v>
      </c>
      <c r="U178" s="41">
        <f t="shared" si="153"/>
        <v>0</v>
      </c>
      <c r="V178" s="557">
        <v>0</v>
      </c>
      <c r="W178" s="296">
        <f>X178</f>
        <v>2459419.85</v>
      </c>
      <c r="X178" s="303">
        <f>SUM(X7:X70)+X85+X92+X107+X116+X125+X128+X129+SUM(X132:X154)+SUM(X157:X175)</f>
        <v>2459419.85</v>
      </c>
      <c r="Y178" s="500">
        <v>2593970.6</v>
      </c>
      <c r="AA178" s="42"/>
      <c r="AB178" s="41">
        <f t="shared" si="154"/>
        <v>0</v>
      </c>
      <c r="AC178" s="41">
        <f t="shared" si="155"/>
        <v>0</v>
      </c>
      <c r="AD178" s="557">
        <v>0</v>
      </c>
      <c r="AE178" s="296">
        <f>AF178</f>
        <v>0</v>
      </c>
      <c r="AF178" s="303">
        <f>SUM(AF7:AF70)+AF85+AF92+AF107+AF116+AF125+AF128+AF129+SUM(AF132:AF154)+SUM(AF157:AF175)</f>
        <v>0</v>
      </c>
      <c r="AG178" s="500">
        <v>0</v>
      </c>
      <c r="AI178" s="42"/>
      <c r="AJ178" s="41">
        <f t="shared" si="156"/>
        <v>0</v>
      </c>
      <c r="AK178" s="41">
        <f t="shared" si="157"/>
        <v>0</v>
      </c>
      <c r="AL178" s="557">
        <v>0</v>
      </c>
      <c r="AM178" s="296">
        <f>AN178</f>
        <v>2622297.35</v>
      </c>
      <c r="AN178" s="303">
        <f>SUM(AN7:AN70)+AN85+AN92+AN107+AN116+AN125+AN128+AN129+SUM(AN132:AN154)+SUM(AN157:AN175)</f>
        <v>2622297.35</v>
      </c>
      <c r="AO178" s="500">
        <v>2656267.6</v>
      </c>
      <c r="AQ178" s="42"/>
      <c r="AR178" s="41">
        <f t="shared" si="158"/>
        <v>0</v>
      </c>
      <c r="AS178" s="41">
        <f t="shared" si="159"/>
        <v>0</v>
      </c>
      <c r="AT178" s="557">
        <v>0</v>
      </c>
      <c r="AU178" s="296">
        <f>AV178</f>
        <v>0</v>
      </c>
      <c r="AV178" s="303">
        <f>SUM(AV7:AV70)+AV85+AV92+AV107+AV116+AV125+AV128+AV129+SUM(AV132:AV154)+SUM(AV157:AV175)</f>
        <v>0</v>
      </c>
      <c r="AW178" s="500">
        <v>0</v>
      </c>
      <c r="AY178" s="42"/>
      <c r="AZ178" s="41">
        <f t="shared" si="160"/>
        <v>0</v>
      </c>
      <c r="BA178" s="41">
        <f t="shared" si="161"/>
        <v>0</v>
      </c>
      <c r="BB178" s="557">
        <v>0</v>
      </c>
      <c r="BC178" s="296">
        <f>BD178</f>
        <v>1367632.15</v>
      </c>
      <c r="BD178" s="303">
        <f>SUM(BD7:BD70)+BD85+BD92+BD107+BD116+BD125+BD128+BD129+SUM(BD132:BD154)+SUM(BD157:BD175)</f>
        <v>1367632.15</v>
      </c>
      <c r="BE178" s="500">
        <v>1464726.15</v>
      </c>
      <c r="BG178" s="42"/>
      <c r="BH178" s="41">
        <f t="shared" si="162"/>
        <v>0</v>
      </c>
      <c r="BI178" s="41">
        <f t="shared" si="163"/>
        <v>0</v>
      </c>
      <c r="BJ178" s="557">
        <v>0</v>
      </c>
      <c r="BK178" s="296">
        <f>BL178</f>
        <v>0</v>
      </c>
      <c r="BL178" s="303">
        <f>SUM(BL7:BL70)+BL85+BL92+BL107+BL116+BL125+BL128+BL129+SUM(BL132:BL154)+SUM(BL157:BL175)</f>
        <v>0</v>
      </c>
      <c r="BM178" s="500">
        <v>0</v>
      </c>
      <c r="BO178" s="42"/>
      <c r="BP178" s="41">
        <f t="shared" si="164"/>
        <v>0</v>
      </c>
      <c r="BQ178" s="41">
        <f t="shared" si="165"/>
        <v>0</v>
      </c>
      <c r="BR178" s="557">
        <v>0</v>
      </c>
      <c r="BS178" s="296">
        <f>BT178</f>
        <v>1499607.25</v>
      </c>
      <c r="BT178" s="303">
        <f>SUM(BT7:BT70)+BT85+BT92+BT107+BT116+BT125+BT128+BT129+SUM(BT132:BT154)+SUM(BT157:BT175)</f>
        <v>1499607.25</v>
      </c>
      <c r="BU178" s="500">
        <v>1588039.65</v>
      </c>
      <c r="BW178" s="42"/>
      <c r="BX178" s="41">
        <f t="shared" si="166"/>
        <v>0</v>
      </c>
      <c r="BY178" s="41">
        <f t="shared" si="167"/>
        <v>0</v>
      </c>
      <c r="BZ178" s="557">
        <v>0</v>
      </c>
      <c r="CA178" s="296">
        <f>CB178</f>
        <v>0</v>
      </c>
      <c r="CB178" s="303">
        <f>SUM(CB7:CB70)+CB85+CB92+CB107+CB116+CB125+CB128+CB129+SUM(CB132:CB154)+SUM(CB157:CB175)</f>
        <v>0</v>
      </c>
      <c r="CC178" s="500">
        <v>0</v>
      </c>
      <c r="CE178" s="42"/>
      <c r="CF178" s="41">
        <f t="shared" si="168"/>
        <v>0</v>
      </c>
      <c r="CG178" s="41">
        <f t="shared" si="169"/>
        <v>0</v>
      </c>
      <c r="CH178" s="557">
        <v>0</v>
      </c>
      <c r="CI178" s="296">
        <f>CJ178</f>
        <v>1112433.3999999999</v>
      </c>
      <c r="CJ178" s="303">
        <f>SUM(CJ7:CJ70)+CJ85+CJ92+CJ107+CJ116+CJ125+CJ128+CJ129+SUM(CJ132:CJ154)+SUM(CJ157:CJ175)</f>
        <v>1112433.3999999999</v>
      </c>
      <c r="CK178" s="500">
        <v>1229681.3999999999</v>
      </c>
      <c r="CM178" s="42"/>
      <c r="CN178" s="41">
        <f t="shared" si="170"/>
        <v>0</v>
      </c>
      <c r="CO178" s="41">
        <f t="shared" si="171"/>
        <v>0</v>
      </c>
      <c r="CP178" s="579">
        <v>0</v>
      </c>
      <c r="CQ178" s="296">
        <f>CR178</f>
        <v>1112433.3999999999</v>
      </c>
      <c r="CR178" s="303">
        <f>SUM(CR7:CR70)+CR85+CR92+CR107+CR116+CR125+CR128+CR129+SUM(CR132:CR154)+SUM(CR157:CR175)</f>
        <v>1112433.3999999999</v>
      </c>
      <c r="CS178" s="500">
        <v>0</v>
      </c>
      <c r="CT178" s="339"/>
      <c r="CU178" s="42"/>
      <c r="CV178" s="41">
        <f t="shared" si="172"/>
        <v>0</v>
      </c>
      <c r="CW178" s="41">
        <f t="shared" si="173"/>
        <v>0</v>
      </c>
      <c r="CX178" s="564">
        <v>0</v>
      </c>
      <c r="CY178" s="97">
        <f>CZ178</f>
        <v>0</v>
      </c>
      <c r="CZ178" s="303">
        <f>SUM(CZ7:CZ70)+CZ85+CZ92+CZ107+CZ116+CZ125+CZ128+CZ129+SUM(CZ132:CZ154)+SUM(CZ157:CZ175)</f>
        <v>0</v>
      </c>
      <c r="DA178" s="500">
        <v>0</v>
      </c>
      <c r="DB178" s="135"/>
      <c r="DC178" s="42"/>
      <c r="DD178" s="41">
        <f t="shared" si="174"/>
        <v>0</v>
      </c>
      <c r="DE178" s="41">
        <f t="shared" si="175"/>
        <v>0</v>
      </c>
      <c r="DF178" s="576">
        <v>0</v>
      </c>
      <c r="DG178" s="296">
        <f>DH178</f>
        <v>0</v>
      </c>
      <c r="DH178" s="303">
        <f>SUM(DH7:DH70)+DH85+DH92+DH107+DH116+DH125+DH128+DH129+SUM(DH132:DH154)+SUM(DH157:DH175)</f>
        <v>0</v>
      </c>
      <c r="DI178" s="500">
        <v>0</v>
      </c>
      <c r="DJ178" s="223"/>
      <c r="DK178" s="42"/>
      <c r="DL178" s="41">
        <f t="shared" si="176"/>
        <v>0</v>
      </c>
      <c r="DM178" s="41">
        <f t="shared" si="177"/>
        <v>0</v>
      </c>
      <c r="DN178" s="576">
        <v>0</v>
      </c>
      <c r="DO178" s="296">
        <f>DP178</f>
        <v>0</v>
      </c>
      <c r="DP178" s="303">
        <f>SUM(DP7:DP70)+DP85+DP92+DP107+DP116+DP125+DP128+DP129+SUM(DP132:DP154)+SUM(DP157:DP175)</f>
        <v>0</v>
      </c>
      <c r="DQ178" s="500">
        <v>0</v>
      </c>
      <c r="DR178" s="135"/>
      <c r="DS178" s="42"/>
      <c r="DT178" s="41">
        <f t="shared" si="178"/>
        <v>0</v>
      </c>
      <c r="DU178" s="41">
        <f t="shared" si="179"/>
        <v>0</v>
      </c>
      <c r="DV178" s="576">
        <v>0</v>
      </c>
      <c r="DW178" s="296">
        <f>DX178</f>
        <v>0</v>
      </c>
      <c r="DX178" s="303">
        <f>SUM(DX7:DX70)+DX85+DX92+DX107+DX116+DX125+DX128+DX129+SUM(DX132:DX154)+SUM(DX157:DX175)</f>
        <v>0</v>
      </c>
      <c r="DY178" s="500">
        <v>0</v>
      </c>
      <c r="DZ178" s="223"/>
      <c r="EA178" s="42"/>
      <c r="EB178" s="41">
        <f t="shared" si="180"/>
        <v>0</v>
      </c>
      <c r="EC178" s="41">
        <f t="shared" si="181"/>
        <v>0</v>
      </c>
      <c r="ED178" s="576">
        <v>0</v>
      </c>
      <c r="EE178" s="296">
        <f>EF178</f>
        <v>0</v>
      </c>
      <c r="EF178" s="303">
        <f>SUM(EF7:EF70)+EF85+EF92+EF107+EF116+EF125+EF128+EF129+SUM(EF132:EF154)+SUM(EF157:EF175)</f>
        <v>0</v>
      </c>
      <c r="EG178" s="500">
        <v>0</v>
      </c>
      <c r="EH178" s="135"/>
      <c r="EI178" s="42"/>
      <c r="EJ178" s="41">
        <f t="shared" si="182"/>
        <v>0</v>
      </c>
      <c r="EK178" s="41">
        <f t="shared" si="183"/>
        <v>0</v>
      </c>
      <c r="EL178" s="576">
        <v>0</v>
      </c>
      <c r="EM178" s="296">
        <f>EN178</f>
        <v>0</v>
      </c>
      <c r="EN178" s="303">
        <f>SUM(EN7:EN70)+EN85+EN92+EN107+EN116+EN125+EN128+EN129+SUM(EN132:EN154)+SUM(EN157:EN175)</f>
        <v>0</v>
      </c>
      <c r="EO178" s="500">
        <v>0</v>
      </c>
      <c r="EP178" s="135"/>
      <c r="EQ178" s="42"/>
      <c r="ER178" s="41">
        <f t="shared" si="184"/>
        <v>0</v>
      </c>
      <c r="ES178" s="41">
        <f t="shared" si="185"/>
        <v>0</v>
      </c>
      <c r="ET178" s="576">
        <v>0</v>
      </c>
      <c r="EU178" s="296">
        <f>EV178</f>
        <v>0</v>
      </c>
      <c r="EV178" s="303">
        <f>SUM(EV7:EV70)+EV85+EV92+EV107+EV116+EV125+EV128+EV129+SUM(EV132:EV154)+SUM(EV157:EV175)</f>
        <v>0</v>
      </c>
      <c r="EW178" s="500">
        <v>0</v>
      </c>
      <c r="EX178" s="135"/>
      <c r="EY178" s="42"/>
      <c r="EZ178" s="41">
        <f t="shared" si="186"/>
        <v>0</v>
      </c>
      <c r="FA178" s="41">
        <f t="shared" si="187"/>
        <v>0</v>
      </c>
      <c r="FB178" s="576">
        <v>0</v>
      </c>
      <c r="FC178" s="296">
        <f>FD178</f>
        <v>0</v>
      </c>
      <c r="FD178" s="303">
        <f>SUM(FD7:FD70)+FD85+FD92+FD107+FD116+FD125+FD128+FD129+SUM(FD132:FD154)+SUM(FD157:FD175)</f>
        <v>0</v>
      </c>
      <c r="FE178" s="500">
        <v>0</v>
      </c>
      <c r="FF178" s="135"/>
      <c r="FG178" s="42"/>
      <c r="FH178" s="41">
        <f t="shared" si="188"/>
        <v>0</v>
      </c>
      <c r="FI178" s="41">
        <f t="shared" si="104"/>
        <v>0</v>
      </c>
      <c r="FJ178" s="579">
        <v>0</v>
      </c>
      <c r="FK178" s="296">
        <f>FL178</f>
        <v>0</v>
      </c>
      <c r="FL178" s="303">
        <f>SUM(FL7:FL70)+FL85+FL92+FL107+FL116+FL125+FL128+FL129+SUM(FL132:FL154)+SUM(FL157:FL175)</f>
        <v>0</v>
      </c>
      <c r="FM178" s="500">
        <v>0</v>
      </c>
      <c r="FN178" s="135"/>
      <c r="FO178" s="42"/>
      <c r="FP178" s="41">
        <f t="shared" si="189"/>
        <v>0</v>
      </c>
      <c r="FQ178" s="41">
        <f t="shared" si="190"/>
        <v>0</v>
      </c>
      <c r="FR178" s="633">
        <v>0</v>
      </c>
      <c r="FW178" s="355">
        <f t="shared" si="191"/>
        <v>12215125.700000001</v>
      </c>
      <c r="FX178" s="355">
        <f t="shared" si="191"/>
        <v>12215125.700000001</v>
      </c>
      <c r="FY178" s="355">
        <f t="shared" si="192"/>
        <v>0</v>
      </c>
      <c r="FZ178" s="356">
        <f t="shared" si="192"/>
        <v>0</v>
      </c>
    </row>
    <row r="179" spans="1:182" ht="15.75" thickBot="1" x14ac:dyDescent="0.3">
      <c r="A179" s="158"/>
      <c r="B179" s="159"/>
      <c r="C179" s="160"/>
      <c r="D179" s="161"/>
      <c r="E179" s="345"/>
      <c r="F179" s="304"/>
      <c r="G179" s="162"/>
      <c r="H179" s="305"/>
      <c r="I179" s="489"/>
      <c r="K179" s="42"/>
      <c r="L179" s="41">
        <f t="shared" si="150"/>
        <v>0</v>
      </c>
      <c r="M179" s="41">
        <f t="shared" si="151"/>
        <v>0</v>
      </c>
      <c r="N179" s="561">
        <v>0</v>
      </c>
      <c r="O179" s="164"/>
      <c r="P179" s="305"/>
      <c r="Q179" s="476"/>
      <c r="S179" s="42"/>
      <c r="T179" s="41">
        <f t="shared" si="152"/>
        <v>0</v>
      </c>
      <c r="U179" s="41">
        <f t="shared" si="153"/>
        <v>0</v>
      </c>
      <c r="V179" s="561">
        <v>0</v>
      </c>
      <c r="W179" s="165"/>
      <c r="X179" s="305"/>
      <c r="Y179" s="469"/>
      <c r="AA179" s="42"/>
      <c r="AB179" s="41">
        <f t="shared" si="154"/>
        <v>0</v>
      </c>
      <c r="AC179" s="41">
        <f t="shared" si="155"/>
        <v>0</v>
      </c>
      <c r="AD179" s="561">
        <v>0</v>
      </c>
      <c r="AE179" s="165"/>
      <c r="AF179" s="305"/>
      <c r="AG179" s="469"/>
      <c r="AI179" s="42"/>
      <c r="AJ179" s="41">
        <f t="shared" si="156"/>
        <v>0</v>
      </c>
      <c r="AK179" s="41">
        <f t="shared" si="157"/>
        <v>0</v>
      </c>
      <c r="AL179" s="561">
        <v>0</v>
      </c>
      <c r="AM179" s="162"/>
      <c r="AN179" s="305"/>
      <c r="AO179" s="489"/>
      <c r="AQ179" s="42"/>
      <c r="AR179" s="41">
        <f t="shared" si="158"/>
        <v>0</v>
      </c>
      <c r="AS179" s="41">
        <f t="shared" si="159"/>
        <v>0</v>
      </c>
      <c r="AT179" s="561">
        <v>0</v>
      </c>
      <c r="AU179" s="165"/>
      <c r="AV179" s="305"/>
      <c r="AW179" s="469"/>
      <c r="AY179" s="42"/>
      <c r="AZ179" s="41">
        <f t="shared" si="160"/>
        <v>0</v>
      </c>
      <c r="BA179" s="41">
        <f t="shared" si="161"/>
        <v>0</v>
      </c>
      <c r="BB179" s="561">
        <v>0</v>
      </c>
      <c r="BC179" s="162"/>
      <c r="BD179" s="305"/>
      <c r="BE179" s="489"/>
      <c r="BG179" s="42"/>
      <c r="BH179" s="41">
        <f t="shared" si="162"/>
        <v>0</v>
      </c>
      <c r="BI179" s="41">
        <f t="shared" si="163"/>
        <v>0</v>
      </c>
      <c r="BJ179" s="561">
        <v>0</v>
      </c>
      <c r="BK179" s="165"/>
      <c r="BL179" s="305"/>
      <c r="BM179" s="469"/>
      <c r="BO179" s="42"/>
      <c r="BP179" s="41">
        <f t="shared" si="164"/>
        <v>0</v>
      </c>
      <c r="BQ179" s="41">
        <f t="shared" si="165"/>
        <v>0</v>
      </c>
      <c r="BR179" s="561">
        <v>0</v>
      </c>
      <c r="BS179" s="167"/>
      <c r="BT179" s="305"/>
      <c r="BU179" s="491"/>
      <c r="BW179" s="42"/>
      <c r="BX179" s="41">
        <f t="shared" si="166"/>
        <v>0</v>
      </c>
      <c r="BY179" s="41">
        <f t="shared" si="167"/>
        <v>0</v>
      </c>
      <c r="BZ179" s="561">
        <v>0</v>
      </c>
      <c r="CA179" s="164"/>
      <c r="CB179" s="305"/>
      <c r="CC179" s="476"/>
      <c r="CE179" s="42"/>
      <c r="CF179" s="41">
        <f t="shared" si="168"/>
        <v>0</v>
      </c>
      <c r="CG179" s="41">
        <f t="shared" si="169"/>
        <v>0</v>
      </c>
      <c r="CH179" s="561">
        <v>0</v>
      </c>
      <c r="CI179" s="165"/>
      <c r="CJ179" s="305"/>
      <c r="CK179" s="469"/>
      <c r="CM179" s="42"/>
      <c r="CN179" s="41">
        <f t="shared" si="170"/>
        <v>0</v>
      </c>
      <c r="CO179" s="41">
        <f t="shared" si="171"/>
        <v>0</v>
      </c>
      <c r="CP179" s="602">
        <v>0</v>
      </c>
      <c r="CQ179" s="165"/>
      <c r="CR179" s="305"/>
      <c r="CS179" s="489"/>
      <c r="CT179" s="339"/>
      <c r="CU179" s="42"/>
      <c r="CV179" s="41">
        <f t="shared" si="172"/>
        <v>0</v>
      </c>
      <c r="CW179" s="41">
        <f t="shared" si="173"/>
        <v>0</v>
      </c>
      <c r="CX179" s="566">
        <v>0</v>
      </c>
      <c r="CY179" s="165"/>
      <c r="CZ179" s="305"/>
      <c r="DA179" s="469"/>
      <c r="DB179" s="135"/>
      <c r="DC179" s="42"/>
      <c r="DD179" s="41">
        <f t="shared" si="174"/>
        <v>0</v>
      </c>
      <c r="DE179" s="41">
        <f t="shared" si="175"/>
        <v>0</v>
      </c>
      <c r="DF179" s="627">
        <v>0</v>
      </c>
      <c r="DG179" s="307"/>
      <c r="DH179" s="305"/>
      <c r="DI179" s="529"/>
      <c r="DJ179" s="274"/>
      <c r="DK179" s="42"/>
      <c r="DL179" s="41">
        <f t="shared" si="176"/>
        <v>0</v>
      </c>
      <c r="DM179" s="41">
        <f t="shared" si="177"/>
        <v>0</v>
      </c>
      <c r="DN179" s="627">
        <v>0</v>
      </c>
      <c r="DO179" s="165"/>
      <c r="DP179" s="305"/>
      <c r="DQ179" s="469"/>
      <c r="DR179" s="135"/>
      <c r="DS179" s="42"/>
      <c r="DT179" s="41">
        <f t="shared" si="178"/>
        <v>0</v>
      </c>
      <c r="DU179" s="41">
        <f t="shared" si="179"/>
        <v>0</v>
      </c>
      <c r="DV179" s="627">
        <v>0</v>
      </c>
      <c r="DW179" s="307"/>
      <c r="DX179" s="305"/>
      <c r="DY179" s="529"/>
      <c r="DZ179" s="274"/>
      <c r="EA179" s="42"/>
      <c r="EB179" s="41">
        <f t="shared" si="180"/>
        <v>0</v>
      </c>
      <c r="EC179" s="41">
        <f t="shared" si="181"/>
        <v>0</v>
      </c>
      <c r="ED179" s="627">
        <v>0</v>
      </c>
      <c r="EE179" s="165"/>
      <c r="EF179" s="305"/>
      <c r="EG179" s="469"/>
      <c r="EH179" s="135"/>
      <c r="EI179" s="42"/>
      <c r="EJ179" s="41">
        <f t="shared" si="182"/>
        <v>0</v>
      </c>
      <c r="EK179" s="41">
        <f t="shared" si="183"/>
        <v>0</v>
      </c>
      <c r="EL179" s="627">
        <v>0</v>
      </c>
      <c r="EM179" s="165"/>
      <c r="EN179" s="305"/>
      <c r="EO179" s="469"/>
      <c r="EP179" s="135"/>
      <c r="EQ179" s="42"/>
      <c r="ER179" s="41">
        <f t="shared" si="184"/>
        <v>0</v>
      </c>
      <c r="ES179" s="41">
        <f t="shared" si="185"/>
        <v>0</v>
      </c>
      <c r="ET179" s="627">
        <v>0</v>
      </c>
      <c r="EU179" s="165"/>
      <c r="EV179" s="305"/>
      <c r="EW179" s="469"/>
      <c r="EX179" s="135"/>
      <c r="EY179" s="42"/>
      <c r="EZ179" s="41">
        <f t="shared" si="186"/>
        <v>0</v>
      </c>
      <c r="FA179" s="41">
        <f t="shared" si="187"/>
        <v>0</v>
      </c>
      <c r="FB179" s="627">
        <v>0</v>
      </c>
      <c r="FC179" s="165"/>
      <c r="FD179" s="305"/>
      <c r="FE179" s="469"/>
      <c r="FF179" s="135"/>
      <c r="FG179" s="42"/>
      <c r="FH179" s="41">
        <f t="shared" si="188"/>
        <v>0</v>
      </c>
      <c r="FI179" s="41">
        <f t="shared" si="104"/>
        <v>0</v>
      </c>
      <c r="FJ179" s="602">
        <v>0</v>
      </c>
      <c r="FK179" s="165"/>
      <c r="FL179" s="305"/>
      <c r="FM179" s="469"/>
      <c r="FN179" s="135"/>
      <c r="FO179" s="42"/>
      <c r="FP179" s="41">
        <f t="shared" si="189"/>
        <v>0</v>
      </c>
      <c r="FQ179" s="41">
        <f t="shared" si="190"/>
        <v>0</v>
      </c>
      <c r="FR179" s="637">
        <v>0</v>
      </c>
      <c r="FW179" s="355">
        <f t="shared" si="191"/>
        <v>0</v>
      </c>
      <c r="FX179" s="355">
        <f t="shared" si="191"/>
        <v>0</v>
      </c>
      <c r="FY179" s="355">
        <f t="shared" si="192"/>
        <v>0</v>
      </c>
      <c r="FZ179" s="356">
        <f t="shared" si="192"/>
        <v>0</v>
      </c>
    </row>
    <row r="180" spans="1:182" x14ac:dyDescent="0.25">
      <c r="A180" s="168"/>
      <c r="B180" s="52" t="s">
        <v>271</v>
      </c>
      <c r="C180" s="169"/>
      <c r="D180" s="140"/>
      <c r="E180" s="299">
        <f t="shared" ref="E180:E187" si="196">G180+O180+W180+AE180+AM180+AU180+BC180+BK180+BS180+CA180+CI180+CQ180+CY180+DG180+DO180+DW180</f>
        <v>0</v>
      </c>
      <c r="F180" s="308"/>
      <c r="G180" s="175"/>
      <c r="H180" s="309"/>
      <c r="I180" s="493"/>
      <c r="K180" s="42"/>
      <c r="L180" s="41">
        <f t="shared" si="150"/>
        <v>0</v>
      </c>
      <c r="M180" s="41">
        <f t="shared" si="151"/>
        <v>0</v>
      </c>
      <c r="N180" s="562">
        <v>0</v>
      </c>
      <c r="O180" s="172"/>
      <c r="P180" s="309"/>
      <c r="Q180" s="482"/>
      <c r="S180" s="42"/>
      <c r="T180" s="41">
        <f t="shared" si="152"/>
        <v>0</v>
      </c>
      <c r="U180" s="41">
        <f t="shared" si="153"/>
        <v>0</v>
      </c>
      <c r="V180" s="562">
        <v>0</v>
      </c>
      <c r="W180" s="173"/>
      <c r="X180" s="309"/>
      <c r="Y180" s="470"/>
      <c r="AA180" s="42"/>
      <c r="AB180" s="41">
        <f t="shared" si="154"/>
        <v>0</v>
      </c>
      <c r="AC180" s="41">
        <f t="shared" si="155"/>
        <v>0</v>
      </c>
      <c r="AD180" s="562">
        <v>0</v>
      </c>
      <c r="AE180" s="173"/>
      <c r="AF180" s="309"/>
      <c r="AG180" s="470"/>
      <c r="AI180" s="42"/>
      <c r="AJ180" s="41">
        <f t="shared" si="156"/>
        <v>0</v>
      </c>
      <c r="AK180" s="41">
        <f t="shared" si="157"/>
        <v>0</v>
      </c>
      <c r="AL180" s="562">
        <v>0</v>
      </c>
      <c r="AM180" s="172"/>
      <c r="AN180" s="309"/>
      <c r="AO180" s="482"/>
      <c r="AQ180" s="42"/>
      <c r="AR180" s="41">
        <f t="shared" si="158"/>
        <v>0</v>
      </c>
      <c r="AS180" s="41">
        <f t="shared" si="159"/>
        <v>0</v>
      </c>
      <c r="AT180" s="562">
        <v>0</v>
      </c>
      <c r="AU180" s="173"/>
      <c r="AV180" s="309"/>
      <c r="AW180" s="470"/>
      <c r="AY180" s="42"/>
      <c r="AZ180" s="41">
        <f t="shared" si="160"/>
        <v>0</v>
      </c>
      <c r="BA180" s="41">
        <f t="shared" si="161"/>
        <v>0</v>
      </c>
      <c r="BB180" s="562">
        <v>0</v>
      </c>
      <c r="BC180" s="175"/>
      <c r="BD180" s="309"/>
      <c r="BE180" s="493"/>
      <c r="BG180" s="42"/>
      <c r="BH180" s="41">
        <f t="shared" si="162"/>
        <v>0</v>
      </c>
      <c r="BI180" s="41">
        <f t="shared" si="163"/>
        <v>0</v>
      </c>
      <c r="BJ180" s="562">
        <v>0</v>
      </c>
      <c r="BK180" s="173"/>
      <c r="BL180" s="309"/>
      <c r="BM180" s="470"/>
      <c r="BO180" s="42"/>
      <c r="BP180" s="41">
        <f t="shared" si="164"/>
        <v>0</v>
      </c>
      <c r="BQ180" s="41">
        <f t="shared" si="165"/>
        <v>0</v>
      </c>
      <c r="BR180" s="562">
        <v>0</v>
      </c>
      <c r="BS180" s="176"/>
      <c r="BT180" s="309"/>
      <c r="BU180" s="492"/>
      <c r="BW180" s="42"/>
      <c r="BX180" s="41">
        <f t="shared" si="166"/>
        <v>0</v>
      </c>
      <c r="BY180" s="41">
        <f t="shared" si="167"/>
        <v>0</v>
      </c>
      <c r="BZ180" s="562">
        <v>0</v>
      </c>
      <c r="CA180" s="175"/>
      <c r="CB180" s="309"/>
      <c r="CC180" s="493"/>
      <c r="CE180" s="42"/>
      <c r="CF180" s="41">
        <f t="shared" si="168"/>
        <v>0</v>
      </c>
      <c r="CG180" s="41">
        <f t="shared" si="169"/>
        <v>0</v>
      </c>
      <c r="CH180" s="562">
        <v>0</v>
      </c>
      <c r="CI180" s="173"/>
      <c r="CJ180" s="309"/>
      <c r="CK180" s="470"/>
      <c r="CM180" s="42"/>
      <c r="CN180" s="41">
        <f t="shared" si="170"/>
        <v>0</v>
      </c>
      <c r="CO180" s="41">
        <f t="shared" si="171"/>
        <v>0</v>
      </c>
      <c r="CP180" s="603">
        <v>0</v>
      </c>
      <c r="CQ180" s="173"/>
      <c r="CR180" s="309"/>
      <c r="CS180" s="493"/>
      <c r="CT180" s="247"/>
      <c r="CU180" s="42"/>
      <c r="CV180" s="41">
        <f t="shared" si="172"/>
        <v>0</v>
      </c>
      <c r="CW180" s="41">
        <f t="shared" si="173"/>
        <v>0</v>
      </c>
      <c r="CX180" s="610">
        <v>0</v>
      </c>
      <c r="CY180" s="172"/>
      <c r="CZ180" s="309"/>
      <c r="DA180" s="470"/>
      <c r="DB180" s="135"/>
      <c r="DC180" s="42"/>
      <c r="DD180" s="41">
        <f t="shared" si="174"/>
        <v>0</v>
      </c>
      <c r="DE180" s="41">
        <f t="shared" si="175"/>
        <v>0</v>
      </c>
      <c r="DF180" s="628">
        <v>0</v>
      </c>
      <c r="DG180" s="310"/>
      <c r="DH180" s="309"/>
      <c r="DI180" s="530"/>
      <c r="DJ180" s="274"/>
      <c r="DK180" s="42"/>
      <c r="DL180" s="41">
        <f t="shared" si="176"/>
        <v>0</v>
      </c>
      <c r="DM180" s="41">
        <f t="shared" si="177"/>
        <v>0</v>
      </c>
      <c r="DN180" s="628">
        <v>0</v>
      </c>
      <c r="DO180" s="173"/>
      <c r="DP180" s="309"/>
      <c r="DQ180" s="470"/>
      <c r="DR180" s="135"/>
      <c r="DS180" s="42"/>
      <c r="DT180" s="41">
        <f t="shared" si="178"/>
        <v>0</v>
      </c>
      <c r="DU180" s="41">
        <f t="shared" si="179"/>
        <v>0</v>
      </c>
      <c r="DV180" s="628">
        <v>0</v>
      </c>
      <c r="DW180" s="310"/>
      <c r="DX180" s="309"/>
      <c r="DY180" s="530"/>
      <c r="DZ180" s="274"/>
      <c r="EA180" s="42"/>
      <c r="EB180" s="41">
        <f t="shared" si="180"/>
        <v>0</v>
      </c>
      <c r="EC180" s="41">
        <f t="shared" si="181"/>
        <v>0</v>
      </c>
      <c r="ED180" s="628">
        <v>0</v>
      </c>
      <c r="EE180" s="173"/>
      <c r="EF180" s="309"/>
      <c r="EG180" s="470"/>
      <c r="EH180" s="135"/>
      <c r="EI180" s="42"/>
      <c r="EJ180" s="41">
        <f t="shared" si="182"/>
        <v>0</v>
      </c>
      <c r="EK180" s="41">
        <f t="shared" si="183"/>
        <v>0</v>
      </c>
      <c r="EL180" s="628">
        <v>0</v>
      </c>
      <c r="EM180" s="173"/>
      <c r="EN180" s="309"/>
      <c r="EO180" s="470"/>
      <c r="EP180" s="135"/>
      <c r="EQ180" s="42"/>
      <c r="ER180" s="41">
        <f t="shared" si="184"/>
        <v>0</v>
      </c>
      <c r="ES180" s="41">
        <f t="shared" si="185"/>
        <v>0</v>
      </c>
      <c r="ET180" s="628">
        <v>0</v>
      </c>
      <c r="EU180" s="173"/>
      <c r="EV180" s="309"/>
      <c r="EW180" s="470"/>
      <c r="EX180" s="135"/>
      <c r="EY180" s="42"/>
      <c r="EZ180" s="41">
        <f t="shared" si="186"/>
        <v>0</v>
      </c>
      <c r="FA180" s="41">
        <f t="shared" si="187"/>
        <v>0</v>
      </c>
      <c r="FB180" s="628">
        <v>0</v>
      </c>
      <c r="FC180" s="173"/>
      <c r="FD180" s="309"/>
      <c r="FE180" s="470"/>
      <c r="FF180" s="135"/>
      <c r="FG180" s="42"/>
      <c r="FH180" s="41">
        <f t="shared" si="188"/>
        <v>0</v>
      </c>
      <c r="FI180" s="41">
        <f t="shared" si="104"/>
        <v>0</v>
      </c>
      <c r="FJ180" s="603">
        <v>0</v>
      </c>
      <c r="FK180" s="173"/>
      <c r="FL180" s="309"/>
      <c r="FM180" s="470"/>
      <c r="FN180" s="135"/>
      <c r="FO180" s="42"/>
      <c r="FP180" s="41">
        <f t="shared" si="189"/>
        <v>0</v>
      </c>
      <c r="FQ180" s="41">
        <f t="shared" si="190"/>
        <v>0</v>
      </c>
      <c r="FR180" s="638">
        <v>0</v>
      </c>
      <c r="FW180" s="355">
        <f t="shared" si="191"/>
        <v>0</v>
      </c>
      <c r="FX180" s="355">
        <f t="shared" si="191"/>
        <v>0</v>
      </c>
      <c r="FY180" s="355">
        <f t="shared" si="192"/>
        <v>0</v>
      </c>
      <c r="FZ180" s="356">
        <f t="shared" si="192"/>
        <v>0</v>
      </c>
    </row>
    <row r="181" spans="1:182" x14ac:dyDescent="0.25">
      <c r="A181" s="62"/>
      <c r="B181" s="63" t="s">
        <v>272</v>
      </c>
      <c r="C181" s="88"/>
      <c r="D181" s="65"/>
      <c r="E181" s="299">
        <f t="shared" si="196"/>
        <v>0</v>
      </c>
      <c r="F181" s="288"/>
      <c r="G181" s="87"/>
      <c r="H181" s="289"/>
      <c r="I181" s="461"/>
      <c r="K181" s="42"/>
      <c r="L181" s="41">
        <f t="shared" si="150"/>
        <v>0</v>
      </c>
      <c r="M181" s="41">
        <f t="shared" si="151"/>
        <v>0</v>
      </c>
      <c r="N181" s="557">
        <v>0</v>
      </c>
      <c r="O181" s="78"/>
      <c r="P181" s="289"/>
      <c r="Q181" s="471"/>
      <c r="S181" s="42"/>
      <c r="T181" s="41">
        <f t="shared" si="152"/>
        <v>0</v>
      </c>
      <c r="U181" s="41">
        <f t="shared" si="153"/>
        <v>0</v>
      </c>
      <c r="V181" s="557">
        <v>0</v>
      </c>
      <c r="W181" s="78"/>
      <c r="X181" s="289"/>
      <c r="Y181" s="471"/>
      <c r="AA181" s="42"/>
      <c r="AB181" s="41">
        <f t="shared" si="154"/>
        <v>0</v>
      </c>
      <c r="AC181" s="41">
        <f t="shared" si="155"/>
        <v>0</v>
      </c>
      <c r="AD181" s="557">
        <v>0</v>
      </c>
      <c r="AE181" s="78"/>
      <c r="AF181" s="289"/>
      <c r="AG181" s="471"/>
      <c r="AI181" s="42"/>
      <c r="AJ181" s="41">
        <f t="shared" si="156"/>
        <v>0</v>
      </c>
      <c r="AK181" s="41">
        <f t="shared" si="157"/>
        <v>0</v>
      </c>
      <c r="AL181" s="557">
        <v>0</v>
      </c>
      <c r="AM181" s="78"/>
      <c r="AN181" s="289"/>
      <c r="AO181" s="471"/>
      <c r="AQ181" s="42"/>
      <c r="AR181" s="41">
        <f t="shared" si="158"/>
        <v>0</v>
      </c>
      <c r="AS181" s="41">
        <f t="shared" si="159"/>
        <v>0</v>
      </c>
      <c r="AT181" s="557">
        <v>0</v>
      </c>
      <c r="AU181" s="78"/>
      <c r="AV181" s="289"/>
      <c r="AW181" s="471"/>
      <c r="AY181" s="42"/>
      <c r="AZ181" s="41">
        <f t="shared" si="160"/>
        <v>0</v>
      </c>
      <c r="BA181" s="41">
        <f t="shared" si="161"/>
        <v>0</v>
      </c>
      <c r="BB181" s="557">
        <v>0</v>
      </c>
      <c r="BC181" s="87"/>
      <c r="BD181" s="289"/>
      <c r="BE181" s="461"/>
      <c r="BG181" s="42"/>
      <c r="BH181" s="41">
        <f t="shared" si="162"/>
        <v>0</v>
      </c>
      <c r="BI181" s="41">
        <f t="shared" si="163"/>
        <v>0</v>
      </c>
      <c r="BJ181" s="557">
        <v>0</v>
      </c>
      <c r="BK181" s="78"/>
      <c r="BL181" s="289"/>
      <c r="BM181" s="471"/>
      <c r="BO181" s="42"/>
      <c r="BP181" s="41">
        <f t="shared" si="164"/>
        <v>0</v>
      </c>
      <c r="BQ181" s="41">
        <f t="shared" si="165"/>
        <v>0</v>
      </c>
      <c r="BR181" s="557">
        <v>0</v>
      </c>
      <c r="BS181" s="87"/>
      <c r="BT181" s="289"/>
      <c r="BU181" s="461"/>
      <c r="BW181" s="42"/>
      <c r="BX181" s="41">
        <f t="shared" si="166"/>
        <v>0</v>
      </c>
      <c r="BY181" s="41">
        <f t="shared" si="167"/>
        <v>0</v>
      </c>
      <c r="BZ181" s="557">
        <v>0</v>
      </c>
      <c r="CA181" s="87"/>
      <c r="CB181" s="289"/>
      <c r="CC181" s="461"/>
      <c r="CE181" s="42"/>
      <c r="CF181" s="41">
        <f t="shared" si="168"/>
        <v>0</v>
      </c>
      <c r="CG181" s="41">
        <f t="shared" si="169"/>
        <v>0</v>
      </c>
      <c r="CH181" s="557">
        <v>0</v>
      </c>
      <c r="CI181" s="87"/>
      <c r="CJ181" s="289"/>
      <c r="CK181" s="461"/>
      <c r="CM181" s="42"/>
      <c r="CN181" s="41">
        <f t="shared" si="170"/>
        <v>0</v>
      </c>
      <c r="CO181" s="41">
        <f t="shared" si="171"/>
        <v>0</v>
      </c>
      <c r="CP181" s="599">
        <v>0</v>
      </c>
      <c r="CQ181" s="87"/>
      <c r="CR181" s="289"/>
      <c r="CS181" s="461"/>
      <c r="CT181" s="247"/>
      <c r="CU181" s="42"/>
      <c r="CV181" s="41">
        <f t="shared" si="172"/>
        <v>0</v>
      </c>
      <c r="CW181" s="41">
        <f t="shared" si="173"/>
        <v>0</v>
      </c>
      <c r="CX181" s="564">
        <v>0</v>
      </c>
      <c r="CY181" s="78"/>
      <c r="CZ181" s="289"/>
      <c r="DA181" s="471"/>
      <c r="DB181" s="17"/>
      <c r="DC181" s="42"/>
      <c r="DD181" s="41">
        <f t="shared" si="174"/>
        <v>0</v>
      </c>
      <c r="DE181" s="41">
        <f t="shared" si="175"/>
        <v>0</v>
      </c>
      <c r="DF181" s="604">
        <v>0</v>
      </c>
      <c r="DG181" s="180"/>
      <c r="DH181" s="289"/>
      <c r="DI181" s="502"/>
      <c r="DJ181" s="274"/>
      <c r="DK181" s="42"/>
      <c r="DL181" s="41">
        <f t="shared" si="176"/>
        <v>0</v>
      </c>
      <c r="DM181" s="41">
        <f t="shared" si="177"/>
        <v>0</v>
      </c>
      <c r="DN181" s="604">
        <v>0</v>
      </c>
      <c r="DO181" s="78"/>
      <c r="DP181" s="289"/>
      <c r="DQ181" s="471"/>
      <c r="DR181" s="17"/>
      <c r="DS181" s="42"/>
      <c r="DT181" s="41">
        <f t="shared" si="178"/>
        <v>0</v>
      </c>
      <c r="DU181" s="41">
        <f t="shared" si="179"/>
        <v>0</v>
      </c>
      <c r="DV181" s="604">
        <v>0</v>
      </c>
      <c r="DW181" s="180"/>
      <c r="DX181" s="289"/>
      <c r="DY181" s="502"/>
      <c r="DZ181" s="274"/>
      <c r="EA181" s="42"/>
      <c r="EB181" s="41">
        <f t="shared" si="180"/>
        <v>0</v>
      </c>
      <c r="EC181" s="41">
        <f t="shared" si="181"/>
        <v>0</v>
      </c>
      <c r="ED181" s="604">
        <v>0</v>
      </c>
      <c r="EE181" s="78"/>
      <c r="EF181" s="289"/>
      <c r="EG181" s="471"/>
      <c r="EH181" s="17"/>
      <c r="EI181" s="42"/>
      <c r="EJ181" s="41">
        <f t="shared" si="182"/>
        <v>0</v>
      </c>
      <c r="EK181" s="41">
        <f t="shared" si="183"/>
        <v>0</v>
      </c>
      <c r="EL181" s="604">
        <v>0</v>
      </c>
      <c r="EM181" s="78"/>
      <c r="EN181" s="289"/>
      <c r="EO181" s="471"/>
      <c r="EP181" s="17"/>
      <c r="EQ181" s="42"/>
      <c r="ER181" s="41">
        <f t="shared" si="184"/>
        <v>0</v>
      </c>
      <c r="ES181" s="41">
        <f t="shared" si="185"/>
        <v>0</v>
      </c>
      <c r="ET181" s="604">
        <v>0</v>
      </c>
      <c r="EU181" s="78"/>
      <c r="EV181" s="289"/>
      <c r="EW181" s="471"/>
      <c r="EX181" s="17"/>
      <c r="EY181" s="42"/>
      <c r="EZ181" s="41">
        <f t="shared" si="186"/>
        <v>0</v>
      </c>
      <c r="FA181" s="41">
        <f t="shared" si="187"/>
        <v>0</v>
      </c>
      <c r="FB181" s="604">
        <v>0</v>
      </c>
      <c r="FC181" s="78"/>
      <c r="FD181" s="289"/>
      <c r="FE181" s="471"/>
      <c r="FF181" s="17"/>
      <c r="FG181" s="42"/>
      <c r="FH181" s="41">
        <f t="shared" si="188"/>
        <v>0</v>
      </c>
      <c r="FI181" s="41">
        <f t="shared" si="104"/>
        <v>0</v>
      </c>
      <c r="FJ181" s="599">
        <v>0</v>
      </c>
      <c r="FK181" s="78"/>
      <c r="FL181" s="289"/>
      <c r="FM181" s="471"/>
      <c r="FN181" s="17"/>
      <c r="FO181" s="42"/>
      <c r="FP181" s="41">
        <f t="shared" si="189"/>
        <v>0</v>
      </c>
      <c r="FQ181" s="41">
        <f t="shared" si="190"/>
        <v>0</v>
      </c>
      <c r="FR181" s="633">
        <v>0</v>
      </c>
      <c r="FW181" s="355">
        <f t="shared" si="191"/>
        <v>0</v>
      </c>
      <c r="FX181" s="355">
        <f t="shared" si="191"/>
        <v>0</v>
      </c>
      <c r="FY181" s="355">
        <f t="shared" si="192"/>
        <v>0</v>
      </c>
      <c r="FZ181" s="356">
        <f t="shared" si="192"/>
        <v>0</v>
      </c>
    </row>
    <row r="182" spans="1:182" x14ac:dyDescent="0.25">
      <c r="A182" s="35" t="s">
        <v>273</v>
      </c>
      <c r="B182" s="84" t="s">
        <v>274</v>
      </c>
      <c r="C182" s="88" t="s">
        <v>171</v>
      </c>
      <c r="D182" s="102">
        <v>984</v>
      </c>
      <c r="E182" s="299">
        <f t="shared" si="196"/>
        <v>0</v>
      </c>
      <c r="F182" s="288">
        <f>$D$182*E182</f>
        <v>0</v>
      </c>
      <c r="G182" s="60">
        <v>0</v>
      </c>
      <c r="H182" s="289">
        <f>$D$182*G182</f>
        <v>0</v>
      </c>
      <c r="I182" s="457">
        <v>0</v>
      </c>
      <c r="J182" s="177">
        <v>0</v>
      </c>
      <c r="K182" s="42">
        <v>1</v>
      </c>
      <c r="L182" s="41">
        <f t="shared" si="150"/>
        <v>0</v>
      </c>
      <c r="M182" s="41">
        <f t="shared" si="151"/>
        <v>0</v>
      </c>
      <c r="N182" s="557">
        <v>0</v>
      </c>
      <c r="O182" s="60"/>
      <c r="P182" s="289">
        <f>$D$182*O182</f>
        <v>0</v>
      </c>
      <c r="Q182" s="457"/>
      <c r="R182" s="177">
        <v>0</v>
      </c>
      <c r="S182" s="42">
        <v>1</v>
      </c>
      <c r="T182" s="41">
        <f t="shared" si="152"/>
        <v>0</v>
      </c>
      <c r="U182" s="41">
        <f t="shared" si="153"/>
        <v>0</v>
      </c>
      <c r="V182" s="557">
        <v>0</v>
      </c>
      <c r="W182" s="60"/>
      <c r="X182" s="289">
        <f>$D$182*W182</f>
        <v>0</v>
      </c>
      <c r="Y182" s="457"/>
      <c r="Z182" s="177">
        <v>0</v>
      </c>
      <c r="AA182" s="42">
        <v>1</v>
      </c>
      <c r="AB182" s="41">
        <f t="shared" si="154"/>
        <v>0</v>
      </c>
      <c r="AC182" s="41">
        <f t="shared" si="155"/>
        <v>0</v>
      </c>
      <c r="AD182" s="557">
        <v>0</v>
      </c>
      <c r="AE182" s="60"/>
      <c r="AF182" s="289">
        <f>$D$182*AE182</f>
        <v>0</v>
      </c>
      <c r="AG182" s="457"/>
      <c r="AH182" s="177">
        <v>0</v>
      </c>
      <c r="AI182" s="42">
        <v>1</v>
      </c>
      <c r="AJ182" s="41">
        <f t="shared" si="156"/>
        <v>0</v>
      </c>
      <c r="AK182" s="41">
        <f t="shared" si="157"/>
        <v>0</v>
      </c>
      <c r="AL182" s="557">
        <v>0</v>
      </c>
      <c r="AM182" s="60"/>
      <c r="AN182" s="289">
        <f>$D$182*AM182</f>
        <v>0</v>
      </c>
      <c r="AO182" s="457"/>
      <c r="AP182" s="177">
        <v>0</v>
      </c>
      <c r="AQ182" s="42">
        <v>1</v>
      </c>
      <c r="AR182" s="41">
        <f t="shared" si="158"/>
        <v>0</v>
      </c>
      <c r="AS182" s="41">
        <f t="shared" si="159"/>
        <v>0</v>
      </c>
      <c r="AT182" s="557">
        <v>0</v>
      </c>
      <c r="AU182" s="60"/>
      <c r="AV182" s="289">
        <f>$D$182*AU182</f>
        <v>0</v>
      </c>
      <c r="AW182" s="457"/>
      <c r="AX182" s="177">
        <v>0</v>
      </c>
      <c r="AY182" s="42">
        <v>1</v>
      </c>
      <c r="AZ182" s="41">
        <f t="shared" si="160"/>
        <v>0</v>
      </c>
      <c r="BA182" s="41">
        <f t="shared" si="161"/>
        <v>0</v>
      </c>
      <c r="BB182" s="557">
        <v>0</v>
      </c>
      <c r="BC182" s="60"/>
      <c r="BD182" s="289">
        <f>$D$182*BC182</f>
        <v>0</v>
      </c>
      <c r="BE182" s="457"/>
      <c r="BF182" s="177">
        <v>0</v>
      </c>
      <c r="BG182" s="42">
        <v>1</v>
      </c>
      <c r="BH182" s="41">
        <f t="shared" si="162"/>
        <v>0</v>
      </c>
      <c r="BI182" s="41">
        <f t="shared" si="163"/>
        <v>0</v>
      </c>
      <c r="BJ182" s="557">
        <v>0</v>
      </c>
      <c r="BK182" s="60"/>
      <c r="BL182" s="289">
        <f>$D$182*BK182</f>
        <v>0</v>
      </c>
      <c r="BM182" s="457"/>
      <c r="BN182" s="177">
        <v>1</v>
      </c>
      <c r="BO182" s="42">
        <v>1</v>
      </c>
      <c r="BP182" s="41">
        <f t="shared" si="164"/>
        <v>0</v>
      </c>
      <c r="BQ182" s="41">
        <f t="shared" si="165"/>
        <v>0</v>
      </c>
      <c r="BR182" s="557">
        <v>0</v>
      </c>
      <c r="BS182" s="60">
        <v>0</v>
      </c>
      <c r="BT182" s="289">
        <f>$D$182*BS182</f>
        <v>0</v>
      </c>
      <c r="BU182" s="457">
        <v>0</v>
      </c>
      <c r="BV182" s="177">
        <v>0</v>
      </c>
      <c r="BW182" s="42">
        <v>1</v>
      </c>
      <c r="BX182" s="41">
        <f t="shared" si="166"/>
        <v>0</v>
      </c>
      <c r="BY182" s="41">
        <f t="shared" si="167"/>
        <v>0</v>
      </c>
      <c r="BZ182" s="557">
        <v>0</v>
      </c>
      <c r="CA182" s="60"/>
      <c r="CB182" s="289">
        <f>$D$182*CA182</f>
        <v>0</v>
      </c>
      <c r="CC182" s="457"/>
      <c r="CD182" s="177">
        <v>0</v>
      </c>
      <c r="CE182" s="42">
        <v>1</v>
      </c>
      <c r="CF182" s="41">
        <f t="shared" si="168"/>
        <v>0</v>
      </c>
      <c r="CG182" s="41">
        <f t="shared" si="169"/>
        <v>0</v>
      </c>
      <c r="CH182" s="557">
        <v>0</v>
      </c>
      <c r="CI182" s="60"/>
      <c r="CJ182" s="289">
        <f>$D$182*CI182</f>
        <v>0</v>
      </c>
      <c r="CK182" s="457"/>
      <c r="CL182" s="177">
        <v>0</v>
      </c>
      <c r="CM182" s="42">
        <v>1</v>
      </c>
      <c r="CN182" s="41">
        <f t="shared" si="170"/>
        <v>0</v>
      </c>
      <c r="CO182" s="41">
        <f t="shared" si="171"/>
        <v>0</v>
      </c>
      <c r="CP182" s="599">
        <v>0</v>
      </c>
      <c r="CQ182" s="60"/>
      <c r="CR182" s="289">
        <f>$D$182*CQ182</f>
        <v>0</v>
      </c>
      <c r="CS182" s="467">
        <v>0</v>
      </c>
      <c r="CT182" s="56"/>
      <c r="CU182" s="42">
        <v>1</v>
      </c>
      <c r="CV182" s="41">
        <f t="shared" si="172"/>
        <v>0</v>
      </c>
      <c r="CW182" s="41">
        <f t="shared" si="173"/>
        <v>0</v>
      </c>
      <c r="CX182" s="564">
        <v>0</v>
      </c>
      <c r="CY182" s="60"/>
      <c r="CZ182" s="289">
        <f>$D$182*CY182</f>
        <v>0</v>
      </c>
      <c r="DA182" s="502">
        <v>0</v>
      </c>
      <c r="DB182" s="274"/>
      <c r="DC182" s="42">
        <v>1</v>
      </c>
      <c r="DD182" s="41">
        <f t="shared" si="174"/>
        <v>0</v>
      </c>
      <c r="DE182" s="41">
        <f t="shared" si="175"/>
        <v>0</v>
      </c>
      <c r="DF182" s="604">
        <v>0</v>
      </c>
      <c r="DG182" s="180">
        <v>0</v>
      </c>
      <c r="DH182" s="289">
        <f>$D$182*DG182</f>
        <v>0</v>
      </c>
      <c r="DI182" s="502">
        <v>0</v>
      </c>
      <c r="DJ182" s="274"/>
      <c r="DK182" s="42">
        <v>1</v>
      </c>
      <c r="DL182" s="41">
        <f t="shared" si="176"/>
        <v>0</v>
      </c>
      <c r="DM182" s="41">
        <f t="shared" si="177"/>
        <v>0</v>
      </c>
      <c r="DN182" s="604">
        <v>0</v>
      </c>
      <c r="DO182" s="180">
        <v>0</v>
      </c>
      <c r="DP182" s="289">
        <f>$D$182*DO182</f>
        <v>0</v>
      </c>
      <c r="DQ182" s="502">
        <v>0</v>
      </c>
      <c r="DR182" s="274"/>
      <c r="DS182" s="42">
        <v>1</v>
      </c>
      <c r="DT182" s="41">
        <f t="shared" si="178"/>
        <v>0</v>
      </c>
      <c r="DU182" s="41">
        <f t="shared" si="179"/>
        <v>0</v>
      </c>
      <c r="DV182" s="604">
        <v>0</v>
      </c>
      <c r="DW182" s="180">
        <v>0</v>
      </c>
      <c r="DX182" s="289">
        <f>$D$182*DW182</f>
        <v>0</v>
      </c>
      <c r="DY182" s="502">
        <v>0</v>
      </c>
      <c r="DZ182" s="274"/>
      <c r="EA182" s="42">
        <v>1</v>
      </c>
      <c r="EB182" s="41">
        <f t="shared" si="180"/>
        <v>0</v>
      </c>
      <c r="EC182" s="41">
        <f t="shared" si="181"/>
        <v>0</v>
      </c>
      <c r="ED182" s="604">
        <v>0</v>
      </c>
      <c r="EE182" s="180">
        <v>0</v>
      </c>
      <c r="EF182" s="289">
        <f>$D$182*EE182</f>
        <v>0</v>
      </c>
      <c r="EG182" s="502">
        <v>0</v>
      </c>
      <c r="EH182" s="274"/>
      <c r="EI182" s="42">
        <v>1</v>
      </c>
      <c r="EJ182" s="41">
        <f t="shared" si="182"/>
        <v>0</v>
      </c>
      <c r="EK182" s="41">
        <f t="shared" si="183"/>
        <v>0</v>
      </c>
      <c r="EL182" s="604">
        <v>0</v>
      </c>
      <c r="EM182" s="180">
        <v>0</v>
      </c>
      <c r="EN182" s="289">
        <f>$D$182*EM182</f>
        <v>0</v>
      </c>
      <c r="EO182" s="502">
        <v>0</v>
      </c>
      <c r="EP182" s="274"/>
      <c r="EQ182" s="42">
        <v>1</v>
      </c>
      <c r="ER182" s="41">
        <f t="shared" si="184"/>
        <v>0</v>
      </c>
      <c r="ES182" s="41">
        <f t="shared" si="185"/>
        <v>0</v>
      </c>
      <c r="ET182" s="604">
        <v>0</v>
      </c>
      <c r="EU182" s="180">
        <v>0</v>
      </c>
      <c r="EV182" s="289">
        <f>$D$182*EU182</f>
        <v>0</v>
      </c>
      <c r="EW182" s="502">
        <v>0</v>
      </c>
      <c r="EX182" s="274"/>
      <c r="EY182" s="42">
        <v>1</v>
      </c>
      <c r="EZ182" s="41">
        <f t="shared" si="186"/>
        <v>0</v>
      </c>
      <c r="FA182" s="41">
        <f t="shared" si="187"/>
        <v>0</v>
      </c>
      <c r="FB182" s="604">
        <v>0</v>
      </c>
      <c r="FC182" s="86">
        <v>0</v>
      </c>
      <c r="FD182" s="289">
        <f>$D$182*FC182</f>
        <v>0</v>
      </c>
      <c r="FE182" s="499">
        <v>0</v>
      </c>
      <c r="FF182" s="19"/>
      <c r="FG182" s="42">
        <v>1</v>
      </c>
      <c r="FH182" s="41">
        <f t="shared" si="188"/>
        <v>0</v>
      </c>
      <c r="FI182" s="41">
        <f t="shared" si="104"/>
        <v>0</v>
      </c>
      <c r="FJ182" s="599">
        <v>0</v>
      </c>
      <c r="FK182" s="400">
        <v>0</v>
      </c>
      <c r="FL182" s="289">
        <f>$D$182*FK182</f>
        <v>0</v>
      </c>
      <c r="FM182" s="539">
        <v>0</v>
      </c>
      <c r="FN182" s="311"/>
      <c r="FO182" s="42">
        <v>1</v>
      </c>
      <c r="FP182" s="41">
        <f t="shared" si="189"/>
        <v>0</v>
      </c>
      <c r="FQ182" s="41">
        <f t="shared" si="190"/>
        <v>0</v>
      </c>
      <c r="FR182" s="633">
        <v>0</v>
      </c>
      <c r="FW182" s="355">
        <f t="shared" si="191"/>
        <v>0</v>
      </c>
      <c r="FX182" s="355">
        <f t="shared" si="191"/>
        <v>0</v>
      </c>
      <c r="FY182" s="355">
        <f t="shared" si="192"/>
        <v>0</v>
      </c>
      <c r="FZ182" s="356">
        <f t="shared" si="192"/>
        <v>0</v>
      </c>
    </row>
    <row r="183" spans="1:182" x14ac:dyDescent="0.25">
      <c r="A183" s="35" t="s">
        <v>275</v>
      </c>
      <c r="B183" s="84" t="s">
        <v>276</v>
      </c>
      <c r="C183" s="88" t="s">
        <v>171</v>
      </c>
      <c r="D183" s="102">
        <v>492</v>
      </c>
      <c r="E183" s="299">
        <f t="shared" si="196"/>
        <v>0</v>
      </c>
      <c r="F183" s="288">
        <f>$D$183*E183</f>
        <v>0</v>
      </c>
      <c r="G183" s="60">
        <v>0</v>
      </c>
      <c r="H183" s="289">
        <f>$D$183*G183</f>
        <v>0</v>
      </c>
      <c r="I183" s="457">
        <v>0</v>
      </c>
      <c r="J183" s="55">
        <v>0</v>
      </c>
      <c r="K183" s="42">
        <v>1</v>
      </c>
      <c r="L183" s="41">
        <f t="shared" si="150"/>
        <v>0</v>
      </c>
      <c r="M183" s="41">
        <f t="shared" si="151"/>
        <v>0</v>
      </c>
      <c r="N183" s="557">
        <v>0</v>
      </c>
      <c r="O183" s="60"/>
      <c r="P183" s="289">
        <f>$D$183*O183</f>
        <v>0</v>
      </c>
      <c r="Q183" s="457"/>
      <c r="R183" s="55">
        <v>0</v>
      </c>
      <c r="S183" s="42">
        <v>1</v>
      </c>
      <c r="T183" s="41">
        <f t="shared" si="152"/>
        <v>0</v>
      </c>
      <c r="U183" s="41">
        <f t="shared" si="153"/>
        <v>0</v>
      </c>
      <c r="V183" s="557">
        <v>0</v>
      </c>
      <c r="W183" s="60"/>
      <c r="X183" s="289">
        <f>$D$183*W183</f>
        <v>0</v>
      </c>
      <c r="Y183" s="457"/>
      <c r="Z183" s="55">
        <v>0</v>
      </c>
      <c r="AA183" s="42">
        <v>1</v>
      </c>
      <c r="AB183" s="41">
        <f t="shared" si="154"/>
        <v>0</v>
      </c>
      <c r="AC183" s="41">
        <f t="shared" si="155"/>
        <v>0</v>
      </c>
      <c r="AD183" s="557">
        <v>0</v>
      </c>
      <c r="AE183" s="60"/>
      <c r="AF183" s="289">
        <f>$D$183*AE183</f>
        <v>0</v>
      </c>
      <c r="AG183" s="457"/>
      <c r="AH183" s="55">
        <v>0</v>
      </c>
      <c r="AI183" s="42">
        <v>1</v>
      </c>
      <c r="AJ183" s="41">
        <f t="shared" si="156"/>
        <v>0</v>
      </c>
      <c r="AK183" s="41">
        <f t="shared" si="157"/>
        <v>0</v>
      </c>
      <c r="AL183" s="557">
        <v>0</v>
      </c>
      <c r="AM183" s="60"/>
      <c r="AN183" s="289">
        <f>$D$183*AM183</f>
        <v>0</v>
      </c>
      <c r="AO183" s="457"/>
      <c r="AP183" s="55">
        <v>0</v>
      </c>
      <c r="AQ183" s="42">
        <v>1</v>
      </c>
      <c r="AR183" s="41">
        <f t="shared" si="158"/>
        <v>0</v>
      </c>
      <c r="AS183" s="41">
        <f t="shared" si="159"/>
        <v>0</v>
      </c>
      <c r="AT183" s="557">
        <v>0</v>
      </c>
      <c r="AU183" s="60"/>
      <c r="AV183" s="289">
        <f>$D$183*AU183</f>
        <v>0</v>
      </c>
      <c r="AW183" s="457"/>
      <c r="AX183" s="55">
        <v>0</v>
      </c>
      <c r="AY183" s="42">
        <v>1</v>
      </c>
      <c r="AZ183" s="41">
        <f t="shared" si="160"/>
        <v>0</v>
      </c>
      <c r="BA183" s="41">
        <f t="shared" si="161"/>
        <v>0</v>
      </c>
      <c r="BB183" s="557">
        <v>0</v>
      </c>
      <c r="BC183" s="60"/>
      <c r="BD183" s="289">
        <f>$D$183*BC183</f>
        <v>0</v>
      </c>
      <c r="BE183" s="457"/>
      <c r="BF183" s="55">
        <v>0</v>
      </c>
      <c r="BG183" s="42">
        <v>1</v>
      </c>
      <c r="BH183" s="41">
        <f t="shared" si="162"/>
        <v>0</v>
      </c>
      <c r="BI183" s="41">
        <f t="shared" si="163"/>
        <v>0</v>
      </c>
      <c r="BJ183" s="557">
        <v>0</v>
      </c>
      <c r="BK183" s="60"/>
      <c r="BL183" s="289">
        <f>$D$183*BK183</f>
        <v>0</v>
      </c>
      <c r="BM183" s="457"/>
      <c r="BN183" s="55">
        <v>19</v>
      </c>
      <c r="BO183" s="42">
        <v>1</v>
      </c>
      <c r="BP183" s="41">
        <f t="shared" si="164"/>
        <v>0</v>
      </c>
      <c r="BQ183" s="41">
        <f t="shared" si="165"/>
        <v>0</v>
      </c>
      <c r="BR183" s="557">
        <v>0</v>
      </c>
      <c r="BS183" s="60">
        <v>0</v>
      </c>
      <c r="BT183" s="289">
        <f>$D$183*BS183</f>
        <v>0</v>
      </c>
      <c r="BU183" s="457">
        <v>0</v>
      </c>
      <c r="BV183" s="55">
        <v>4</v>
      </c>
      <c r="BW183" s="42">
        <v>1</v>
      </c>
      <c r="BX183" s="41">
        <f t="shared" si="166"/>
        <v>0</v>
      </c>
      <c r="BY183" s="41">
        <f t="shared" si="167"/>
        <v>0</v>
      </c>
      <c r="BZ183" s="557">
        <v>0</v>
      </c>
      <c r="CA183" s="60"/>
      <c r="CB183" s="289">
        <f>$D$183*CA183</f>
        <v>0</v>
      </c>
      <c r="CC183" s="457"/>
      <c r="CD183" s="55">
        <v>0</v>
      </c>
      <c r="CE183" s="42">
        <v>1</v>
      </c>
      <c r="CF183" s="41">
        <f t="shared" si="168"/>
        <v>0</v>
      </c>
      <c r="CG183" s="41">
        <f t="shared" si="169"/>
        <v>0</v>
      </c>
      <c r="CH183" s="557">
        <v>0</v>
      </c>
      <c r="CI183" s="60"/>
      <c r="CJ183" s="289">
        <f>$D$183*CI183</f>
        <v>0</v>
      </c>
      <c r="CK183" s="457"/>
      <c r="CL183" s="55">
        <v>0</v>
      </c>
      <c r="CM183" s="42">
        <v>1</v>
      </c>
      <c r="CN183" s="41">
        <f t="shared" si="170"/>
        <v>0</v>
      </c>
      <c r="CO183" s="41">
        <f t="shared" si="171"/>
        <v>0</v>
      </c>
      <c r="CP183" s="599">
        <v>0</v>
      </c>
      <c r="CQ183" s="60"/>
      <c r="CR183" s="289">
        <f>$D$183*CQ183</f>
        <v>0</v>
      </c>
      <c r="CS183" s="467">
        <v>0</v>
      </c>
      <c r="CT183" s="56"/>
      <c r="CU183" s="42">
        <v>1</v>
      </c>
      <c r="CV183" s="41">
        <f t="shared" si="172"/>
        <v>0</v>
      </c>
      <c r="CW183" s="41">
        <f t="shared" si="173"/>
        <v>0</v>
      </c>
      <c r="CX183" s="564">
        <v>0</v>
      </c>
      <c r="CY183" s="60"/>
      <c r="CZ183" s="289">
        <f>$D$183*CY183</f>
        <v>0</v>
      </c>
      <c r="DA183" s="502">
        <v>0</v>
      </c>
      <c r="DB183" s="274"/>
      <c r="DC183" s="42">
        <v>1</v>
      </c>
      <c r="DD183" s="41">
        <f t="shared" si="174"/>
        <v>0</v>
      </c>
      <c r="DE183" s="41">
        <f t="shared" si="175"/>
        <v>0</v>
      </c>
      <c r="DF183" s="604">
        <v>0</v>
      </c>
      <c r="DG183" s="180">
        <v>0</v>
      </c>
      <c r="DH183" s="289">
        <f>$D$183*DG183</f>
        <v>0</v>
      </c>
      <c r="DI183" s="502">
        <v>0</v>
      </c>
      <c r="DJ183" s="274"/>
      <c r="DK183" s="42">
        <v>1</v>
      </c>
      <c r="DL183" s="41">
        <f t="shared" si="176"/>
        <v>0</v>
      </c>
      <c r="DM183" s="41">
        <f t="shared" si="177"/>
        <v>0</v>
      </c>
      <c r="DN183" s="604">
        <v>0</v>
      </c>
      <c r="DO183" s="180">
        <v>0</v>
      </c>
      <c r="DP183" s="289">
        <f>$D$183*DO183</f>
        <v>0</v>
      </c>
      <c r="DQ183" s="502">
        <v>0</v>
      </c>
      <c r="DR183" s="274"/>
      <c r="DS183" s="42">
        <v>1</v>
      </c>
      <c r="DT183" s="41">
        <f t="shared" si="178"/>
        <v>0</v>
      </c>
      <c r="DU183" s="41">
        <f t="shared" si="179"/>
        <v>0</v>
      </c>
      <c r="DV183" s="604">
        <v>0</v>
      </c>
      <c r="DW183" s="180">
        <v>0</v>
      </c>
      <c r="DX183" s="289">
        <f>$D$183*DW183</f>
        <v>0</v>
      </c>
      <c r="DY183" s="502">
        <v>0</v>
      </c>
      <c r="DZ183" s="274"/>
      <c r="EA183" s="42">
        <v>1</v>
      </c>
      <c r="EB183" s="41">
        <f t="shared" si="180"/>
        <v>0</v>
      </c>
      <c r="EC183" s="41">
        <f t="shared" si="181"/>
        <v>0</v>
      </c>
      <c r="ED183" s="604">
        <v>0</v>
      </c>
      <c r="EE183" s="180">
        <v>0</v>
      </c>
      <c r="EF183" s="289">
        <f>$D$183*EE183</f>
        <v>0</v>
      </c>
      <c r="EG183" s="502">
        <v>0</v>
      </c>
      <c r="EH183" s="274"/>
      <c r="EI183" s="42">
        <v>1</v>
      </c>
      <c r="EJ183" s="41">
        <f t="shared" si="182"/>
        <v>0</v>
      </c>
      <c r="EK183" s="41">
        <f t="shared" si="183"/>
        <v>0</v>
      </c>
      <c r="EL183" s="604">
        <v>0</v>
      </c>
      <c r="EM183" s="180">
        <v>0</v>
      </c>
      <c r="EN183" s="289">
        <f>$D$183*EM183</f>
        <v>0</v>
      </c>
      <c r="EO183" s="502">
        <v>0</v>
      </c>
      <c r="EP183" s="274"/>
      <c r="EQ183" s="42">
        <v>1</v>
      </c>
      <c r="ER183" s="41">
        <f t="shared" si="184"/>
        <v>0</v>
      </c>
      <c r="ES183" s="41">
        <f t="shared" si="185"/>
        <v>0</v>
      </c>
      <c r="ET183" s="604">
        <v>0</v>
      </c>
      <c r="EU183" s="180">
        <v>0</v>
      </c>
      <c r="EV183" s="289">
        <f>$D$183*EU183</f>
        <v>0</v>
      </c>
      <c r="EW183" s="502">
        <v>0</v>
      </c>
      <c r="EX183" s="274"/>
      <c r="EY183" s="42">
        <v>1</v>
      </c>
      <c r="EZ183" s="41">
        <f t="shared" si="186"/>
        <v>0</v>
      </c>
      <c r="FA183" s="41">
        <f t="shared" si="187"/>
        <v>0</v>
      </c>
      <c r="FB183" s="604">
        <v>0</v>
      </c>
      <c r="FC183" s="86">
        <v>0</v>
      </c>
      <c r="FD183" s="289">
        <f>$D$183*FC183</f>
        <v>0</v>
      </c>
      <c r="FE183" s="499">
        <v>0</v>
      </c>
      <c r="FF183" s="19"/>
      <c r="FG183" s="42">
        <v>1</v>
      </c>
      <c r="FH183" s="41">
        <f t="shared" si="188"/>
        <v>0</v>
      </c>
      <c r="FI183" s="41">
        <f t="shared" si="104"/>
        <v>0</v>
      </c>
      <c r="FJ183" s="599">
        <v>0</v>
      </c>
      <c r="FK183" s="400">
        <v>0</v>
      </c>
      <c r="FL183" s="289">
        <f>$D$183*FK183</f>
        <v>0</v>
      </c>
      <c r="FM183" s="539">
        <v>0</v>
      </c>
      <c r="FN183" s="311"/>
      <c r="FO183" s="42">
        <v>1</v>
      </c>
      <c r="FP183" s="41">
        <f t="shared" si="189"/>
        <v>0</v>
      </c>
      <c r="FQ183" s="41">
        <f t="shared" si="190"/>
        <v>0</v>
      </c>
      <c r="FR183" s="633">
        <v>0</v>
      </c>
      <c r="FW183" s="355">
        <f t="shared" si="191"/>
        <v>0</v>
      </c>
      <c r="FX183" s="355">
        <f t="shared" si="191"/>
        <v>0</v>
      </c>
      <c r="FY183" s="355">
        <f t="shared" si="192"/>
        <v>0</v>
      </c>
      <c r="FZ183" s="356">
        <f t="shared" si="192"/>
        <v>0</v>
      </c>
    </row>
    <row r="184" spans="1:182" x14ac:dyDescent="0.25">
      <c r="A184" s="35" t="s">
        <v>277</v>
      </c>
      <c r="B184" s="84" t="s">
        <v>278</v>
      </c>
      <c r="C184" s="88" t="s">
        <v>171</v>
      </c>
      <c r="D184" s="102">
        <v>1034.4000000000001</v>
      </c>
      <c r="E184" s="299">
        <f t="shared" si="196"/>
        <v>0</v>
      </c>
      <c r="F184" s="288">
        <f>$D$184*E184</f>
        <v>0</v>
      </c>
      <c r="G184" s="60">
        <v>0</v>
      </c>
      <c r="H184" s="289">
        <f>$D$184*G184</f>
        <v>0</v>
      </c>
      <c r="I184" s="457">
        <v>0</v>
      </c>
      <c r="J184" s="178">
        <v>0</v>
      </c>
      <c r="K184" s="42">
        <v>1.1499999999999999</v>
      </c>
      <c r="L184" s="41">
        <f t="shared" si="150"/>
        <v>0</v>
      </c>
      <c r="M184" s="41">
        <f t="shared" si="151"/>
        <v>0</v>
      </c>
      <c r="N184" s="557">
        <v>0</v>
      </c>
      <c r="O184" s="60"/>
      <c r="P184" s="289">
        <f>$D$184*O184</f>
        <v>0</v>
      </c>
      <c r="Q184" s="457"/>
      <c r="R184" s="178">
        <v>23</v>
      </c>
      <c r="S184" s="42">
        <v>1.1499999999999999</v>
      </c>
      <c r="T184" s="41">
        <f t="shared" si="152"/>
        <v>0</v>
      </c>
      <c r="U184" s="41">
        <f t="shared" si="153"/>
        <v>0</v>
      </c>
      <c r="V184" s="557">
        <v>0</v>
      </c>
      <c r="W184" s="60"/>
      <c r="X184" s="289">
        <f>$D$184*W184</f>
        <v>0</v>
      </c>
      <c r="Y184" s="457"/>
      <c r="Z184" s="178">
        <v>0</v>
      </c>
      <c r="AA184" s="42">
        <v>1.1499999999999999</v>
      </c>
      <c r="AB184" s="41">
        <f t="shared" si="154"/>
        <v>0</v>
      </c>
      <c r="AC184" s="41">
        <f t="shared" si="155"/>
        <v>0</v>
      </c>
      <c r="AD184" s="557">
        <v>0</v>
      </c>
      <c r="AE184" s="60"/>
      <c r="AF184" s="289">
        <f>$D$184*AE184</f>
        <v>0</v>
      </c>
      <c r="AG184" s="457"/>
      <c r="AH184" s="178">
        <v>47</v>
      </c>
      <c r="AI184" s="42">
        <v>1.1499999999999999</v>
      </c>
      <c r="AJ184" s="41">
        <f t="shared" si="156"/>
        <v>0</v>
      </c>
      <c r="AK184" s="41">
        <f t="shared" si="157"/>
        <v>0</v>
      </c>
      <c r="AL184" s="557">
        <v>0</v>
      </c>
      <c r="AM184" s="60"/>
      <c r="AN184" s="289">
        <f>$D$184*AM184</f>
        <v>0</v>
      </c>
      <c r="AO184" s="457"/>
      <c r="AP184" s="178">
        <v>0</v>
      </c>
      <c r="AQ184" s="42">
        <v>1.1499999999999999</v>
      </c>
      <c r="AR184" s="41">
        <f t="shared" si="158"/>
        <v>0</v>
      </c>
      <c r="AS184" s="41">
        <f t="shared" si="159"/>
        <v>0</v>
      </c>
      <c r="AT184" s="557">
        <v>0</v>
      </c>
      <c r="AU184" s="60"/>
      <c r="AV184" s="289">
        <f>$D$184*AU184</f>
        <v>0</v>
      </c>
      <c r="AW184" s="457"/>
      <c r="AX184" s="178">
        <v>46</v>
      </c>
      <c r="AY184" s="42">
        <v>1.1499999999999999</v>
      </c>
      <c r="AZ184" s="41">
        <f t="shared" si="160"/>
        <v>0</v>
      </c>
      <c r="BA184" s="41">
        <f t="shared" si="161"/>
        <v>0</v>
      </c>
      <c r="BB184" s="557">
        <v>0</v>
      </c>
      <c r="BC184" s="60"/>
      <c r="BD184" s="289">
        <f>$D$184*BC184</f>
        <v>0</v>
      </c>
      <c r="BE184" s="457"/>
      <c r="BF184" s="178">
        <v>0</v>
      </c>
      <c r="BG184" s="42">
        <v>1.1499999999999999</v>
      </c>
      <c r="BH184" s="41">
        <f t="shared" si="162"/>
        <v>0</v>
      </c>
      <c r="BI184" s="41">
        <f t="shared" si="163"/>
        <v>0</v>
      </c>
      <c r="BJ184" s="557">
        <v>0</v>
      </c>
      <c r="BK184" s="60"/>
      <c r="BL184" s="289">
        <f>$D$184*BK184</f>
        <v>0</v>
      </c>
      <c r="BM184" s="457"/>
      <c r="BN184" s="178">
        <v>33</v>
      </c>
      <c r="BO184" s="42">
        <v>1.1499999999999999</v>
      </c>
      <c r="BP184" s="41">
        <f t="shared" si="164"/>
        <v>0</v>
      </c>
      <c r="BQ184" s="41">
        <f t="shared" si="165"/>
        <v>0</v>
      </c>
      <c r="BR184" s="557">
        <v>0</v>
      </c>
      <c r="BS184" s="60">
        <v>0</v>
      </c>
      <c r="BT184" s="289">
        <f>$D$184*BS184</f>
        <v>0</v>
      </c>
      <c r="BU184" s="457">
        <v>0</v>
      </c>
      <c r="BV184" s="178">
        <v>25</v>
      </c>
      <c r="BW184" s="42">
        <v>1.1499999999999999</v>
      </c>
      <c r="BX184" s="41">
        <f t="shared" si="166"/>
        <v>0</v>
      </c>
      <c r="BY184" s="41">
        <f t="shared" si="167"/>
        <v>0</v>
      </c>
      <c r="BZ184" s="557">
        <v>0</v>
      </c>
      <c r="CA184" s="60"/>
      <c r="CB184" s="289">
        <f>$D$184*CA184</f>
        <v>0</v>
      </c>
      <c r="CC184" s="457"/>
      <c r="CD184" s="178">
        <v>0</v>
      </c>
      <c r="CE184" s="42">
        <v>1.1499999999999999</v>
      </c>
      <c r="CF184" s="41">
        <f t="shared" si="168"/>
        <v>0</v>
      </c>
      <c r="CG184" s="41">
        <f t="shared" si="169"/>
        <v>0</v>
      </c>
      <c r="CH184" s="557">
        <v>0</v>
      </c>
      <c r="CI184" s="60"/>
      <c r="CJ184" s="289">
        <f>$D$184*CI184</f>
        <v>0</v>
      </c>
      <c r="CK184" s="457"/>
      <c r="CL184" s="178">
        <v>0</v>
      </c>
      <c r="CM184" s="42">
        <v>1.1499999999999999</v>
      </c>
      <c r="CN184" s="41">
        <f t="shared" si="170"/>
        <v>0</v>
      </c>
      <c r="CO184" s="41">
        <f t="shared" si="171"/>
        <v>0</v>
      </c>
      <c r="CP184" s="599">
        <v>0</v>
      </c>
      <c r="CQ184" s="60"/>
      <c r="CR184" s="289">
        <f>$D$184*CQ184</f>
        <v>0</v>
      </c>
      <c r="CS184" s="467">
        <v>0</v>
      </c>
      <c r="CT184" s="56"/>
      <c r="CU184" s="42">
        <v>1.1499999999999999</v>
      </c>
      <c r="CV184" s="41">
        <f t="shared" si="172"/>
        <v>0</v>
      </c>
      <c r="CW184" s="41">
        <f t="shared" si="173"/>
        <v>0</v>
      </c>
      <c r="CX184" s="564">
        <v>0</v>
      </c>
      <c r="CY184" s="60"/>
      <c r="CZ184" s="289">
        <f>$D$184*CY184</f>
        <v>0</v>
      </c>
      <c r="DA184" s="502">
        <v>0</v>
      </c>
      <c r="DB184" s="274"/>
      <c r="DC184" s="42">
        <v>1.1499999999999999</v>
      </c>
      <c r="DD184" s="41">
        <f t="shared" si="174"/>
        <v>0</v>
      </c>
      <c r="DE184" s="41">
        <f t="shared" si="175"/>
        <v>0</v>
      </c>
      <c r="DF184" s="604">
        <v>0</v>
      </c>
      <c r="DG184" s="180">
        <v>0</v>
      </c>
      <c r="DH184" s="289">
        <f>$D$184*DG184</f>
        <v>0</v>
      </c>
      <c r="DI184" s="502">
        <v>0</v>
      </c>
      <c r="DJ184" s="274"/>
      <c r="DK184" s="42">
        <v>1.1499999999999999</v>
      </c>
      <c r="DL184" s="41">
        <f t="shared" si="176"/>
        <v>0</v>
      </c>
      <c r="DM184" s="41">
        <f t="shared" si="177"/>
        <v>0</v>
      </c>
      <c r="DN184" s="604">
        <v>0</v>
      </c>
      <c r="DO184" s="180">
        <v>0</v>
      </c>
      <c r="DP184" s="289">
        <f>$D$184*DO184</f>
        <v>0</v>
      </c>
      <c r="DQ184" s="502">
        <v>0</v>
      </c>
      <c r="DR184" s="274"/>
      <c r="DS184" s="42">
        <v>1.1499999999999999</v>
      </c>
      <c r="DT184" s="41">
        <f t="shared" si="178"/>
        <v>0</v>
      </c>
      <c r="DU184" s="41">
        <f t="shared" si="179"/>
        <v>0</v>
      </c>
      <c r="DV184" s="604">
        <v>0</v>
      </c>
      <c r="DW184" s="180">
        <v>0</v>
      </c>
      <c r="DX184" s="289">
        <f>$D$184*DW184</f>
        <v>0</v>
      </c>
      <c r="DY184" s="502">
        <v>0</v>
      </c>
      <c r="DZ184" s="274"/>
      <c r="EA184" s="42">
        <v>1.1499999999999999</v>
      </c>
      <c r="EB184" s="41">
        <f t="shared" si="180"/>
        <v>0</v>
      </c>
      <c r="EC184" s="41">
        <f t="shared" si="181"/>
        <v>0</v>
      </c>
      <c r="ED184" s="604">
        <v>0</v>
      </c>
      <c r="EE184" s="180">
        <v>0</v>
      </c>
      <c r="EF184" s="289">
        <f>$D$184*EE184</f>
        <v>0</v>
      </c>
      <c r="EG184" s="502">
        <v>0</v>
      </c>
      <c r="EH184" s="274"/>
      <c r="EI184" s="42">
        <v>1.1499999999999999</v>
      </c>
      <c r="EJ184" s="41">
        <f t="shared" si="182"/>
        <v>0</v>
      </c>
      <c r="EK184" s="41">
        <f t="shared" si="183"/>
        <v>0</v>
      </c>
      <c r="EL184" s="604">
        <v>0</v>
      </c>
      <c r="EM184" s="180">
        <v>0</v>
      </c>
      <c r="EN184" s="289">
        <f>$D$184*EM184</f>
        <v>0</v>
      </c>
      <c r="EO184" s="502">
        <v>0</v>
      </c>
      <c r="EP184" s="274"/>
      <c r="EQ184" s="42">
        <v>1.1499999999999999</v>
      </c>
      <c r="ER184" s="41">
        <f t="shared" si="184"/>
        <v>0</v>
      </c>
      <c r="ES184" s="41">
        <f t="shared" si="185"/>
        <v>0</v>
      </c>
      <c r="ET184" s="604">
        <v>0</v>
      </c>
      <c r="EU184" s="180">
        <v>0</v>
      </c>
      <c r="EV184" s="289">
        <f>$D$184*EU184</f>
        <v>0</v>
      </c>
      <c r="EW184" s="502">
        <v>0</v>
      </c>
      <c r="EX184" s="274"/>
      <c r="EY184" s="42">
        <v>1.1499999999999999</v>
      </c>
      <c r="EZ184" s="41">
        <f t="shared" si="186"/>
        <v>0</v>
      </c>
      <c r="FA184" s="41">
        <f t="shared" si="187"/>
        <v>0</v>
      </c>
      <c r="FB184" s="604">
        <v>0</v>
      </c>
      <c r="FC184" s="86">
        <v>0</v>
      </c>
      <c r="FD184" s="289">
        <f>$D$184*FC184</f>
        <v>0</v>
      </c>
      <c r="FE184" s="499">
        <v>0</v>
      </c>
      <c r="FF184" s="19"/>
      <c r="FG184" s="42">
        <v>1.1499999999999999</v>
      </c>
      <c r="FH184" s="41">
        <f t="shared" si="188"/>
        <v>0</v>
      </c>
      <c r="FI184" s="41">
        <f t="shared" si="104"/>
        <v>0</v>
      </c>
      <c r="FJ184" s="599">
        <v>0</v>
      </c>
      <c r="FK184" s="400">
        <v>0</v>
      </c>
      <c r="FL184" s="289">
        <f>$D$184*FK184</f>
        <v>0</v>
      </c>
      <c r="FM184" s="539">
        <v>0</v>
      </c>
      <c r="FN184" s="311"/>
      <c r="FO184" s="42">
        <v>1.1499999999999999</v>
      </c>
      <c r="FP184" s="41">
        <f t="shared" si="189"/>
        <v>0</v>
      </c>
      <c r="FQ184" s="41">
        <f t="shared" si="190"/>
        <v>0</v>
      </c>
      <c r="FR184" s="633">
        <v>0</v>
      </c>
      <c r="FW184" s="355">
        <f t="shared" si="191"/>
        <v>0</v>
      </c>
      <c r="FX184" s="355">
        <f t="shared" si="191"/>
        <v>0</v>
      </c>
      <c r="FY184" s="355">
        <f t="shared" si="192"/>
        <v>0</v>
      </c>
      <c r="FZ184" s="356">
        <f t="shared" si="192"/>
        <v>0</v>
      </c>
    </row>
    <row r="185" spans="1:182" x14ac:dyDescent="0.25">
      <c r="A185" s="35" t="s">
        <v>279</v>
      </c>
      <c r="B185" s="84" t="s">
        <v>486</v>
      </c>
      <c r="C185" s="88" t="s">
        <v>171</v>
      </c>
      <c r="D185" s="102">
        <v>779.4</v>
      </c>
      <c r="E185" s="299">
        <f t="shared" si="196"/>
        <v>0</v>
      </c>
      <c r="F185" s="288">
        <f>$D$185*E185</f>
        <v>0</v>
      </c>
      <c r="G185" s="60">
        <v>0</v>
      </c>
      <c r="H185" s="289">
        <f>$D$185*G185</f>
        <v>0</v>
      </c>
      <c r="I185" s="457">
        <v>0</v>
      </c>
      <c r="J185" s="134">
        <v>0</v>
      </c>
      <c r="K185" s="42">
        <v>1.2</v>
      </c>
      <c r="L185" s="41">
        <f t="shared" si="150"/>
        <v>0</v>
      </c>
      <c r="M185" s="41">
        <f t="shared" si="151"/>
        <v>0</v>
      </c>
      <c r="N185" s="557">
        <v>0</v>
      </c>
      <c r="O185" s="60"/>
      <c r="P185" s="289">
        <f>$D$185*O185</f>
        <v>0</v>
      </c>
      <c r="Q185" s="457"/>
      <c r="R185" s="134">
        <v>0</v>
      </c>
      <c r="S185" s="42">
        <v>1.2</v>
      </c>
      <c r="T185" s="41">
        <f t="shared" si="152"/>
        <v>0</v>
      </c>
      <c r="U185" s="41">
        <f t="shared" si="153"/>
        <v>0</v>
      </c>
      <c r="V185" s="557">
        <v>0</v>
      </c>
      <c r="W185" s="60"/>
      <c r="X185" s="289">
        <f>$D$185*W185</f>
        <v>0</v>
      </c>
      <c r="Y185" s="457"/>
      <c r="Z185" s="134">
        <v>0</v>
      </c>
      <c r="AA185" s="42">
        <v>1.2</v>
      </c>
      <c r="AB185" s="41">
        <f t="shared" si="154"/>
        <v>0</v>
      </c>
      <c r="AC185" s="41">
        <f t="shared" si="155"/>
        <v>0</v>
      </c>
      <c r="AD185" s="557">
        <v>0</v>
      </c>
      <c r="AE185" s="60"/>
      <c r="AF185" s="289">
        <f>$D$185*AE185</f>
        <v>0</v>
      </c>
      <c r="AG185" s="457"/>
      <c r="AH185" s="134">
        <v>27</v>
      </c>
      <c r="AI185" s="42">
        <v>1.2</v>
      </c>
      <c r="AJ185" s="41">
        <f t="shared" si="156"/>
        <v>0</v>
      </c>
      <c r="AK185" s="41">
        <f t="shared" si="157"/>
        <v>0</v>
      </c>
      <c r="AL185" s="557">
        <v>0</v>
      </c>
      <c r="AM185" s="60"/>
      <c r="AN185" s="289">
        <f>$D$185*AM185</f>
        <v>0</v>
      </c>
      <c r="AO185" s="457"/>
      <c r="AP185" s="134">
        <v>0</v>
      </c>
      <c r="AQ185" s="42">
        <v>1.2</v>
      </c>
      <c r="AR185" s="41">
        <f t="shared" si="158"/>
        <v>0</v>
      </c>
      <c r="AS185" s="41">
        <f t="shared" si="159"/>
        <v>0</v>
      </c>
      <c r="AT185" s="557">
        <v>0</v>
      </c>
      <c r="AU185" s="60"/>
      <c r="AV185" s="289">
        <f>$D$185*AU185</f>
        <v>0</v>
      </c>
      <c r="AW185" s="457"/>
      <c r="AX185" s="134">
        <v>20</v>
      </c>
      <c r="AY185" s="42">
        <v>1.2</v>
      </c>
      <c r="AZ185" s="41">
        <f t="shared" si="160"/>
        <v>0</v>
      </c>
      <c r="BA185" s="41">
        <f t="shared" si="161"/>
        <v>0</v>
      </c>
      <c r="BB185" s="557">
        <v>0</v>
      </c>
      <c r="BC185" s="60"/>
      <c r="BD185" s="289">
        <f>$D$185*BC185</f>
        <v>0</v>
      </c>
      <c r="BE185" s="457"/>
      <c r="BF185" s="134">
        <v>0</v>
      </c>
      <c r="BG185" s="42">
        <v>1.2</v>
      </c>
      <c r="BH185" s="41">
        <f t="shared" si="162"/>
        <v>0</v>
      </c>
      <c r="BI185" s="41">
        <f t="shared" si="163"/>
        <v>0</v>
      </c>
      <c r="BJ185" s="557">
        <v>0</v>
      </c>
      <c r="BK185" s="60"/>
      <c r="BL185" s="289">
        <f>$D$185*BK185</f>
        <v>0</v>
      </c>
      <c r="BM185" s="457"/>
      <c r="BN185" s="134">
        <v>42</v>
      </c>
      <c r="BO185" s="42">
        <v>1.2</v>
      </c>
      <c r="BP185" s="41">
        <f t="shared" si="164"/>
        <v>0</v>
      </c>
      <c r="BQ185" s="41">
        <f t="shared" si="165"/>
        <v>0</v>
      </c>
      <c r="BR185" s="557">
        <v>0</v>
      </c>
      <c r="BS185" s="60">
        <v>0</v>
      </c>
      <c r="BT185" s="289">
        <f>$D$185*BS185</f>
        <v>0</v>
      </c>
      <c r="BU185" s="457">
        <v>0</v>
      </c>
      <c r="BV185" s="134">
        <v>0</v>
      </c>
      <c r="BW185" s="42">
        <v>1.2</v>
      </c>
      <c r="BX185" s="41">
        <f t="shared" si="166"/>
        <v>0</v>
      </c>
      <c r="BY185" s="41">
        <f t="shared" si="167"/>
        <v>0</v>
      </c>
      <c r="BZ185" s="557">
        <v>0</v>
      </c>
      <c r="CA185" s="60"/>
      <c r="CB185" s="289">
        <f>$D$185*CA185</f>
        <v>0</v>
      </c>
      <c r="CC185" s="457"/>
      <c r="CD185" s="134">
        <v>0</v>
      </c>
      <c r="CE185" s="42">
        <v>1.2</v>
      </c>
      <c r="CF185" s="41">
        <f t="shared" si="168"/>
        <v>0</v>
      </c>
      <c r="CG185" s="41">
        <f t="shared" si="169"/>
        <v>0</v>
      </c>
      <c r="CH185" s="557">
        <v>0</v>
      </c>
      <c r="CI185" s="60"/>
      <c r="CJ185" s="289">
        <f>$D$185*CI185</f>
        <v>0</v>
      </c>
      <c r="CK185" s="457"/>
      <c r="CL185" s="134">
        <v>0</v>
      </c>
      <c r="CM185" s="42">
        <v>1.2</v>
      </c>
      <c r="CN185" s="41">
        <f t="shared" si="170"/>
        <v>0</v>
      </c>
      <c r="CO185" s="41">
        <f t="shared" si="171"/>
        <v>0</v>
      </c>
      <c r="CP185" s="599">
        <v>0</v>
      </c>
      <c r="CQ185" s="60"/>
      <c r="CR185" s="289">
        <f>$D$185*CQ185</f>
        <v>0</v>
      </c>
      <c r="CS185" s="467">
        <v>0</v>
      </c>
      <c r="CT185" s="56"/>
      <c r="CU185" s="42">
        <v>1.2</v>
      </c>
      <c r="CV185" s="41">
        <f t="shared" si="172"/>
        <v>0</v>
      </c>
      <c r="CW185" s="41">
        <f t="shared" si="173"/>
        <v>0</v>
      </c>
      <c r="CX185" s="564">
        <v>0</v>
      </c>
      <c r="CY185" s="60"/>
      <c r="CZ185" s="289">
        <f>$D$185*CY185</f>
        <v>0</v>
      </c>
      <c r="DA185" s="502">
        <v>0</v>
      </c>
      <c r="DB185" s="274"/>
      <c r="DC185" s="42">
        <v>1.2</v>
      </c>
      <c r="DD185" s="41">
        <f t="shared" si="174"/>
        <v>0</v>
      </c>
      <c r="DE185" s="41">
        <f t="shared" si="175"/>
        <v>0</v>
      </c>
      <c r="DF185" s="604">
        <v>0</v>
      </c>
      <c r="DG185" s="180">
        <v>0</v>
      </c>
      <c r="DH185" s="289">
        <f>$D$185*DG185</f>
        <v>0</v>
      </c>
      <c r="DI185" s="502">
        <v>0</v>
      </c>
      <c r="DJ185" s="274"/>
      <c r="DK185" s="42">
        <v>1.2</v>
      </c>
      <c r="DL185" s="41">
        <f t="shared" si="176"/>
        <v>0</v>
      </c>
      <c r="DM185" s="41">
        <f t="shared" si="177"/>
        <v>0</v>
      </c>
      <c r="DN185" s="604">
        <v>0</v>
      </c>
      <c r="DO185" s="180">
        <v>0</v>
      </c>
      <c r="DP185" s="289">
        <f>$D$185*DO185</f>
        <v>0</v>
      </c>
      <c r="DQ185" s="502">
        <v>0</v>
      </c>
      <c r="DR185" s="274"/>
      <c r="DS185" s="42">
        <v>1.2</v>
      </c>
      <c r="DT185" s="41">
        <f t="shared" si="178"/>
        <v>0</v>
      </c>
      <c r="DU185" s="41">
        <f t="shared" si="179"/>
        <v>0</v>
      </c>
      <c r="DV185" s="604">
        <v>0</v>
      </c>
      <c r="DW185" s="180">
        <v>0</v>
      </c>
      <c r="DX185" s="289">
        <f>$D$185*DW185</f>
        <v>0</v>
      </c>
      <c r="DY185" s="502">
        <v>0</v>
      </c>
      <c r="DZ185" s="274"/>
      <c r="EA185" s="42">
        <v>1.2</v>
      </c>
      <c r="EB185" s="41">
        <f t="shared" si="180"/>
        <v>0</v>
      </c>
      <c r="EC185" s="41">
        <f t="shared" si="181"/>
        <v>0</v>
      </c>
      <c r="ED185" s="604">
        <v>0</v>
      </c>
      <c r="EE185" s="180">
        <v>0</v>
      </c>
      <c r="EF185" s="289">
        <f>$D$185*EE185</f>
        <v>0</v>
      </c>
      <c r="EG185" s="502">
        <v>0</v>
      </c>
      <c r="EH185" s="274"/>
      <c r="EI185" s="42">
        <v>1.2</v>
      </c>
      <c r="EJ185" s="41">
        <f t="shared" si="182"/>
        <v>0</v>
      </c>
      <c r="EK185" s="41">
        <f t="shared" si="183"/>
        <v>0</v>
      </c>
      <c r="EL185" s="604">
        <v>0</v>
      </c>
      <c r="EM185" s="180">
        <v>0</v>
      </c>
      <c r="EN185" s="289">
        <f>$D$185*EM185</f>
        <v>0</v>
      </c>
      <c r="EO185" s="502">
        <v>0</v>
      </c>
      <c r="EP185" s="274"/>
      <c r="EQ185" s="42">
        <v>1.2</v>
      </c>
      <c r="ER185" s="41">
        <f t="shared" si="184"/>
        <v>0</v>
      </c>
      <c r="ES185" s="41">
        <f t="shared" si="185"/>
        <v>0</v>
      </c>
      <c r="ET185" s="604">
        <v>0</v>
      </c>
      <c r="EU185" s="180">
        <v>0</v>
      </c>
      <c r="EV185" s="289">
        <f>$D$185*EU185</f>
        <v>0</v>
      </c>
      <c r="EW185" s="502">
        <v>0</v>
      </c>
      <c r="EX185" s="274"/>
      <c r="EY185" s="42">
        <v>1.2</v>
      </c>
      <c r="EZ185" s="41">
        <f t="shared" si="186"/>
        <v>0</v>
      </c>
      <c r="FA185" s="41">
        <f t="shared" si="187"/>
        <v>0</v>
      </c>
      <c r="FB185" s="604">
        <v>0</v>
      </c>
      <c r="FC185" s="86">
        <v>0</v>
      </c>
      <c r="FD185" s="289">
        <f>$D$185*FC185</f>
        <v>0</v>
      </c>
      <c r="FE185" s="499">
        <v>0</v>
      </c>
      <c r="FF185" s="19"/>
      <c r="FG185" s="42">
        <v>1.2</v>
      </c>
      <c r="FH185" s="41">
        <f t="shared" si="188"/>
        <v>0</v>
      </c>
      <c r="FI185" s="41">
        <f t="shared" si="104"/>
        <v>0</v>
      </c>
      <c r="FJ185" s="599">
        <v>0</v>
      </c>
      <c r="FK185" s="400">
        <v>0</v>
      </c>
      <c r="FL185" s="289">
        <f>$D$185*FK185</f>
        <v>0</v>
      </c>
      <c r="FM185" s="539">
        <v>0</v>
      </c>
      <c r="FN185" s="311"/>
      <c r="FO185" s="42">
        <v>1.2</v>
      </c>
      <c r="FP185" s="41">
        <f t="shared" si="189"/>
        <v>0</v>
      </c>
      <c r="FQ185" s="41">
        <f t="shared" si="190"/>
        <v>0</v>
      </c>
      <c r="FR185" s="633">
        <v>0</v>
      </c>
      <c r="FW185" s="355">
        <f t="shared" si="191"/>
        <v>0</v>
      </c>
      <c r="FX185" s="355">
        <f t="shared" si="191"/>
        <v>0</v>
      </c>
      <c r="FY185" s="355">
        <f t="shared" si="192"/>
        <v>0</v>
      </c>
      <c r="FZ185" s="356">
        <f t="shared" si="192"/>
        <v>0</v>
      </c>
    </row>
    <row r="186" spans="1:182" x14ac:dyDescent="0.25">
      <c r="A186" s="35" t="s">
        <v>280</v>
      </c>
      <c r="B186" s="84" t="s">
        <v>487</v>
      </c>
      <c r="C186" s="88" t="s">
        <v>281</v>
      </c>
      <c r="D186" s="102">
        <v>519.6</v>
      </c>
      <c r="E186" s="299">
        <f t="shared" si="196"/>
        <v>0</v>
      </c>
      <c r="F186" s="288">
        <f>$D$186*E186</f>
        <v>0</v>
      </c>
      <c r="G186" s="60">
        <v>0</v>
      </c>
      <c r="H186" s="289">
        <f>$D$186*G186</f>
        <v>0</v>
      </c>
      <c r="I186" s="457">
        <v>0</v>
      </c>
      <c r="J186" s="179">
        <v>0</v>
      </c>
      <c r="K186" s="42">
        <v>1</v>
      </c>
      <c r="L186" s="41">
        <f t="shared" si="150"/>
        <v>0</v>
      </c>
      <c r="M186" s="41">
        <f t="shared" si="151"/>
        <v>0</v>
      </c>
      <c r="N186" s="557">
        <v>0</v>
      </c>
      <c r="O186" s="60"/>
      <c r="P186" s="289">
        <f>$D$186*O186</f>
        <v>0</v>
      </c>
      <c r="Q186" s="457"/>
      <c r="R186" s="179">
        <v>0</v>
      </c>
      <c r="S186" s="42">
        <v>1</v>
      </c>
      <c r="T186" s="41">
        <f t="shared" si="152"/>
        <v>0</v>
      </c>
      <c r="U186" s="41">
        <f t="shared" si="153"/>
        <v>0</v>
      </c>
      <c r="V186" s="557">
        <v>0</v>
      </c>
      <c r="W186" s="60"/>
      <c r="X186" s="289">
        <f>$D$186*W186</f>
        <v>0</v>
      </c>
      <c r="Y186" s="457"/>
      <c r="Z186" s="179">
        <v>0</v>
      </c>
      <c r="AA186" s="42">
        <v>1</v>
      </c>
      <c r="AB186" s="41">
        <f t="shared" si="154"/>
        <v>0</v>
      </c>
      <c r="AC186" s="41">
        <f t="shared" si="155"/>
        <v>0</v>
      </c>
      <c r="AD186" s="557">
        <v>0</v>
      </c>
      <c r="AE186" s="60"/>
      <c r="AF186" s="289">
        <f>$D$186*AE186</f>
        <v>0</v>
      </c>
      <c r="AG186" s="457"/>
      <c r="AH186" s="179">
        <v>0</v>
      </c>
      <c r="AI186" s="42">
        <v>1</v>
      </c>
      <c r="AJ186" s="41">
        <f t="shared" si="156"/>
        <v>0</v>
      </c>
      <c r="AK186" s="41">
        <f t="shared" si="157"/>
        <v>0</v>
      </c>
      <c r="AL186" s="557">
        <v>0</v>
      </c>
      <c r="AM186" s="60"/>
      <c r="AN186" s="289">
        <f>$D$186*AM186</f>
        <v>0</v>
      </c>
      <c r="AO186" s="457"/>
      <c r="AP186" s="179">
        <v>0</v>
      </c>
      <c r="AQ186" s="42">
        <v>1</v>
      </c>
      <c r="AR186" s="41">
        <f t="shared" si="158"/>
        <v>0</v>
      </c>
      <c r="AS186" s="41">
        <f t="shared" si="159"/>
        <v>0</v>
      </c>
      <c r="AT186" s="557">
        <v>0</v>
      </c>
      <c r="AU186" s="60"/>
      <c r="AV186" s="289">
        <f>$D$186*AU186</f>
        <v>0</v>
      </c>
      <c r="AW186" s="457"/>
      <c r="AX186" s="179">
        <v>0</v>
      </c>
      <c r="AY186" s="42">
        <v>1</v>
      </c>
      <c r="AZ186" s="41">
        <f t="shared" si="160"/>
        <v>0</v>
      </c>
      <c r="BA186" s="41">
        <f t="shared" si="161"/>
        <v>0</v>
      </c>
      <c r="BB186" s="557">
        <v>0</v>
      </c>
      <c r="BC186" s="60"/>
      <c r="BD186" s="289">
        <f>$D$186*BC186</f>
        <v>0</v>
      </c>
      <c r="BE186" s="457"/>
      <c r="BF186" s="179">
        <v>0</v>
      </c>
      <c r="BG186" s="42">
        <v>1</v>
      </c>
      <c r="BH186" s="41">
        <f t="shared" si="162"/>
        <v>0</v>
      </c>
      <c r="BI186" s="41">
        <f t="shared" si="163"/>
        <v>0</v>
      </c>
      <c r="BJ186" s="557">
        <v>0</v>
      </c>
      <c r="BK186" s="60"/>
      <c r="BL186" s="289">
        <f>$D$186*BK186</f>
        <v>0</v>
      </c>
      <c r="BM186" s="457"/>
      <c r="BN186" s="179">
        <v>0</v>
      </c>
      <c r="BO186" s="42">
        <v>1</v>
      </c>
      <c r="BP186" s="41">
        <f t="shared" si="164"/>
        <v>0</v>
      </c>
      <c r="BQ186" s="41">
        <f t="shared" si="165"/>
        <v>0</v>
      </c>
      <c r="BR186" s="557">
        <v>0</v>
      </c>
      <c r="BS186" s="60">
        <v>0</v>
      </c>
      <c r="BT186" s="289">
        <f>$D$186*BS186</f>
        <v>0</v>
      </c>
      <c r="BU186" s="457">
        <v>0</v>
      </c>
      <c r="BV186" s="179">
        <v>0</v>
      </c>
      <c r="BW186" s="42">
        <v>1</v>
      </c>
      <c r="BX186" s="41">
        <f t="shared" si="166"/>
        <v>0</v>
      </c>
      <c r="BY186" s="41">
        <f t="shared" si="167"/>
        <v>0</v>
      </c>
      <c r="BZ186" s="557">
        <v>0</v>
      </c>
      <c r="CA186" s="60"/>
      <c r="CB186" s="289">
        <f>$D$186*CA186</f>
        <v>0</v>
      </c>
      <c r="CC186" s="457"/>
      <c r="CD186" s="179">
        <v>0</v>
      </c>
      <c r="CE186" s="42">
        <v>1</v>
      </c>
      <c r="CF186" s="41">
        <f t="shared" si="168"/>
        <v>0</v>
      </c>
      <c r="CG186" s="41">
        <f t="shared" si="169"/>
        <v>0</v>
      </c>
      <c r="CH186" s="557">
        <v>0</v>
      </c>
      <c r="CI186" s="60"/>
      <c r="CJ186" s="289">
        <f>$D$186*CI186</f>
        <v>0</v>
      </c>
      <c r="CK186" s="457"/>
      <c r="CL186" s="179">
        <v>0</v>
      </c>
      <c r="CM186" s="42">
        <v>1</v>
      </c>
      <c r="CN186" s="41">
        <f t="shared" si="170"/>
        <v>0</v>
      </c>
      <c r="CO186" s="41">
        <f t="shared" si="171"/>
        <v>0</v>
      </c>
      <c r="CP186" s="599">
        <v>0</v>
      </c>
      <c r="CQ186" s="60"/>
      <c r="CR186" s="289">
        <f>$D$186*CQ186</f>
        <v>0</v>
      </c>
      <c r="CS186" s="467">
        <v>0</v>
      </c>
      <c r="CT186" s="56"/>
      <c r="CU186" s="42">
        <v>1</v>
      </c>
      <c r="CV186" s="41">
        <f t="shared" si="172"/>
        <v>0</v>
      </c>
      <c r="CW186" s="41">
        <f t="shared" si="173"/>
        <v>0</v>
      </c>
      <c r="CX186" s="564">
        <v>0</v>
      </c>
      <c r="CY186" s="60"/>
      <c r="CZ186" s="289">
        <f>$D$186*CY186</f>
        <v>0</v>
      </c>
      <c r="DA186" s="502">
        <v>0</v>
      </c>
      <c r="DB186" s="274"/>
      <c r="DC186" s="42">
        <v>1</v>
      </c>
      <c r="DD186" s="41">
        <f t="shared" si="174"/>
        <v>0</v>
      </c>
      <c r="DE186" s="41">
        <f t="shared" si="175"/>
        <v>0</v>
      </c>
      <c r="DF186" s="604">
        <v>0</v>
      </c>
      <c r="DG186" s="180">
        <v>0</v>
      </c>
      <c r="DH186" s="289">
        <f>$D$186*DG186</f>
        <v>0</v>
      </c>
      <c r="DI186" s="502">
        <v>0</v>
      </c>
      <c r="DJ186" s="274"/>
      <c r="DK186" s="42">
        <v>1</v>
      </c>
      <c r="DL186" s="41">
        <f t="shared" si="176"/>
        <v>0</v>
      </c>
      <c r="DM186" s="41">
        <f t="shared" si="177"/>
        <v>0</v>
      </c>
      <c r="DN186" s="604">
        <v>0</v>
      </c>
      <c r="DO186" s="180">
        <v>0</v>
      </c>
      <c r="DP186" s="289">
        <f>$D$186*DO186</f>
        <v>0</v>
      </c>
      <c r="DQ186" s="502">
        <v>0</v>
      </c>
      <c r="DR186" s="274"/>
      <c r="DS186" s="42">
        <v>1</v>
      </c>
      <c r="DT186" s="41">
        <f t="shared" si="178"/>
        <v>0</v>
      </c>
      <c r="DU186" s="41">
        <f t="shared" si="179"/>
        <v>0</v>
      </c>
      <c r="DV186" s="604">
        <v>0</v>
      </c>
      <c r="DW186" s="180">
        <v>0</v>
      </c>
      <c r="DX186" s="289">
        <f>$D$186*DW186</f>
        <v>0</v>
      </c>
      <c r="DY186" s="502">
        <v>0</v>
      </c>
      <c r="DZ186" s="274"/>
      <c r="EA186" s="42">
        <v>1</v>
      </c>
      <c r="EB186" s="41">
        <f t="shared" si="180"/>
        <v>0</v>
      </c>
      <c r="EC186" s="41">
        <f t="shared" si="181"/>
        <v>0</v>
      </c>
      <c r="ED186" s="604">
        <v>0</v>
      </c>
      <c r="EE186" s="180">
        <v>0</v>
      </c>
      <c r="EF186" s="289">
        <f>$D$186*EE186</f>
        <v>0</v>
      </c>
      <c r="EG186" s="502">
        <v>0</v>
      </c>
      <c r="EH186" s="274"/>
      <c r="EI186" s="42">
        <v>1</v>
      </c>
      <c r="EJ186" s="41">
        <f t="shared" si="182"/>
        <v>0</v>
      </c>
      <c r="EK186" s="41">
        <f t="shared" si="183"/>
        <v>0</v>
      </c>
      <c r="EL186" s="604">
        <v>0</v>
      </c>
      <c r="EM186" s="180">
        <v>0</v>
      </c>
      <c r="EN186" s="289">
        <f>$D$186*EM186</f>
        <v>0</v>
      </c>
      <c r="EO186" s="502">
        <v>0</v>
      </c>
      <c r="EP186" s="274"/>
      <c r="EQ186" s="42">
        <v>1</v>
      </c>
      <c r="ER186" s="41">
        <f t="shared" si="184"/>
        <v>0</v>
      </c>
      <c r="ES186" s="41">
        <f t="shared" si="185"/>
        <v>0</v>
      </c>
      <c r="ET186" s="604">
        <v>0</v>
      </c>
      <c r="EU186" s="180">
        <v>0</v>
      </c>
      <c r="EV186" s="289">
        <f>$D$186*EU186</f>
        <v>0</v>
      </c>
      <c r="EW186" s="502">
        <v>0</v>
      </c>
      <c r="EX186" s="274"/>
      <c r="EY186" s="42">
        <v>1</v>
      </c>
      <c r="EZ186" s="41">
        <f t="shared" si="186"/>
        <v>0</v>
      </c>
      <c r="FA186" s="41">
        <f t="shared" si="187"/>
        <v>0</v>
      </c>
      <c r="FB186" s="604">
        <v>0</v>
      </c>
      <c r="FC186" s="86">
        <v>0</v>
      </c>
      <c r="FD186" s="289">
        <f>$D$186*FC186</f>
        <v>0</v>
      </c>
      <c r="FE186" s="499">
        <v>0</v>
      </c>
      <c r="FF186" s="19"/>
      <c r="FG186" s="42">
        <v>1</v>
      </c>
      <c r="FH186" s="41">
        <f t="shared" si="188"/>
        <v>0</v>
      </c>
      <c r="FI186" s="41">
        <f t="shared" si="104"/>
        <v>0</v>
      </c>
      <c r="FJ186" s="599">
        <v>0</v>
      </c>
      <c r="FK186" s="400">
        <v>0</v>
      </c>
      <c r="FL186" s="289">
        <f>$D$186*FK186</f>
        <v>0</v>
      </c>
      <c r="FM186" s="539">
        <v>0</v>
      </c>
      <c r="FN186" s="311"/>
      <c r="FO186" s="42">
        <v>1</v>
      </c>
      <c r="FP186" s="41">
        <f t="shared" si="189"/>
        <v>0</v>
      </c>
      <c r="FQ186" s="41">
        <f t="shared" si="190"/>
        <v>0</v>
      </c>
      <c r="FR186" s="633">
        <v>0</v>
      </c>
      <c r="FW186" s="355">
        <f t="shared" si="191"/>
        <v>0</v>
      </c>
      <c r="FX186" s="355">
        <f t="shared" si="191"/>
        <v>0</v>
      </c>
      <c r="FY186" s="355">
        <f t="shared" si="192"/>
        <v>0</v>
      </c>
      <c r="FZ186" s="356">
        <f t="shared" si="192"/>
        <v>0</v>
      </c>
    </row>
    <row r="187" spans="1:182" x14ac:dyDescent="0.25">
      <c r="A187" s="35" t="s">
        <v>282</v>
      </c>
      <c r="B187" s="84" t="s">
        <v>283</v>
      </c>
      <c r="C187" s="88" t="s">
        <v>171</v>
      </c>
      <c r="D187" s="102">
        <v>727.2</v>
      </c>
      <c r="E187" s="299">
        <f t="shared" si="196"/>
        <v>0</v>
      </c>
      <c r="F187" s="288">
        <f>$D$187*E187</f>
        <v>0</v>
      </c>
      <c r="G187" s="41">
        <v>0</v>
      </c>
      <c r="H187" s="289">
        <v>0</v>
      </c>
      <c r="I187" s="467">
        <v>0</v>
      </c>
      <c r="J187" s="178">
        <v>0</v>
      </c>
      <c r="K187" s="42">
        <v>1</v>
      </c>
      <c r="L187" s="41">
        <f t="shared" si="150"/>
        <v>0</v>
      </c>
      <c r="M187" s="41">
        <f t="shared" si="151"/>
        <v>0</v>
      </c>
      <c r="N187" s="564">
        <v>0</v>
      </c>
      <c r="O187" s="60"/>
      <c r="P187" s="289">
        <v>75000</v>
      </c>
      <c r="Q187" s="457"/>
      <c r="R187" s="178">
        <v>12</v>
      </c>
      <c r="S187" s="42">
        <v>1</v>
      </c>
      <c r="T187" s="41">
        <f t="shared" si="152"/>
        <v>0</v>
      </c>
      <c r="U187" s="41">
        <f t="shared" si="153"/>
        <v>0</v>
      </c>
      <c r="V187" s="557">
        <v>0</v>
      </c>
      <c r="W187" s="41"/>
      <c r="X187" s="289">
        <f>$D$187*W187</f>
        <v>0</v>
      </c>
      <c r="Y187" s="467"/>
      <c r="Z187" s="178">
        <v>0</v>
      </c>
      <c r="AA187" s="42">
        <v>1</v>
      </c>
      <c r="AB187" s="41">
        <f t="shared" si="154"/>
        <v>0</v>
      </c>
      <c r="AC187" s="41">
        <f t="shared" si="155"/>
        <v>0</v>
      </c>
      <c r="AD187" s="564">
        <v>0</v>
      </c>
      <c r="AE187" s="60"/>
      <c r="AF187" s="289">
        <v>75000</v>
      </c>
      <c r="AG187" s="457"/>
      <c r="AH187" s="178">
        <v>3</v>
      </c>
      <c r="AI187" s="42">
        <v>1</v>
      </c>
      <c r="AJ187" s="41">
        <f t="shared" si="156"/>
        <v>0</v>
      </c>
      <c r="AK187" s="41">
        <f t="shared" si="157"/>
        <v>0</v>
      </c>
      <c r="AL187" s="557">
        <v>0</v>
      </c>
      <c r="AM187" s="60"/>
      <c r="AN187" s="289">
        <f>$D$187*AM187</f>
        <v>0</v>
      </c>
      <c r="AO187" s="457"/>
      <c r="AP187" s="178">
        <v>0</v>
      </c>
      <c r="AQ187" s="42">
        <v>1</v>
      </c>
      <c r="AR187" s="41">
        <f t="shared" si="158"/>
        <v>0</v>
      </c>
      <c r="AS187" s="41">
        <f t="shared" si="159"/>
        <v>0</v>
      </c>
      <c r="AT187" s="557">
        <v>0</v>
      </c>
      <c r="AU187" s="60"/>
      <c r="AV187" s="289">
        <v>78215</v>
      </c>
      <c r="AW187" s="457"/>
      <c r="AX187" s="178">
        <v>0</v>
      </c>
      <c r="AY187" s="42">
        <v>1</v>
      </c>
      <c r="AZ187" s="41">
        <f t="shared" si="160"/>
        <v>0</v>
      </c>
      <c r="BA187" s="41">
        <f t="shared" si="161"/>
        <v>0</v>
      </c>
      <c r="BB187" s="557">
        <v>0</v>
      </c>
      <c r="BC187" s="60"/>
      <c r="BD187" s="289">
        <f>$D$187*BC187</f>
        <v>0</v>
      </c>
      <c r="BE187" s="457"/>
      <c r="BF187" s="178">
        <v>0</v>
      </c>
      <c r="BG187" s="42">
        <v>1</v>
      </c>
      <c r="BH187" s="41">
        <f t="shared" si="162"/>
        <v>0</v>
      </c>
      <c r="BI187" s="41">
        <f t="shared" si="163"/>
        <v>0</v>
      </c>
      <c r="BJ187" s="557">
        <v>0</v>
      </c>
      <c r="BK187" s="60"/>
      <c r="BL187" s="289">
        <v>75000</v>
      </c>
      <c r="BM187" s="457"/>
      <c r="BN187" s="178">
        <v>1</v>
      </c>
      <c r="BO187" s="42">
        <v>1</v>
      </c>
      <c r="BP187" s="41">
        <f t="shared" si="164"/>
        <v>0</v>
      </c>
      <c r="BQ187" s="41">
        <f t="shared" si="165"/>
        <v>0</v>
      </c>
      <c r="BR187" s="557">
        <v>0</v>
      </c>
      <c r="BS187" s="60">
        <v>0</v>
      </c>
      <c r="BT187" s="289">
        <f>$D$187*BS187</f>
        <v>0</v>
      </c>
      <c r="BU187" s="457">
        <v>0</v>
      </c>
      <c r="BV187" s="178">
        <v>5</v>
      </c>
      <c r="BW187" s="42">
        <v>1</v>
      </c>
      <c r="BX187" s="41">
        <f t="shared" si="166"/>
        <v>0</v>
      </c>
      <c r="BY187" s="41">
        <f t="shared" si="167"/>
        <v>0</v>
      </c>
      <c r="BZ187" s="557">
        <v>0</v>
      </c>
      <c r="CA187" s="60"/>
      <c r="CB187" s="289">
        <v>75000</v>
      </c>
      <c r="CC187" s="457"/>
      <c r="CD187" s="178">
        <v>0</v>
      </c>
      <c r="CE187" s="42">
        <v>1</v>
      </c>
      <c r="CF187" s="41">
        <f t="shared" si="168"/>
        <v>0</v>
      </c>
      <c r="CG187" s="41">
        <f t="shared" si="169"/>
        <v>0</v>
      </c>
      <c r="CH187" s="557">
        <v>0</v>
      </c>
      <c r="CI187" s="60"/>
      <c r="CJ187" s="289">
        <v>75000</v>
      </c>
      <c r="CK187" s="457"/>
      <c r="CL187" s="178">
        <v>0</v>
      </c>
      <c r="CM187" s="42">
        <v>1</v>
      </c>
      <c r="CN187" s="41">
        <f t="shared" si="170"/>
        <v>0</v>
      </c>
      <c r="CO187" s="41">
        <f t="shared" si="171"/>
        <v>0</v>
      </c>
      <c r="CP187" s="599">
        <v>0</v>
      </c>
      <c r="CQ187" s="60"/>
      <c r="CR187" s="289">
        <v>75000</v>
      </c>
      <c r="CS187" s="467">
        <v>0</v>
      </c>
      <c r="CT187" s="56"/>
      <c r="CU187" s="42">
        <v>1</v>
      </c>
      <c r="CV187" s="41">
        <f t="shared" si="172"/>
        <v>0</v>
      </c>
      <c r="CW187" s="41">
        <f t="shared" si="173"/>
        <v>0</v>
      </c>
      <c r="CX187" s="564">
        <v>0</v>
      </c>
      <c r="CY187" s="60"/>
      <c r="CZ187" s="289">
        <v>75000</v>
      </c>
      <c r="DA187" s="502">
        <v>0</v>
      </c>
      <c r="DB187" s="274"/>
      <c r="DC187" s="42">
        <v>1</v>
      </c>
      <c r="DD187" s="41">
        <f t="shared" si="174"/>
        <v>0</v>
      </c>
      <c r="DE187" s="41">
        <f t="shared" si="175"/>
        <v>0</v>
      </c>
      <c r="DF187" s="604">
        <v>0</v>
      </c>
      <c r="DG187" s="180">
        <v>0</v>
      </c>
      <c r="DH187" s="289">
        <f>$D$187*DG187</f>
        <v>0</v>
      </c>
      <c r="DI187" s="502">
        <v>0</v>
      </c>
      <c r="DJ187" s="274"/>
      <c r="DK187" s="42">
        <v>1</v>
      </c>
      <c r="DL187" s="41">
        <f t="shared" si="176"/>
        <v>0</v>
      </c>
      <c r="DM187" s="41">
        <f t="shared" si="177"/>
        <v>0</v>
      </c>
      <c r="DN187" s="604">
        <v>0</v>
      </c>
      <c r="DO187" s="180">
        <v>0</v>
      </c>
      <c r="DP187" s="289">
        <f>$D$187*DO187</f>
        <v>0</v>
      </c>
      <c r="DQ187" s="502">
        <v>0</v>
      </c>
      <c r="DR187" s="274"/>
      <c r="DS187" s="42">
        <v>1</v>
      </c>
      <c r="DT187" s="41">
        <f t="shared" si="178"/>
        <v>0</v>
      </c>
      <c r="DU187" s="41">
        <f t="shared" si="179"/>
        <v>0</v>
      </c>
      <c r="DV187" s="604">
        <v>0</v>
      </c>
      <c r="DW187" s="41">
        <v>0</v>
      </c>
      <c r="DX187" s="289">
        <f>$D$187*DW187</f>
        <v>0</v>
      </c>
      <c r="DY187" s="467">
        <v>0</v>
      </c>
      <c r="DZ187" s="57"/>
      <c r="EA187" s="42">
        <v>1</v>
      </c>
      <c r="EB187" s="41">
        <f t="shared" si="180"/>
        <v>0</v>
      </c>
      <c r="EC187" s="41">
        <f t="shared" si="181"/>
        <v>0</v>
      </c>
      <c r="ED187" s="564">
        <v>0</v>
      </c>
      <c r="EE187" s="180">
        <v>0</v>
      </c>
      <c r="EF187" s="289">
        <f>$D$187*EE187</f>
        <v>0</v>
      </c>
      <c r="EG187" s="502">
        <v>0</v>
      </c>
      <c r="EH187" s="274"/>
      <c r="EI187" s="42">
        <v>1</v>
      </c>
      <c r="EJ187" s="41">
        <f t="shared" si="182"/>
        <v>0</v>
      </c>
      <c r="EK187" s="41">
        <f t="shared" si="183"/>
        <v>0</v>
      </c>
      <c r="EL187" s="604">
        <v>0</v>
      </c>
      <c r="EM187" s="180">
        <v>0</v>
      </c>
      <c r="EN187" s="289">
        <f>$D$187*EM187</f>
        <v>0</v>
      </c>
      <c r="EO187" s="502">
        <v>0</v>
      </c>
      <c r="EP187" s="274"/>
      <c r="EQ187" s="42">
        <v>1</v>
      </c>
      <c r="ER187" s="41">
        <f t="shared" si="184"/>
        <v>0</v>
      </c>
      <c r="ES187" s="41">
        <f t="shared" si="185"/>
        <v>0</v>
      </c>
      <c r="ET187" s="604">
        <v>0</v>
      </c>
      <c r="EU187" s="180">
        <v>0</v>
      </c>
      <c r="EV187" s="289">
        <f>$D$187*EU187</f>
        <v>0</v>
      </c>
      <c r="EW187" s="502">
        <v>0</v>
      </c>
      <c r="EX187" s="274"/>
      <c r="EY187" s="42">
        <v>1</v>
      </c>
      <c r="EZ187" s="41">
        <f t="shared" si="186"/>
        <v>0</v>
      </c>
      <c r="FA187" s="41">
        <f t="shared" si="187"/>
        <v>0</v>
      </c>
      <c r="FB187" s="604">
        <v>0</v>
      </c>
      <c r="FC187" s="86">
        <v>0</v>
      </c>
      <c r="FD187" s="289">
        <f>$D$187*FC187</f>
        <v>0</v>
      </c>
      <c r="FE187" s="499">
        <v>0</v>
      </c>
      <c r="FF187" s="19"/>
      <c r="FG187" s="42">
        <v>1</v>
      </c>
      <c r="FH187" s="41">
        <f t="shared" si="188"/>
        <v>0</v>
      </c>
      <c r="FI187" s="41">
        <f t="shared" ref="FI187:FI250" si="197">ROUNDUP(FH187,0)</f>
        <v>0</v>
      </c>
      <c r="FJ187" s="599">
        <v>0</v>
      </c>
      <c r="FK187" s="400">
        <v>0</v>
      </c>
      <c r="FL187" s="289">
        <f>$D$187*FK187</f>
        <v>0</v>
      </c>
      <c r="FM187" s="539">
        <v>0</v>
      </c>
      <c r="FN187" s="311"/>
      <c r="FO187" s="42">
        <v>1</v>
      </c>
      <c r="FP187" s="41">
        <f t="shared" si="189"/>
        <v>0</v>
      </c>
      <c r="FQ187" s="41">
        <f t="shared" si="190"/>
        <v>0</v>
      </c>
      <c r="FR187" s="633">
        <v>0</v>
      </c>
      <c r="FW187" s="355">
        <f t="shared" si="191"/>
        <v>0</v>
      </c>
      <c r="FX187" s="355">
        <f t="shared" si="191"/>
        <v>603215</v>
      </c>
      <c r="FY187" s="355">
        <f t="shared" si="192"/>
        <v>0</v>
      </c>
      <c r="FZ187" s="356">
        <f t="shared" si="192"/>
        <v>603215</v>
      </c>
    </row>
    <row r="188" spans="1:182" x14ac:dyDescent="0.25">
      <c r="A188" s="51"/>
      <c r="B188" s="103" t="s">
        <v>284</v>
      </c>
      <c r="C188" s="64"/>
      <c r="D188" s="65"/>
      <c r="E188" s="296">
        <f>F188</f>
        <v>603215</v>
      </c>
      <c r="F188" s="297">
        <f>H188+P188+X188+AF188+AN188+AV188+BD188+BL188+BT188+CB188+CJ188+CR188+CZ188+DH188+DP188+DX188+EF188+EN188+EV188+FD188+FL188</f>
        <v>603215</v>
      </c>
      <c r="G188" s="51">
        <f>H188</f>
        <v>0</v>
      </c>
      <c r="H188" s="297">
        <f>SUM(H182:H187)</f>
        <v>0</v>
      </c>
      <c r="I188" s="462">
        <v>0</v>
      </c>
      <c r="J188" s="77">
        <v>0</v>
      </c>
      <c r="K188" s="42"/>
      <c r="L188" s="41">
        <f t="shared" si="150"/>
        <v>0</v>
      </c>
      <c r="M188" s="41">
        <f t="shared" si="151"/>
        <v>0</v>
      </c>
      <c r="N188" s="557">
        <v>0</v>
      </c>
      <c r="O188" s="51">
        <f>P188</f>
        <v>75000</v>
      </c>
      <c r="P188" s="427">
        <f>SUM(P182:P187)</f>
        <v>75000</v>
      </c>
      <c r="Q188" s="462">
        <v>75000</v>
      </c>
      <c r="R188" s="77">
        <v>24888</v>
      </c>
      <c r="S188" s="42"/>
      <c r="T188" s="41">
        <f t="shared" si="152"/>
        <v>0</v>
      </c>
      <c r="U188" s="41">
        <f t="shared" si="153"/>
        <v>0</v>
      </c>
      <c r="V188" s="557">
        <v>0</v>
      </c>
      <c r="W188" s="51"/>
      <c r="X188" s="298">
        <f>SUM(X182:X187)</f>
        <v>0</v>
      </c>
      <c r="Y188" s="462"/>
      <c r="Z188" s="77">
        <v>0</v>
      </c>
      <c r="AA188" s="42"/>
      <c r="AB188" s="41">
        <f t="shared" si="154"/>
        <v>0</v>
      </c>
      <c r="AC188" s="41">
        <f t="shared" si="155"/>
        <v>0</v>
      </c>
      <c r="AD188" s="557">
        <v>0</v>
      </c>
      <c r="AE188" s="51">
        <f>AF188</f>
        <v>75000</v>
      </c>
      <c r="AF188" s="427">
        <f>SUM(AF182:AF187)</f>
        <v>75000</v>
      </c>
      <c r="AG188" s="462">
        <v>75000</v>
      </c>
      <c r="AH188" s="77">
        <v>56527.5</v>
      </c>
      <c r="AI188" s="42"/>
      <c r="AJ188" s="41">
        <f t="shared" si="156"/>
        <v>0</v>
      </c>
      <c r="AK188" s="41">
        <f t="shared" si="157"/>
        <v>0</v>
      </c>
      <c r="AL188" s="557">
        <v>0</v>
      </c>
      <c r="AM188" s="51">
        <f>AN188</f>
        <v>0</v>
      </c>
      <c r="AN188" s="298">
        <f>SUM(AN182:AN187)</f>
        <v>0</v>
      </c>
      <c r="AO188" s="462">
        <v>0</v>
      </c>
      <c r="AP188" s="77">
        <v>0</v>
      </c>
      <c r="AQ188" s="42"/>
      <c r="AR188" s="41">
        <f t="shared" si="158"/>
        <v>0</v>
      </c>
      <c r="AS188" s="41">
        <f t="shared" si="159"/>
        <v>0</v>
      </c>
      <c r="AT188" s="557">
        <v>0</v>
      </c>
      <c r="AU188" s="51">
        <f>AV188</f>
        <v>78215</v>
      </c>
      <c r="AV188" s="427">
        <f>SUM(AV182:AV187)</f>
        <v>78215</v>
      </c>
      <c r="AW188" s="462">
        <v>78215</v>
      </c>
      <c r="AX188" s="77">
        <v>54181.5</v>
      </c>
      <c r="AY188" s="42"/>
      <c r="AZ188" s="41">
        <f t="shared" si="160"/>
        <v>0</v>
      </c>
      <c r="BA188" s="41">
        <f t="shared" si="161"/>
        <v>0</v>
      </c>
      <c r="BB188" s="557">
        <v>0</v>
      </c>
      <c r="BC188" s="51">
        <f>BD188</f>
        <v>0</v>
      </c>
      <c r="BD188" s="298">
        <f>SUM(BD182:BD187)</f>
        <v>0</v>
      </c>
      <c r="BE188" s="462">
        <v>0</v>
      </c>
      <c r="BF188" s="77">
        <v>0</v>
      </c>
      <c r="BG188" s="42"/>
      <c r="BH188" s="41">
        <f t="shared" si="162"/>
        <v>0</v>
      </c>
      <c r="BI188" s="41">
        <f t="shared" si="163"/>
        <v>0</v>
      </c>
      <c r="BJ188" s="557">
        <v>0</v>
      </c>
      <c r="BK188" s="51">
        <f>BL188</f>
        <v>75000</v>
      </c>
      <c r="BL188" s="427">
        <f>SUM(BL182:BL187)</f>
        <v>75000</v>
      </c>
      <c r="BM188" s="462">
        <v>75000</v>
      </c>
      <c r="BN188" s="77">
        <v>53005</v>
      </c>
      <c r="BO188" s="42"/>
      <c r="BP188" s="41">
        <f t="shared" si="164"/>
        <v>0</v>
      </c>
      <c r="BQ188" s="41">
        <f t="shared" si="165"/>
        <v>0</v>
      </c>
      <c r="BR188" s="557">
        <v>0</v>
      </c>
      <c r="BS188" s="51">
        <f>BT188</f>
        <v>0</v>
      </c>
      <c r="BT188" s="298">
        <f>SUM(BT182:BT187)</f>
        <v>0</v>
      </c>
      <c r="BU188" s="462">
        <v>0</v>
      </c>
      <c r="BV188" s="77">
        <v>28998</v>
      </c>
      <c r="BW188" s="42"/>
      <c r="BX188" s="41">
        <f t="shared" si="166"/>
        <v>0</v>
      </c>
      <c r="BY188" s="41">
        <f t="shared" si="167"/>
        <v>0</v>
      </c>
      <c r="BZ188" s="557">
        <v>0</v>
      </c>
      <c r="CA188" s="51">
        <f>CB188</f>
        <v>75000</v>
      </c>
      <c r="CB188" s="427">
        <f>SUM(CB182:CB187)</f>
        <v>75000</v>
      </c>
      <c r="CC188" s="462">
        <v>75000</v>
      </c>
      <c r="CD188" s="77">
        <v>0</v>
      </c>
      <c r="CE188" s="42"/>
      <c r="CF188" s="41">
        <f t="shared" si="168"/>
        <v>0</v>
      </c>
      <c r="CG188" s="41">
        <f t="shared" si="169"/>
        <v>0</v>
      </c>
      <c r="CH188" s="557">
        <v>0</v>
      </c>
      <c r="CI188" s="51">
        <f>CJ188</f>
        <v>75000</v>
      </c>
      <c r="CJ188" s="427">
        <f>SUM(CJ182:CJ187)</f>
        <v>75000</v>
      </c>
      <c r="CK188" s="462">
        <v>75000</v>
      </c>
      <c r="CL188" s="77">
        <v>0</v>
      </c>
      <c r="CM188" s="42"/>
      <c r="CN188" s="41">
        <f t="shared" si="170"/>
        <v>0</v>
      </c>
      <c r="CO188" s="41">
        <f t="shared" si="171"/>
        <v>0</v>
      </c>
      <c r="CP188" s="579">
        <v>0</v>
      </c>
      <c r="CQ188" s="51">
        <f>CR188</f>
        <v>75000</v>
      </c>
      <c r="CR188" s="298">
        <f>SUM(CR182:CR187)</f>
        <v>75000</v>
      </c>
      <c r="CS188" s="462">
        <v>0</v>
      </c>
      <c r="CT188" s="83"/>
      <c r="CU188" s="42"/>
      <c r="CV188" s="41">
        <f t="shared" si="172"/>
        <v>0</v>
      </c>
      <c r="CW188" s="41">
        <f t="shared" si="173"/>
        <v>0</v>
      </c>
      <c r="CX188" s="564">
        <v>0</v>
      </c>
      <c r="CY188" s="51">
        <f>CZ188</f>
        <v>75000</v>
      </c>
      <c r="CZ188" s="298">
        <f>SUM(CZ182:CZ187)</f>
        <v>75000</v>
      </c>
      <c r="DA188" s="501"/>
      <c r="DB188" s="223"/>
      <c r="DC188" s="42"/>
      <c r="DD188" s="41">
        <f t="shared" si="174"/>
        <v>0</v>
      </c>
      <c r="DE188" s="41">
        <f t="shared" si="175"/>
        <v>0</v>
      </c>
      <c r="DF188" s="576">
        <v>0</v>
      </c>
      <c r="DG188" s="119"/>
      <c r="DH188" s="298">
        <f>SUM(DH182:DH187)</f>
        <v>0</v>
      </c>
      <c r="DI188" s="501"/>
      <c r="DJ188" s="223"/>
      <c r="DK188" s="42"/>
      <c r="DL188" s="41">
        <f t="shared" si="176"/>
        <v>0</v>
      </c>
      <c r="DM188" s="41">
        <f t="shared" si="177"/>
        <v>0</v>
      </c>
      <c r="DN188" s="576">
        <v>0</v>
      </c>
      <c r="DO188" s="119"/>
      <c r="DP188" s="298">
        <f>SUM(DP182:DP187)</f>
        <v>0</v>
      </c>
      <c r="DQ188" s="501"/>
      <c r="DR188" s="223"/>
      <c r="DS188" s="42"/>
      <c r="DT188" s="41">
        <f t="shared" si="178"/>
        <v>0</v>
      </c>
      <c r="DU188" s="41">
        <f t="shared" si="179"/>
        <v>0</v>
      </c>
      <c r="DV188" s="576">
        <v>0</v>
      </c>
      <c r="DW188" s="119"/>
      <c r="DX188" s="298">
        <f>SUM(DX182:DX187)</f>
        <v>0</v>
      </c>
      <c r="DY188" s="501"/>
      <c r="DZ188" s="223"/>
      <c r="EA188" s="42"/>
      <c r="EB188" s="41">
        <f t="shared" si="180"/>
        <v>0</v>
      </c>
      <c r="EC188" s="41">
        <f t="shared" si="181"/>
        <v>0</v>
      </c>
      <c r="ED188" s="576">
        <v>0</v>
      </c>
      <c r="EE188" s="119"/>
      <c r="EF188" s="298">
        <f>SUM(EF182:EF187)</f>
        <v>0</v>
      </c>
      <c r="EG188" s="501"/>
      <c r="EH188" s="223"/>
      <c r="EI188" s="42"/>
      <c r="EJ188" s="41">
        <f t="shared" si="182"/>
        <v>0</v>
      </c>
      <c r="EK188" s="41">
        <f t="shared" si="183"/>
        <v>0</v>
      </c>
      <c r="EL188" s="576">
        <v>0</v>
      </c>
      <c r="EM188" s="119"/>
      <c r="EN188" s="298">
        <f>SUM(EN182:EN187)</f>
        <v>0</v>
      </c>
      <c r="EO188" s="501"/>
      <c r="EP188" s="223"/>
      <c r="EQ188" s="42"/>
      <c r="ER188" s="41">
        <f t="shared" si="184"/>
        <v>0</v>
      </c>
      <c r="ES188" s="41">
        <f t="shared" si="185"/>
        <v>0</v>
      </c>
      <c r="ET188" s="576">
        <v>0</v>
      </c>
      <c r="EU188" s="119"/>
      <c r="EV188" s="298">
        <f>SUM(EV182:EV187)</f>
        <v>0</v>
      </c>
      <c r="EW188" s="501"/>
      <c r="EX188" s="223"/>
      <c r="EY188" s="42"/>
      <c r="EZ188" s="41">
        <f t="shared" si="186"/>
        <v>0</v>
      </c>
      <c r="FA188" s="41">
        <f t="shared" si="187"/>
        <v>0</v>
      </c>
      <c r="FB188" s="576">
        <v>0</v>
      </c>
      <c r="FC188" s="119"/>
      <c r="FD188" s="298">
        <f>SUM(FD182:FD187)</f>
        <v>0</v>
      </c>
      <c r="FE188" s="501"/>
      <c r="FF188" s="223"/>
      <c r="FG188" s="42"/>
      <c r="FH188" s="41">
        <f t="shared" si="188"/>
        <v>0</v>
      </c>
      <c r="FI188" s="41">
        <f t="shared" si="197"/>
        <v>0</v>
      </c>
      <c r="FJ188" s="579">
        <v>0</v>
      </c>
      <c r="FK188" s="292"/>
      <c r="FL188" s="298">
        <f>SUM(FL182:FL187)</f>
        <v>0</v>
      </c>
      <c r="FM188" s="548"/>
      <c r="FN188" s="275"/>
      <c r="FO188" s="42"/>
      <c r="FP188" s="41">
        <f t="shared" si="189"/>
        <v>0</v>
      </c>
      <c r="FQ188" s="41">
        <f t="shared" si="190"/>
        <v>0</v>
      </c>
      <c r="FR188" s="633">
        <v>0</v>
      </c>
      <c r="FW188" s="355">
        <f t="shared" si="191"/>
        <v>603215</v>
      </c>
      <c r="FX188" s="355">
        <f t="shared" si="191"/>
        <v>603215</v>
      </c>
      <c r="FY188" s="355">
        <f t="shared" si="192"/>
        <v>0</v>
      </c>
      <c r="FZ188" s="356">
        <f t="shared" si="192"/>
        <v>0</v>
      </c>
    </row>
    <row r="189" spans="1:182" x14ac:dyDescent="0.25">
      <c r="A189" s="51"/>
      <c r="B189" s="103"/>
      <c r="C189" s="64"/>
      <c r="D189" s="65"/>
      <c r="E189" s="287"/>
      <c r="F189" s="297"/>
      <c r="G189" s="87"/>
      <c r="H189" s="298"/>
      <c r="I189" s="461"/>
      <c r="K189" s="42"/>
      <c r="L189" s="41">
        <f t="shared" si="150"/>
        <v>0</v>
      </c>
      <c r="M189" s="41">
        <f t="shared" si="151"/>
        <v>0</v>
      </c>
      <c r="N189" s="557">
        <v>0</v>
      </c>
      <c r="O189" s="41"/>
      <c r="P189" s="298"/>
      <c r="Q189" s="467"/>
      <c r="S189" s="42"/>
      <c r="T189" s="41">
        <f t="shared" si="152"/>
        <v>0</v>
      </c>
      <c r="U189" s="41">
        <f t="shared" si="153"/>
        <v>0</v>
      </c>
      <c r="V189" s="557">
        <v>0</v>
      </c>
      <c r="W189" s="41"/>
      <c r="X189" s="298"/>
      <c r="Y189" s="467"/>
      <c r="AA189" s="42"/>
      <c r="AB189" s="41">
        <f t="shared" si="154"/>
        <v>0</v>
      </c>
      <c r="AC189" s="41">
        <f t="shared" si="155"/>
        <v>0</v>
      </c>
      <c r="AD189" s="557">
        <v>0</v>
      </c>
      <c r="AE189" s="87"/>
      <c r="AF189" s="298"/>
      <c r="AG189" s="461"/>
      <c r="AI189" s="42"/>
      <c r="AJ189" s="41">
        <f t="shared" si="156"/>
        <v>0</v>
      </c>
      <c r="AK189" s="41">
        <f t="shared" si="157"/>
        <v>0</v>
      </c>
      <c r="AL189" s="557">
        <v>0</v>
      </c>
      <c r="AM189" s="41"/>
      <c r="AN189" s="298"/>
      <c r="AO189" s="467"/>
      <c r="AQ189" s="42"/>
      <c r="AR189" s="41">
        <f t="shared" si="158"/>
        <v>0</v>
      </c>
      <c r="AS189" s="41">
        <f t="shared" si="159"/>
        <v>0</v>
      </c>
      <c r="AT189" s="557">
        <v>0</v>
      </c>
      <c r="AU189" s="41"/>
      <c r="AV189" s="298"/>
      <c r="AW189" s="467"/>
      <c r="AY189" s="42"/>
      <c r="AZ189" s="41">
        <f t="shared" si="160"/>
        <v>0</v>
      </c>
      <c r="BA189" s="41">
        <f t="shared" si="161"/>
        <v>0</v>
      </c>
      <c r="BB189" s="557">
        <v>0</v>
      </c>
      <c r="BC189" s="87"/>
      <c r="BD189" s="298"/>
      <c r="BE189" s="461"/>
      <c r="BG189" s="42"/>
      <c r="BH189" s="41">
        <f t="shared" si="162"/>
        <v>0</v>
      </c>
      <c r="BI189" s="41">
        <f t="shared" si="163"/>
        <v>0</v>
      </c>
      <c r="BJ189" s="557">
        <v>0</v>
      </c>
      <c r="BK189" s="41"/>
      <c r="BL189" s="298"/>
      <c r="BM189" s="467"/>
      <c r="BO189" s="42"/>
      <c r="BP189" s="41">
        <f t="shared" si="164"/>
        <v>0</v>
      </c>
      <c r="BQ189" s="41">
        <f t="shared" si="165"/>
        <v>0</v>
      </c>
      <c r="BR189" s="557">
        <v>0</v>
      </c>
      <c r="BS189" s="87"/>
      <c r="BT189" s="298"/>
      <c r="BU189" s="461"/>
      <c r="BW189" s="42"/>
      <c r="BX189" s="41">
        <f t="shared" si="166"/>
        <v>0</v>
      </c>
      <c r="BY189" s="41">
        <f t="shared" si="167"/>
        <v>0</v>
      </c>
      <c r="BZ189" s="557">
        <v>0</v>
      </c>
      <c r="CA189" s="87"/>
      <c r="CB189" s="298"/>
      <c r="CC189" s="461"/>
      <c r="CE189" s="42"/>
      <c r="CF189" s="41">
        <f t="shared" si="168"/>
        <v>0</v>
      </c>
      <c r="CG189" s="41">
        <f t="shared" si="169"/>
        <v>0</v>
      </c>
      <c r="CH189" s="557">
        <v>0</v>
      </c>
      <c r="CI189" s="87"/>
      <c r="CJ189" s="298"/>
      <c r="CK189" s="461"/>
      <c r="CM189" s="42"/>
      <c r="CN189" s="41">
        <f t="shared" si="170"/>
        <v>0</v>
      </c>
      <c r="CO189" s="41">
        <f t="shared" si="171"/>
        <v>0</v>
      </c>
      <c r="CP189" s="579">
        <v>0</v>
      </c>
      <c r="CQ189" s="87"/>
      <c r="CR189" s="298"/>
      <c r="CS189" s="461"/>
      <c r="CT189" s="247"/>
      <c r="CU189" s="42"/>
      <c r="CV189" s="41">
        <f t="shared" si="172"/>
        <v>0</v>
      </c>
      <c r="CW189" s="41">
        <f t="shared" si="173"/>
        <v>0</v>
      </c>
      <c r="CX189" s="564">
        <v>0</v>
      </c>
      <c r="CY189" s="41"/>
      <c r="CZ189" s="298"/>
      <c r="DA189" s="501"/>
      <c r="DB189" s="223"/>
      <c r="DC189" s="42"/>
      <c r="DD189" s="41">
        <f t="shared" si="174"/>
        <v>0</v>
      </c>
      <c r="DE189" s="41">
        <f t="shared" si="175"/>
        <v>0</v>
      </c>
      <c r="DF189" s="576">
        <v>0</v>
      </c>
      <c r="DG189" s="119"/>
      <c r="DH189" s="298"/>
      <c r="DI189" s="501"/>
      <c r="DJ189" s="223"/>
      <c r="DK189" s="42"/>
      <c r="DL189" s="41">
        <f t="shared" si="176"/>
        <v>0</v>
      </c>
      <c r="DM189" s="41">
        <f t="shared" si="177"/>
        <v>0</v>
      </c>
      <c r="DN189" s="576">
        <v>0</v>
      </c>
      <c r="DO189" s="119"/>
      <c r="DP189" s="298"/>
      <c r="DQ189" s="501"/>
      <c r="DR189" s="223"/>
      <c r="DS189" s="42"/>
      <c r="DT189" s="41">
        <f t="shared" si="178"/>
        <v>0</v>
      </c>
      <c r="DU189" s="41">
        <f t="shared" si="179"/>
        <v>0</v>
      </c>
      <c r="DV189" s="576">
        <v>0</v>
      </c>
      <c r="DW189" s="119"/>
      <c r="DX189" s="298"/>
      <c r="DY189" s="501"/>
      <c r="DZ189" s="223"/>
      <c r="EA189" s="42"/>
      <c r="EB189" s="41">
        <f t="shared" si="180"/>
        <v>0</v>
      </c>
      <c r="EC189" s="41">
        <f t="shared" si="181"/>
        <v>0</v>
      </c>
      <c r="ED189" s="576">
        <v>0</v>
      </c>
      <c r="EE189" s="119"/>
      <c r="EF189" s="298"/>
      <c r="EG189" s="501"/>
      <c r="EH189" s="223"/>
      <c r="EI189" s="42"/>
      <c r="EJ189" s="41">
        <f t="shared" si="182"/>
        <v>0</v>
      </c>
      <c r="EK189" s="41">
        <f t="shared" si="183"/>
        <v>0</v>
      </c>
      <c r="EL189" s="576">
        <v>0</v>
      </c>
      <c r="EM189" s="119"/>
      <c r="EN189" s="298"/>
      <c r="EO189" s="501"/>
      <c r="EP189" s="223"/>
      <c r="EQ189" s="42"/>
      <c r="ER189" s="41">
        <f t="shared" si="184"/>
        <v>0</v>
      </c>
      <c r="ES189" s="41">
        <f t="shared" si="185"/>
        <v>0</v>
      </c>
      <c r="ET189" s="576">
        <v>0</v>
      </c>
      <c r="EU189" s="119"/>
      <c r="EV189" s="298"/>
      <c r="EW189" s="501"/>
      <c r="EX189" s="223"/>
      <c r="EY189" s="42"/>
      <c r="EZ189" s="41">
        <f t="shared" si="186"/>
        <v>0</v>
      </c>
      <c r="FA189" s="41">
        <f t="shared" si="187"/>
        <v>0</v>
      </c>
      <c r="FB189" s="576">
        <v>0</v>
      </c>
      <c r="FC189" s="119"/>
      <c r="FD189" s="298"/>
      <c r="FE189" s="501"/>
      <c r="FF189" s="223"/>
      <c r="FG189" s="42"/>
      <c r="FH189" s="41">
        <f t="shared" si="188"/>
        <v>0</v>
      </c>
      <c r="FI189" s="41">
        <f t="shared" si="197"/>
        <v>0</v>
      </c>
      <c r="FJ189" s="579">
        <v>0</v>
      </c>
      <c r="FK189" s="292"/>
      <c r="FL189" s="298"/>
      <c r="FM189" s="548"/>
      <c r="FN189" s="275"/>
      <c r="FO189" s="42"/>
      <c r="FP189" s="41">
        <f t="shared" si="189"/>
        <v>0</v>
      </c>
      <c r="FQ189" s="41">
        <f t="shared" si="190"/>
        <v>0</v>
      </c>
      <c r="FR189" s="633">
        <v>0</v>
      </c>
      <c r="FW189" s="355">
        <f t="shared" si="191"/>
        <v>0</v>
      </c>
      <c r="FX189" s="355">
        <f t="shared" si="191"/>
        <v>0</v>
      </c>
      <c r="FY189" s="355">
        <f t="shared" si="192"/>
        <v>0</v>
      </c>
      <c r="FZ189" s="356">
        <f t="shared" si="192"/>
        <v>0</v>
      </c>
    </row>
    <row r="190" spans="1:182" x14ac:dyDescent="0.25">
      <c r="A190" s="35" t="s">
        <v>285</v>
      </c>
      <c r="B190" s="99" t="s">
        <v>495</v>
      </c>
      <c r="C190" s="88" t="s">
        <v>287</v>
      </c>
      <c r="D190" s="102">
        <v>72.75</v>
      </c>
      <c r="E190" s="299">
        <f t="shared" ref="E190:E197" si="198">G190+O190+W190+AE190+AM190+AU190+BC190+BK190+BS190+CA190+CI190+CQ190+CY190+DG190+DO190+DW190</f>
        <v>3350</v>
      </c>
      <c r="F190" s="297">
        <f>E190*D190</f>
        <v>243712.5</v>
      </c>
      <c r="G190" s="60"/>
      <c r="H190" s="289">
        <f>$D$190*G190</f>
        <v>0</v>
      </c>
      <c r="I190" s="457"/>
      <c r="J190" s="105">
        <v>0</v>
      </c>
      <c r="K190" s="42">
        <v>1.05</v>
      </c>
      <c r="L190" s="41">
        <f t="shared" si="150"/>
        <v>0</v>
      </c>
      <c r="M190" s="41">
        <f t="shared" si="151"/>
        <v>0</v>
      </c>
      <c r="N190" s="557">
        <v>0</v>
      </c>
      <c r="O190" s="60">
        <v>450</v>
      </c>
      <c r="P190" s="289">
        <f>$D$190*O190</f>
        <v>32737.5</v>
      </c>
      <c r="Q190" s="457">
        <v>450</v>
      </c>
      <c r="R190" s="105">
        <v>129</v>
      </c>
      <c r="S190" s="42">
        <v>1.05</v>
      </c>
      <c r="T190" s="41">
        <f t="shared" si="152"/>
        <v>472.5</v>
      </c>
      <c r="U190" s="41">
        <f t="shared" si="153"/>
        <v>473</v>
      </c>
      <c r="V190" s="557">
        <v>473</v>
      </c>
      <c r="W190" s="60">
        <v>0</v>
      </c>
      <c r="X190" s="289">
        <f>$D$190*W190</f>
        <v>0</v>
      </c>
      <c r="Y190" s="457">
        <v>0</v>
      </c>
      <c r="Z190" s="105">
        <v>0</v>
      </c>
      <c r="AA190" s="42">
        <v>1.05</v>
      </c>
      <c r="AB190" s="41">
        <f t="shared" si="154"/>
        <v>0</v>
      </c>
      <c r="AC190" s="41">
        <f t="shared" si="155"/>
        <v>0</v>
      </c>
      <c r="AD190" s="557">
        <v>0</v>
      </c>
      <c r="AE190" s="60">
        <v>450</v>
      </c>
      <c r="AF190" s="289">
        <f>$D$190*AE190</f>
        <v>32737.5</v>
      </c>
      <c r="AG190" s="457">
        <v>450</v>
      </c>
      <c r="AH190" s="105">
        <v>124</v>
      </c>
      <c r="AI190" s="42">
        <v>1.05</v>
      </c>
      <c r="AJ190" s="41">
        <f t="shared" si="156"/>
        <v>472.5</v>
      </c>
      <c r="AK190" s="41">
        <f t="shared" si="157"/>
        <v>473</v>
      </c>
      <c r="AL190" s="557">
        <v>473</v>
      </c>
      <c r="AM190" s="60">
        <v>0</v>
      </c>
      <c r="AN190" s="289">
        <f>$D$190*AM190</f>
        <v>0</v>
      </c>
      <c r="AO190" s="457">
        <v>0</v>
      </c>
      <c r="AP190" s="105">
        <v>0</v>
      </c>
      <c r="AQ190" s="42">
        <v>1.05</v>
      </c>
      <c r="AR190" s="41">
        <f t="shared" si="158"/>
        <v>0</v>
      </c>
      <c r="AS190" s="41">
        <f t="shared" si="159"/>
        <v>0</v>
      </c>
      <c r="AT190" s="557">
        <v>0</v>
      </c>
      <c r="AU190" s="60">
        <v>450</v>
      </c>
      <c r="AV190" s="289">
        <f>$D$190*AU190</f>
        <v>32737.5</v>
      </c>
      <c r="AW190" s="457">
        <v>450</v>
      </c>
      <c r="AX190" s="105">
        <v>144</v>
      </c>
      <c r="AY190" s="42">
        <v>1.05</v>
      </c>
      <c r="AZ190" s="41">
        <f t="shared" si="160"/>
        <v>472.5</v>
      </c>
      <c r="BA190" s="41">
        <f t="shared" si="161"/>
        <v>473</v>
      </c>
      <c r="BB190" s="557">
        <v>473</v>
      </c>
      <c r="BC190" s="60">
        <v>0</v>
      </c>
      <c r="BD190" s="289">
        <f>$D$190*BC190</f>
        <v>0</v>
      </c>
      <c r="BE190" s="457">
        <v>0</v>
      </c>
      <c r="BF190" s="105">
        <v>0</v>
      </c>
      <c r="BG190" s="42">
        <v>1.05</v>
      </c>
      <c r="BH190" s="41">
        <f t="shared" si="162"/>
        <v>0</v>
      </c>
      <c r="BI190" s="41">
        <f t="shared" si="163"/>
        <v>0</v>
      </c>
      <c r="BJ190" s="557">
        <v>0</v>
      </c>
      <c r="BK190" s="60">
        <v>450</v>
      </c>
      <c r="BL190" s="289">
        <f>$D$190*BK190</f>
        <v>32737.5</v>
      </c>
      <c r="BM190" s="457">
        <v>450</v>
      </c>
      <c r="BN190" s="105">
        <v>210</v>
      </c>
      <c r="BO190" s="42">
        <v>1.05</v>
      </c>
      <c r="BP190" s="41">
        <f t="shared" si="164"/>
        <v>472.5</v>
      </c>
      <c r="BQ190" s="41">
        <f t="shared" si="165"/>
        <v>473</v>
      </c>
      <c r="BR190" s="557">
        <v>473</v>
      </c>
      <c r="BS190" s="60">
        <v>0</v>
      </c>
      <c r="BT190" s="289">
        <f>$D$190*BS190</f>
        <v>0</v>
      </c>
      <c r="BU190" s="457">
        <v>0</v>
      </c>
      <c r="BV190" s="105">
        <v>3</v>
      </c>
      <c r="BW190" s="42">
        <v>1.05</v>
      </c>
      <c r="BX190" s="41">
        <f t="shared" si="166"/>
        <v>0</v>
      </c>
      <c r="BY190" s="41">
        <f t="shared" si="167"/>
        <v>0</v>
      </c>
      <c r="BZ190" s="557">
        <v>0</v>
      </c>
      <c r="CA190" s="60">
        <v>450</v>
      </c>
      <c r="CB190" s="289">
        <f>$D$190*CA190</f>
        <v>32737.5</v>
      </c>
      <c r="CC190" s="457">
        <v>450</v>
      </c>
      <c r="CD190" s="105">
        <v>0</v>
      </c>
      <c r="CE190" s="42">
        <v>1.05</v>
      </c>
      <c r="CF190" s="41">
        <f t="shared" si="168"/>
        <v>472.5</v>
      </c>
      <c r="CG190" s="41">
        <f t="shared" si="169"/>
        <v>473</v>
      </c>
      <c r="CH190" s="557">
        <v>473</v>
      </c>
      <c r="CI190" s="60">
        <v>350</v>
      </c>
      <c r="CJ190" s="289">
        <f>$D$190*CI190</f>
        <v>25462.5</v>
      </c>
      <c r="CK190" s="457">
        <v>350</v>
      </c>
      <c r="CL190" s="105">
        <v>0</v>
      </c>
      <c r="CM190" s="42">
        <v>1.05</v>
      </c>
      <c r="CN190" s="41">
        <f t="shared" si="170"/>
        <v>367.5</v>
      </c>
      <c r="CO190" s="41">
        <f t="shared" si="171"/>
        <v>368</v>
      </c>
      <c r="CP190" s="579">
        <v>368</v>
      </c>
      <c r="CQ190" s="60">
        <v>350</v>
      </c>
      <c r="CR190" s="289">
        <f>$D$190*CQ190</f>
        <v>25462.5</v>
      </c>
      <c r="CS190" s="467">
        <v>0</v>
      </c>
      <c r="CT190" s="56"/>
      <c r="CU190" s="42">
        <v>1.05</v>
      </c>
      <c r="CV190" s="41">
        <f t="shared" si="172"/>
        <v>367.5</v>
      </c>
      <c r="CW190" s="41">
        <f t="shared" si="173"/>
        <v>368</v>
      </c>
      <c r="CX190" s="564">
        <v>0</v>
      </c>
      <c r="CY190" s="60">
        <v>400</v>
      </c>
      <c r="CZ190" s="289">
        <f>$D$190*CY190</f>
        <v>29100</v>
      </c>
      <c r="DA190" s="501">
        <v>0</v>
      </c>
      <c r="DB190" s="223"/>
      <c r="DC190" s="42">
        <v>1.05</v>
      </c>
      <c r="DD190" s="41">
        <f t="shared" si="174"/>
        <v>420</v>
      </c>
      <c r="DE190" s="41">
        <f t="shared" si="175"/>
        <v>420</v>
      </c>
      <c r="DF190" s="576">
        <v>0</v>
      </c>
      <c r="DG190" s="119">
        <v>0</v>
      </c>
      <c r="DH190" s="289">
        <f>$D$190*DG190</f>
        <v>0</v>
      </c>
      <c r="DI190" s="501">
        <v>0</v>
      </c>
      <c r="DJ190" s="223"/>
      <c r="DK190" s="42">
        <v>1.05</v>
      </c>
      <c r="DL190" s="41">
        <f t="shared" si="176"/>
        <v>0</v>
      </c>
      <c r="DM190" s="41">
        <f t="shared" si="177"/>
        <v>0</v>
      </c>
      <c r="DN190" s="576">
        <v>0</v>
      </c>
      <c r="DO190" s="119">
        <v>0</v>
      </c>
      <c r="DP190" s="289">
        <f>$D$190*DO190</f>
        <v>0</v>
      </c>
      <c r="DQ190" s="501">
        <v>0</v>
      </c>
      <c r="DR190" s="223"/>
      <c r="DS190" s="42">
        <v>1.05</v>
      </c>
      <c r="DT190" s="41">
        <f t="shared" si="178"/>
        <v>0</v>
      </c>
      <c r="DU190" s="41">
        <f t="shared" si="179"/>
        <v>0</v>
      </c>
      <c r="DV190" s="576">
        <v>0</v>
      </c>
      <c r="DW190" s="119">
        <v>0</v>
      </c>
      <c r="DX190" s="289">
        <f>$D$190*DW190</f>
        <v>0</v>
      </c>
      <c r="DY190" s="501">
        <v>0</v>
      </c>
      <c r="DZ190" s="223"/>
      <c r="EA190" s="42">
        <v>1.05</v>
      </c>
      <c r="EB190" s="41">
        <f t="shared" si="180"/>
        <v>0</v>
      </c>
      <c r="EC190" s="41">
        <f t="shared" si="181"/>
        <v>0</v>
      </c>
      <c r="ED190" s="576">
        <v>0</v>
      </c>
      <c r="EE190" s="119">
        <v>0</v>
      </c>
      <c r="EF190" s="289">
        <f>$D$190*EE190</f>
        <v>0</v>
      </c>
      <c r="EG190" s="501">
        <v>0</v>
      </c>
      <c r="EH190" s="223"/>
      <c r="EI190" s="42">
        <v>1.05</v>
      </c>
      <c r="EJ190" s="41">
        <f t="shared" si="182"/>
        <v>0</v>
      </c>
      <c r="EK190" s="41">
        <f t="shared" si="183"/>
        <v>0</v>
      </c>
      <c r="EL190" s="576">
        <v>0</v>
      </c>
      <c r="EM190" s="119">
        <v>0</v>
      </c>
      <c r="EN190" s="289">
        <f>$D$190*EM190</f>
        <v>0</v>
      </c>
      <c r="EO190" s="501">
        <v>0</v>
      </c>
      <c r="EP190" s="223"/>
      <c r="EQ190" s="42">
        <v>1.05</v>
      </c>
      <c r="ER190" s="41">
        <f t="shared" si="184"/>
        <v>0</v>
      </c>
      <c r="ES190" s="41">
        <f t="shared" si="185"/>
        <v>0</v>
      </c>
      <c r="ET190" s="576">
        <v>0</v>
      </c>
      <c r="EU190" s="119">
        <v>0</v>
      </c>
      <c r="EV190" s="289">
        <f>$D$190*EU190</f>
        <v>0</v>
      </c>
      <c r="EW190" s="501">
        <v>0</v>
      </c>
      <c r="EX190" s="223"/>
      <c r="EY190" s="42">
        <v>1.05</v>
      </c>
      <c r="EZ190" s="41">
        <f t="shared" si="186"/>
        <v>0</v>
      </c>
      <c r="FA190" s="41">
        <f t="shared" si="187"/>
        <v>0</v>
      </c>
      <c r="FB190" s="576">
        <v>0</v>
      </c>
      <c r="FC190" s="104">
        <v>0</v>
      </c>
      <c r="FD190" s="289">
        <f>$D$190*FC190</f>
        <v>0</v>
      </c>
      <c r="FE190" s="463">
        <v>0</v>
      </c>
      <c r="FF190" s="227"/>
      <c r="FG190" s="42">
        <v>1.05</v>
      </c>
      <c r="FH190" s="41">
        <f t="shared" si="188"/>
        <v>0</v>
      </c>
      <c r="FI190" s="41">
        <f t="shared" si="197"/>
        <v>0</v>
      </c>
      <c r="FJ190" s="579">
        <v>0</v>
      </c>
      <c r="FK190" s="400">
        <v>0</v>
      </c>
      <c r="FL190" s="289">
        <f>$D$190*FK190</f>
        <v>0</v>
      </c>
      <c r="FM190" s="539">
        <v>0</v>
      </c>
      <c r="FN190" s="275"/>
      <c r="FO190" s="42">
        <v>1.05</v>
      </c>
      <c r="FP190" s="41">
        <f t="shared" si="189"/>
        <v>0</v>
      </c>
      <c r="FQ190" s="41">
        <f t="shared" si="190"/>
        <v>0</v>
      </c>
      <c r="FR190" s="633">
        <v>0</v>
      </c>
      <c r="FW190" s="355">
        <f t="shared" si="191"/>
        <v>3350</v>
      </c>
      <c r="FX190" s="355">
        <f t="shared" si="191"/>
        <v>243712.5</v>
      </c>
      <c r="FY190" s="355">
        <f t="shared" si="192"/>
        <v>0</v>
      </c>
      <c r="FZ190" s="356">
        <f t="shared" si="192"/>
        <v>0</v>
      </c>
    </row>
    <row r="191" spans="1:182" x14ac:dyDescent="0.25">
      <c r="A191" s="62"/>
      <c r="B191" s="99"/>
      <c r="C191" s="100"/>
      <c r="D191" s="96"/>
      <c r="E191" s="299">
        <f t="shared" si="198"/>
        <v>0</v>
      </c>
      <c r="F191" s="288"/>
      <c r="G191" s="358"/>
      <c r="H191" s="289"/>
      <c r="I191" s="468"/>
      <c r="K191" s="42"/>
      <c r="L191" s="41">
        <f t="shared" si="150"/>
        <v>0</v>
      </c>
      <c r="M191" s="41">
        <f t="shared" si="151"/>
        <v>0</v>
      </c>
      <c r="N191" s="557">
        <v>0</v>
      </c>
      <c r="O191" s="60"/>
      <c r="P191" s="289"/>
      <c r="Q191" s="457"/>
      <c r="S191" s="42"/>
      <c r="T191" s="41">
        <f t="shared" si="152"/>
        <v>0</v>
      </c>
      <c r="U191" s="41">
        <f t="shared" si="153"/>
        <v>0</v>
      </c>
      <c r="V191" s="557">
        <v>0</v>
      </c>
      <c r="W191" s="60">
        <v>0</v>
      </c>
      <c r="X191" s="289"/>
      <c r="Y191" s="457">
        <v>0</v>
      </c>
      <c r="AA191" s="42"/>
      <c r="AB191" s="41">
        <f t="shared" si="154"/>
        <v>0</v>
      </c>
      <c r="AC191" s="41">
        <f t="shared" si="155"/>
        <v>0</v>
      </c>
      <c r="AD191" s="557">
        <v>0</v>
      </c>
      <c r="AE191" s="60"/>
      <c r="AF191" s="289"/>
      <c r="AG191" s="457"/>
      <c r="AI191" s="42"/>
      <c r="AJ191" s="41">
        <f t="shared" si="156"/>
        <v>0</v>
      </c>
      <c r="AK191" s="41">
        <f t="shared" si="157"/>
        <v>0</v>
      </c>
      <c r="AL191" s="557">
        <v>0</v>
      </c>
      <c r="AM191" s="60"/>
      <c r="AN191" s="289"/>
      <c r="AO191" s="457"/>
      <c r="AQ191" s="42"/>
      <c r="AR191" s="41">
        <f t="shared" si="158"/>
        <v>0</v>
      </c>
      <c r="AS191" s="41">
        <f t="shared" si="159"/>
        <v>0</v>
      </c>
      <c r="AT191" s="557">
        <v>0</v>
      </c>
      <c r="AU191" s="60"/>
      <c r="AV191" s="289"/>
      <c r="AW191" s="457"/>
      <c r="AY191" s="42"/>
      <c r="AZ191" s="41">
        <f t="shared" si="160"/>
        <v>0</v>
      </c>
      <c r="BA191" s="41">
        <f t="shared" si="161"/>
        <v>0</v>
      </c>
      <c r="BB191" s="557">
        <v>0</v>
      </c>
      <c r="BC191" s="60">
        <v>0</v>
      </c>
      <c r="BD191" s="289"/>
      <c r="BE191" s="457">
        <v>0</v>
      </c>
      <c r="BG191" s="42"/>
      <c r="BH191" s="41">
        <f t="shared" si="162"/>
        <v>0</v>
      </c>
      <c r="BI191" s="41">
        <f t="shared" si="163"/>
        <v>0</v>
      </c>
      <c r="BJ191" s="557">
        <v>0</v>
      </c>
      <c r="BK191" s="60"/>
      <c r="BL191" s="289"/>
      <c r="BM191" s="457"/>
      <c r="BO191" s="42"/>
      <c r="BP191" s="41">
        <f t="shared" si="164"/>
        <v>0</v>
      </c>
      <c r="BQ191" s="41">
        <f t="shared" si="165"/>
        <v>0</v>
      </c>
      <c r="BR191" s="557">
        <v>0</v>
      </c>
      <c r="BS191" s="60"/>
      <c r="BT191" s="289"/>
      <c r="BU191" s="457"/>
      <c r="BW191" s="42"/>
      <c r="BX191" s="41">
        <f t="shared" si="166"/>
        <v>0</v>
      </c>
      <c r="BY191" s="41">
        <f t="shared" si="167"/>
        <v>0</v>
      </c>
      <c r="BZ191" s="557">
        <v>0</v>
      </c>
      <c r="CA191" s="60"/>
      <c r="CB191" s="289"/>
      <c r="CC191" s="457"/>
      <c r="CE191" s="42"/>
      <c r="CF191" s="41">
        <f t="shared" si="168"/>
        <v>0</v>
      </c>
      <c r="CG191" s="41">
        <f t="shared" si="169"/>
        <v>0</v>
      </c>
      <c r="CH191" s="557">
        <v>0</v>
      </c>
      <c r="CI191" s="60"/>
      <c r="CJ191" s="289"/>
      <c r="CK191" s="457"/>
      <c r="CM191" s="42"/>
      <c r="CN191" s="41">
        <f t="shared" si="170"/>
        <v>0</v>
      </c>
      <c r="CO191" s="41">
        <f t="shared" si="171"/>
        <v>0</v>
      </c>
      <c r="CP191" s="599">
        <v>0</v>
      </c>
      <c r="CQ191" s="60"/>
      <c r="CR191" s="289"/>
      <c r="CS191" s="457"/>
      <c r="CT191" s="56"/>
      <c r="CU191" s="42"/>
      <c r="CV191" s="41">
        <f t="shared" si="172"/>
        <v>0</v>
      </c>
      <c r="CW191" s="41">
        <f t="shared" si="173"/>
        <v>0</v>
      </c>
      <c r="CX191" s="564">
        <v>0</v>
      </c>
      <c r="CY191" s="60"/>
      <c r="CZ191" s="289"/>
      <c r="DA191" s="502"/>
      <c r="DB191" s="274"/>
      <c r="DC191" s="42"/>
      <c r="DD191" s="41">
        <f t="shared" si="174"/>
        <v>0</v>
      </c>
      <c r="DE191" s="41">
        <f t="shared" si="175"/>
        <v>0</v>
      </c>
      <c r="DF191" s="604">
        <v>0</v>
      </c>
      <c r="DG191" s="180"/>
      <c r="DH191" s="289"/>
      <c r="DI191" s="502"/>
      <c r="DJ191" s="274"/>
      <c r="DK191" s="42"/>
      <c r="DL191" s="41">
        <f t="shared" si="176"/>
        <v>0</v>
      </c>
      <c r="DM191" s="41">
        <f t="shared" si="177"/>
        <v>0</v>
      </c>
      <c r="DN191" s="604">
        <v>0</v>
      </c>
      <c r="DO191" s="180"/>
      <c r="DP191" s="289"/>
      <c r="DQ191" s="502"/>
      <c r="DR191" s="274"/>
      <c r="DS191" s="42"/>
      <c r="DT191" s="41">
        <f t="shared" si="178"/>
        <v>0</v>
      </c>
      <c r="DU191" s="41">
        <f t="shared" si="179"/>
        <v>0</v>
      </c>
      <c r="DV191" s="604">
        <v>0</v>
      </c>
      <c r="DW191" s="180"/>
      <c r="DX191" s="289"/>
      <c r="DY191" s="502"/>
      <c r="DZ191" s="274"/>
      <c r="EA191" s="42"/>
      <c r="EB191" s="41">
        <f t="shared" si="180"/>
        <v>0</v>
      </c>
      <c r="EC191" s="41">
        <f t="shared" si="181"/>
        <v>0</v>
      </c>
      <c r="ED191" s="604">
        <v>0</v>
      </c>
      <c r="EE191" s="180"/>
      <c r="EF191" s="289"/>
      <c r="EG191" s="502"/>
      <c r="EH191" s="274"/>
      <c r="EI191" s="42"/>
      <c r="EJ191" s="41">
        <f t="shared" si="182"/>
        <v>0</v>
      </c>
      <c r="EK191" s="41">
        <f t="shared" si="183"/>
        <v>0</v>
      </c>
      <c r="EL191" s="604">
        <v>0</v>
      </c>
      <c r="EM191" s="180"/>
      <c r="EN191" s="289"/>
      <c r="EO191" s="502"/>
      <c r="EP191" s="274"/>
      <c r="EQ191" s="42"/>
      <c r="ER191" s="41">
        <f t="shared" si="184"/>
        <v>0</v>
      </c>
      <c r="ES191" s="41">
        <f t="shared" si="185"/>
        <v>0</v>
      </c>
      <c r="ET191" s="604">
        <v>0</v>
      </c>
      <c r="EU191" s="180"/>
      <c r="EV191" s="289"/>
      <c r="EW191" s="502"/>
      <c r="EX191" s="274"/>
      <c r="EY191" s="42"/>
      <c r="EZ191" s="41">
        <f t="shared" si="186"/>
        <v>0</v>
      </c>
      <c r="FA191" s="41">
        <f t="shared" si="187"/>
        <v>0</v>
      </c>
      <c r="FB191" s="604">
        <v>0</v>
      </c>
      <c r="FC191" s="180"/>
      <c r="FD191" s="289"/>
      <c r="FE191" s="502"/>
      <c r="FF191" s="274"/>
      <c r="FG191" s="42"/>
      <c r="FH191" s="41">
        <f t="shared" si="188"/>
        <v>0</v>
      </c>
      <c r="FI191" s="41">
        <f t="shared" si="197"/>
        <v>0</v>
      </c>
      <c r="FJ191" s="599">
        <v>0</v>
      </c>
      <c r="FK191" s="292"/>
      <c r="FL191" s="289"/>
      <c r="FM191" s="548"/>
      <c r="FN191" s="275"/>
      <c r="FO191" s="42"/>
      <c r="FP191" s="41">
        <f t="shared" si="189"/>
        <v>0</v>
      </c>
      <c r="FQ191" s="41">
        <f t="shared" si="190"/>
        <v>0</v>
      </c>
      <c r="FR191" s="633">
        <v>0</v>
      </c>
      <c r="FW191" s="355">
        <f t="shared" si="191"/>
        <v>0</v>
      </c>
      <c r="FX191" s="355">
        <f t="shared" si="191"/>
        <v>0</v>
      </c>
      <c r="FY191" s="355">
        <f t="shared" si="192"/>
        <v>0</v>
      </c>
      <c r="FZ191" s="356">
        <f t="shared" si="192"/>
        <v>0</v>
      </c>
    </row>
    <row r="192" spans="1:182" x14ac:dyDescent="0.25">
      <c r="A192" s="62"/>
      <c r="B192" s="63" t="s">
        <v>596</v>
      </c>
      <c r="C192" s="88"/>
      <c r="D192" s="65"/>
      <c r="E192" s="299">
        <f t="shared" si="198"/>
        <v>0</v>
      </c>
      <c r="F192" s="288"/>
      <c r="G192" s="358"/>
      <c r="H192" s="289"/>
      <c r="I192" s="468"/>
      <c r="K192" s="42"/>
      <c r="L192" s="41">
        <f t="shared" si="150"/>
        <v>0</v>
      </c>
      <c r="M192" s="41">
        <f t="shared" si="151"/>
        <v>0</v>
      </c>
      <c r="N192" s="557">
        <v>0</v>
      </c>
      <c r="O192" s="60"/>
      <c r="P192" s="289"/>
      <c r="Q192" s="457"/>
      <c r="S192" s="42"/>
      <c r="T192" s="41">
        <f t="shared" si="152"/>
        <v>0</v>
      </c>
      <c r="U192" s="41">
        <f t="shared" si="153"/>
        <v>0</v>
      </c>
      <c r="V192" s="557">
        <v>0</v>
      </c>
      <c r="W192" s="60">
        <v>0</v>
      </c>
      <c r="X192" s="289"/>
      <c r="Y192" s="457">
        <v>0</v>
      </c>
      <c r="AA192" s="42"/>
      <c r="AB192" s="41">
        <f t="shared" si="154"/>
        <v>0</v>
      </c>
      <c r="AC192" s="41">
        <f t="shared" si="155"/>
        <v>0</v>
      </c>
      <c r="AD192" s="557">
        <v>0</v>
      </c>
      <c r="AE192" s="60"/>
      <c r="AF192" s="289"/>
      <c r="AG192" s="457"/>
      <c r="AI192" s="42"/>
      <c r="AJ192" s="41">
        <f t="shared" si="156"/>
        <v>0</v>
      </c>
      <c r="AK192" s="41">
        <f t="shared" si="157"/>
        <v>0</v>
      </c>
      <c r="AL192" s="557">
        <v>0</v>
      </c>
      <c r="AM192" s="60"/>
      <c r="AN192" s="289"/>
      <c r="AO192" s="457"/>
      <c r="AQ192" s="42"/>
      <c r="AR192" s="41">
        <f t="shared" si="158"/>
        <v>0</v>
      </c>
      <c r="AS192" s="41">
        <f t="shared" si="159"/>
        <v>0</v>
      </c>
      <c r="AT192" s="557">
        <v>0</v>
      </c>
      <c r="AU192" s="60"/>
      <c r="AV192" s="289"/>
      <c r="AW192" s="457"/>
      <c r="AY192" s="42"/>
      <c r="AZ192" s="41">
        <f t="shared" si="160"/>
        <v>0</v>
      </c>
      <c r="BA192" s="41">
        <f t="shared" si="161"/>
        <v>0</v>
      </c>
      <c r="BB192" s="557">
        <v>0</v>
      </c>
      <c r="BC192" s="60">
        <v>0</v>
      </c>
      <c r="BD192" s="289"/>
      <c r="BE192" s="457">
        <v>0</v>
      </c>
      <c r="BG192" s="42"/>
      <c r="BH192" s="41">
        <f t="shared" si="162"/>
        <v>0</v>
      </c>
      <c r="BI192" s="41">
        <f t="shared" si="163"/>
        <v>0</v>
      </c>
      <c r="BJ192" s="557">
        <v>0</v>
      </c>
      <c r="BK192" s="60"/>
      <c r="BL192" s="289"/>
      <c r="BM192" s="457"/>
      <c r="BO192" s="42"/>
      <c r="BP192" s="41">
        <f t="shared" si="164"/>
        <v>0</v>
      </c>
      <c r="BQ192" s="41">
        <f t="shared" si="165"/>
        <v>0</v>
      </c>
      <c r="BR192" s="557">
        <v>0</v>
      </c>
      <c r="BS192" s="60"/>
      <c r="BT192" s="289"/>
      <c r="BU192" s="457"/>
      <c r="BW192" s="42"/>
      <c r="BX192" s="41">
        <f t="shared" si="166"/>
        <v>0</v>
      </c>
      <c r="BY192" s="41">
        <f t="shared" si="167"/>
        <v>0</v>
      </c>
      <c r="BZ192" s="557">
        <v>0</v>
      </c>
      <c r="CA192" s="60"/>
      <c r="CB192" s="289"/>
      <c r="CC192" s="457"/>
      <c r="CE192" s="42"/>
      <c r="CF192" s="41">
        <f t="shared" si="168"/>
        <v>0</v>
      </c>
      <c r="CG192" s="41">
        <f t="shared" si="169"/>
        <v>0</v>
      </c>
      <c r="CH192" s="557">
        <v>0</v>
      </c>
      <c r="CI192" s="60"/>
      <c r="CJ192" s="289"/>
      <c r="CK192" s="457"/>
      <c r="CM192" s="42"/>
      <c r="CN192" s="41">
        <f t="shared" si="170"/>
        <v>0</v>
      </c>
      <c r="CO192" s="41">
        <f t="shared" si="171"/>
        <v>0</v>
      </c>
      <c r="CP192" s="599">
        <v>0</v>
      </c>
      <c r="CQ192" s="60"/>
      <c r="CR192" s="289"/>
      <c r="CS192" s="457"/>
      <c r="CT192" s="56"/>
      <c r="CU192" s="42"/>
      <c r="CV192" s="41">
        <f t="shared" si="172"/>
        <v>0</v>
      </c>
      <c r="CW192" s="41">
        <f t="shared" si="173"/>
        <v>0</v>
      </c>
      <c r="CX192" s="564">
        <v>0</v>
      </c>
      <c r="CY192" s="60"/>
      <c r="CZ192" s="289"/>
      <c r="DA192" s="502"/>
      <c r="DB192" s="274"/>
      <c r="DC192" s="42"/>
      <c r="DD192" s="41">
        <f t="shared" si="174"/>
        <v>0</v>
      </c>
      <c r="DE192" s="41">
        <f t="shared" si="175"/>
        <v>0</v>
      </c>
      <c r="DF192" s="604">
        <v>0</v>
      </c>
      <c r="DG192" s="180"/>
      <c r="DH192" s="289"/>
      <c r="DI192" s="502"/>
      <c r="DJ192" s="274"/>
      <c r="DK192" s="42"/>
      <c r="DL192" s="41">
        <f t="shared" si="176"/>
        <v>0</v>
      </c>
      <c r="DM192" s="41">
        <f t="shared" si="177"/>
        <v>0</v>
      </c>
      <c r="DN192" s="604">
        <v>0</v>
      </c>
      <c r="DO192" s="180"/>
      <c r="DP192" s="289"/>
      <c r="DQ192" s="502"/>
      <c r="DR192" s="274"/>
      <c r="DS192" s="42"/>
      <c r="DT192" s="41">
        <f t="shared" si="178"/>
        <v>0</v>
      </c>
      <c r="DU192" s="41">
        <f t="shared" si="179"/>
        <v>0</v>
      </c>
      <c r="DV192" s="604">
        <v>0</v>
      </c>
      <c r="DW192" s="180"/>
      <c r="DX192" s="289"/>
      <c r="DY192" s="502"/>
      <c r="DZ192" s="274"/>
      <c r="EA192" s="42"/>
      <c r="EB192" s="41">
        <f t="shared" si="180"/>
        <v>0</v>
      </c>
      <c r="EC192" s="41">
        <f t="shared" si="181"/>
        <v>0</v>
      </c>
      <c r="ED192" s="604">
        <v>0</v>
      </c>
      <c r="EE192" s="180"/>
      <c r="EF192" s="289"/>
      <c r="EG192" s="502"/>
      <c r="EH192" s="274"/>
      <c r="EI192" s="42"/>
      <c r="EJ192" s="41">
        <f t="shared" si="182"/>
        <v>0</v>
      </c>
      <c r="EK192" s="41">
        <f t="shared" si="183"/>
        <v>0</v>
      </c>
      <c r="EL192" s="604">
        <v>0</v>
      </c>
      <c r="EM192" s="180"/>
      <c r="EN192" s="289"/>
      <c r="EO192" s="502"/>
      <c r="EP192" s="274"/>
      <c r="EQ192" s="42"/>
      <c r="ER192" s="41">
        <f t="shared" si="184"/>
        <v>0</v>
      </c>
      <c r="ES192" s="41">
        <f t="shared" si="185"/>
        <v>0</v>
      </c>
      <c r="ET192" s="604">
        <v>0</v>
      </c>
      <c r="EU192" s="180"/>
      <c r="EV192" s="289"/>
      <c r="EW192" s="502"/>
      <c r="EX192" s="274"/>
      <c r="EY192" s="42"/>
      <c r="EZ192" s="41">
        <f t="shared" si="186"/>
        <v>0</v>
      </c>
      <c r="FA192" s="41">
        <f t="shared" si="187"/>
        <v>0</v>
      </c>
      <c r="FB192" s="604">
        <v>0</v>
      </c>
      <c r="FC192" s="180"/>
      <c r="FD192" s="289"/>
      <c r="FE192" s="502"/>
      <c r="FF192" s="274"/>
      <c r="FG192" s="42"/>
      <c r="FH192" s="41">
        <f t="shared" si="188"/>
        <v>0</v>
      </c>
      <c r="FI192" s="41">
        <f t="shared" si="197"/>
        <v>0</v>
      </c>
      <c r="FJ192" s="599">
        <v>0</v>
      </c>
      <c r="FK192" s="292"/>
      <c r="FL192" s="289"/>
      <c r="FM192" s="548"/>
      <c r="FN192" s="275"/>
      <c r="FO192" s="42"/>
      <c r="FP192" s="41">
        <f t="shared" si="189"/>
        <v>0</v>
      </c>
      <c r="FQ192" s="41">
        <f t="shared" si="190"/>
        <v>0</v>
      </c>
      <c r="FR192" s="633">
        <v>0</v>
      </c>
      <c r="FW192" s="355">
        <f t="shared" si="191"/>
        <v>0</v>
      </c>
      <c r="FX192" s="355">
        <f t="shared" si="191"/>
        <v>0</v>
      </c>
      <c r="FY192" s="355">
        <f t="shared" si="192"/>
        <v>0</v>
      </c>
      <c r="FZ192" s="356">
        <f t="shared" si="192"/>
        <v>0</v>
      </c>
    </row>
    <row r="193" spans="1:182" x14ac:dyDescent="0.25">
      <c r="A193" s="35" t="s">
        <v>288</v>
      </c>
      <c r="B193" s="84" t="s">
        <v>289</v>
      </c>
      <c r="C193" s="88" t="s">
        <v>18</v>
      </c>
      <c r="D193" s="102">
        <v>105.15</v>
      </c>
      <c r="E193" s="299">
        <f t="shared" si="198"/>
        <v>2025</v>
      </c>
      <c r="F193" s="288">
        <f>$D$193*E193</f>
        <v>212928.75</v>
      </c>
      <c r="G193" s="60">
        <v>0</v>
      </c>
      <c r="H193" s="289">
        <f>$D$193*G193</f>
        <v>0</v>
      </c>
      <c r="I193" s="457">
        <v>0</v>
      </c>
      <c r="K193" s="390">
        <v>1.2</v>
      </c>
      <c r="L193" s="41">
        <f t="shared" si="150"/>
        <v>0</v>
      </c>
      <c r="M193" s="41">
        <f t="shared" si="151"/>
        <v>0</v>
      </c>
      <c r="N193" s="557">
        <v>0</v>
      </c>
      <c r="O193" s="60">
        <v>400</v>
      </c>
      <c r="P193" s="289">
        <f>$D$193*O193</f>
        <v>42060</v>
      </c>
      <c r="Q193" s="457">
        <v>400</v>
      </c>
      <c r="S193" s="390">
        <v>1.2</v>
      </c>
      <c r="T193" s="41">
        <f t="shared" si="152"/>
        <v>480</v>
      </c>
      <c r="U193" s="41">
        <f t="shared" si="153"/>
        <v>480</v>
      </c>
      <c r="V193" s="557">
        <v>480</v>
      </c>
      <c r="W193" s="60">
        <v>0</v>
      </c>
      <c r="X193" s="289">
        <f>$D$193*W193</f>
        <v>0</v>
      </c>
      <c r="Y193" s="457">
        <v>0</v>
      </c>
      <c r="AA193" s="390">
        <v>1.2</v>
      </c>
      <c r="AB193" s="41">
        <f t="shared" si="154"/>
        <v>0</v>
      </c>
      <c r="AC193" s="41">
        <f t="shared" si="155"/>
        <v>0</v>
      </c>
      <c r="AD193" s="557">
        <v>0</v>
      </c>
      <c r="AE193" s="60">
        <v>350</v>
      </c>
      <c r="AF193" s="289">
        <f>$D$193*AE193</f>
        <v>36802.5</v>
      </c>
      <c r="AG193" s="457">
        <v>400</v>
      </c>
      <c r="AI193" s="390">
        <v>1.2</v>
      </c>
      <c r="AJ193" s="41">
        <f t="shared" si="156"/>
        <v>420</v>
      </c>
      <c r="AK193" s="41">
        <f t="shared" si="157"/>
        <v>420</v>
      </c>
      <c r="AL193" s="557">
        <v>480</v>
      </c>
      <c r="AM193" s="60">
        <v>0</v>
      </c>
      <c r="AN193" s="289">
        <f>$D$193*AM193</f>
        <v>0</v>
      </c>
      <c r="AO193" s="457">
        <v>0</v>
      </c>
      <c r="AQ193" s="390">
        <v>1.2</v>
      </c>
      <c r="AR193" s="41">
        <f t="shared" si="158"/>
        <v>0</v>
      </c>
      <c r="AS193" s="41">
        <f t="shared" si="159"/>
        <v>0</v>
      </c>
      <c r="AT193" s="557">
        <v>0</v>
      </c>
      <c r="AU193" s="60">
        <v>400</v>
      </c>
      <c r="AV193" s="289">
        <f>$D$193*AU193</f>
        <v>42060</v>
      </c>
      <c r="AW193" s="457">
        <v>400</v>
      </c>
      <c r="AY193" s="390">
        <v>1.2</v>
      </c>
      <c r="AZ193" s="41">
        <f t="shared" si="160"/>
        <v>480</v>
      </c>
      <c r="BA193" s="41">
        <f t="shared" si="161"/>
        <v>480</v>
      </c>
      <c r="BB193" s="557">
        <v>480</v>
      </c>
      <c r="BC193" s="60">
        <v>0</v>
      </c>
      <c r="BD193" s="289">
        <f>$D$193*BC193</f>
        <v>0</v>
      </c>
      <c r="BE193" s="457">
        <v>0</v>
      </c>
      <c r="BG193" s="390">
        <v>1.2</v>
      </c>
      <c r="BH193" s="41">
        <f t="shared" si="162"/>
        <v>0</v>
      </c>
      <c r="BI193" s="41">
        <f t="shared" si="163"/>
        <v>0</v>
      </c>
      <c r="BJ193" s="557">
        <v>0</v>
      </c>
      <c r="BK193" s="60">
        <v>350</v>
      </c>
      <c r="BL193" s="289">
        <f>$D$193*BK193</f>
        <v>36802.5</v>
      </c>
      <c r="BM193" s="457">
        <v>350</v>
      </c>
      <c r="BO193" s="390">
        <v>1.2</v>
      </c>
      <c r="BP193" s="41">
        <f t="shared" si="164"/>
        <v>420</v>
      </c>
      <c r="BQ193" s="41">
        <f t="shared" si="165"/>
        <v>420</v>
      </c>
      <c r="BR193" s="557">
        <v>420</v>
      </c>
      <c r="BS193" s="60">
        <v>0</v>
      </c>
      <c r="BT193" s="289">
        <f>$D$193*BS193</f>
        <v>0</v>
      </c>
      <c r="BU193" s="457">
        <v>0</v>
      </c>
      <c r="BW193" s="390">
        <v>1.2</v>
      </c>
      <c r="BX193" s="41">
        <f t="shared" si="166"/>
        <v>0</v>
      </c>
      <c r="BY193" s="41">
        <f t="shared" si="167"/>
        <v>0</v>
      </c>
      <c r="BZ193" s="557">
        <v>0</v>
      </c>
      <c r="CA193" s="41">
        <v>150</v>
      </c>
      <c r="CB193" s="289">
        <f>$D$193*CA193</f>
        <v>15772.5</v>
      </c>
      <c r="CC193" s="467">
        <v>150</v>
      </c>
      <c r="CE193" s="390">
        <v>1.2</v>
      </c>
      <c r="CF193" s="41">
        <f t="shared" si="168"/>
        <v>180</v>
      </c>
      <c r="CG193" s="41">
        <f t="shared" si="169"/>
        <v>180</v>
      </c>
      <c r="CH193" s="564">
        <v>180</v>
      </c>
      <c r="CI193" s="60">
        <v>100</v>
      </c>
      <c r="CJ193" s="289">
        <f>$D$193*CI193</f>
        <v>10515</v>
      </c>
      <c r="CK193" s="457">
        <v>100</v>
      </c>
      <c r="CM193" s="390">
        <v>1.2</v>
      </c>
      <c r="CN193" s="41">
        <f t="shared" si="170"/>
        <v>120</v>
      </c>
      <c r="CO193" s="41">
        <f t="shared" si="171"/>
        <v>120</v>
      </c>
      <c r="CP193" s="599">
        <v>120</v>
      </c>
      <c r="CQ193" s="60">
        <v>100</v>
      </c>
      <c r="CR193" s="289">
        <f>$D$193*CQ193</f>
        <v>10515</v>
      </c>
      <c r="CS193" s="467">
        <v>0</v>
      </c>
      <c r="CT193" s="56"/>
      <c r="CU193" s="390">
        <v>1.2</v>
      </c>
      <c r="CV193" s="41">
        <f t="shared" si="172"/>
        <v>120</v>
      </c>
      <c r="CW193" s="41">
        <f t="shared" si="173"/>
        <v>120</v>
      </c>
      <c r="CX193" s="564">
        <v>0</v>
      </c>
      <c r="CY193" s="60">
        <v>175</v>
      </c>
      <c r="CZ193" s="289">
        <f>$D$193*CY193</f>
        <v>18401.25</v>
      </c>
      <c r="DA193" s="502">
        <v>0</v>
      </c>
      <c r="DB193" s="274"/>
      <c r="DC193" s="390">
        <v>1.2</v>
      </c>
      <c r="DD193" s="41">
        <f t="shared" si="174"/>
        <v>210</v>
      </c>
      <c r="DE193" s="41">
        <f t="shared" si="175"/>
        <v>210</v>
      </c>
      <c r="DF193" s="604">
        <v>0</v>
      </c>
      <c r="DG193" s="180">
        <v>0</v>
      </c>
      <c r="DH193" s="289">
        <f>$D$193*DG193</f>
        <v>0</v>
      </c>
      <c r="DI193" s="502">
        <v>0</v>
      </c>
      <c r="DJ193" s="274"/>
      <c r="DK193" s="390">
        <v>1.2</v>
      </c>
      <c r="DL193" s="41">
        <f t="shared" si="176"/>
        <v>0</v>
      </c>
      <c r="DM193" s="41">
        <f t="shared" si="177"/>
        <v>0</v>
      </c>
      <c r="DN193" s="604">
        <v>0</v>
      </c>
      <c r="DO193" s="180">
        <v>0</v>
      </c>
      <c r="DP193" s="289">
        <f>$D$193*DO193</f>
        <v>0</v>
      </c>
      <c r="DQ193" s="502">
        <v>0</v>
      </c>
      <c r="DR193" s="274"/>
      <c r="DS193" s="390">
        <v>1.2</v>
      </c>
      <c r="DT193" s="41">
        <f t="shared" si="178"/>
        <v>0</v>
      </c>
      <c r="DU193" s="41">
        <f t="shared" si="179"/>
        <v>0</v>
      </c>
      <c r="DV193" s="604">
        <v>0</v>
      </c>
      <c r="DW193" s="180">
        <v>0</v>
      </c>
      <c r="DX193" s="289">
        <f>$D$193*DW193</f>
        <v>0</v>
      </c>
      <c r="DY193" s="502">
        <v>0</v>
      </c>
      <c r="DZ193" s="274"/>
      <c r="EA193" s="390">
        <v>1.2</v>
      </c>
      <c r="EB193" s="41">
        <f t="shared" si="180"/>
        <v>0</v>
      </c>
      <c r="EC193" s="41">
        <f t="shared" si="181"/>
        <v>0</v>
      </c>
      <c r="ED193" s="604">
        <v>0</v>
      </c>
      <c r="EE193" s="180">
        <v>0</v>
      </c>
      <c r="EF193" s="289">
        <f>$D$193*EE193</f>
        <v>0</v>
      </c>
      <c r="EG193" s="502">
        <v>0</v>
      </c>
      <c r="EH193" s="274"/>
      <c r="EI193" s="390">
        <v>1.2</v>
      </c>
      <c r="EJ193" s="41">
        <f t="shared" si="182"/>
        <v>0</v>
      </c>
      <c r="EK193" s="41">
        <f t="shared" si="183"/>
        <v>0</v>
      </c>
      <c r="EL193" s="604">
        <v>0</v>
      </c>
      <c r="EM193" s="180">
        <v>0</v>
      </c>
      <c r="EN193" s="289">
        <f>$D$193*EM193</f>
        <v>0</v>
      </c>
      <c r="EO193" s="502">
        <v>0</v>
      </c>
      <c r="EP193" s="274"/>
      <c r="EQ193" s="390">
        <v>1.2</v>
      </c>
      <c r="ER193" s="41">
        <f t="shared" si="184"/>
        <v>0</v>
      </c>
      <c r="ES193" s="41">
        <f t="shared" si="185"/>
        <v>0</v>
      </c>
      <c r="ET193" s="604">
        <v>0</v>
      </c>
      <c r="EU193" s="180">
        <v>0</v>
      </c>
      <c r="EV193" s="289">
        <f>$D$193*EU193</f>
        <v>0</v>
      </c>
      <c r="EW193" s="502">
        <v>0</v>
      </c>
      <c r="EX193" s="274"/>
      <c r="EY193" s="390">
        <v>1.2</v>
      </c>
      <c r="EZ193" s="41">
        <f t="shared" si="186"/>
        <v>0</v>
      </c>
      <c r="FA193" s="41">
        <f t="shared" si="187"/>
        <v>0</v>
      </c>
      <c r="FB193" s="604">
        <v>0</v>
      </c>
      <c r="FC193" s="86">
        <v>0</v>
      </c>
      <c r="FD193" s="289">
        <f>$D$193*FC193</f>
        <v>0</v>
      </c>
      <c r="FE193" s="499">
        <v>0</v>
      </c>
      <c r="FF193" s="19"/>
      <c r="FG193" s="390">
        <v>1.2</v>
      </c>
      <c r="FH193" s="41">
        <f t="shared" si="188"/>
        <v>0</v>
      </c>
      <c r="FI193" s="41">
        <f t="shared" si="197"/>
        <v>0</v>
      </c>
      <c r="FJ193" s="599">
        <v>0</v>
      </c>
      <c r="FK193" s="400">
        <v>0</v>
      </c>
      <c r="FL193" s="289">
        <f>$D$193*FK193</f>
        <v>0</v>
      </c>
      <c r="FM193" s="539">
        <v>0</v>
      </c>
      <c r="FN193" s="275"/>
      <c r="FO193" s="390">
        <v>1.2</v>
      </c>
      <c r="FP193" s="41">
        <f t="shared" si="189"/>
        <v>0</v>
      </c>
      <c r="FQ193" s="41">
        <f t="shared" si="190"/>
        <v>0</v>
      </c>
      <c r="FR193" s="633">
        <v>0</v>
      </c>
      <c r="FW193" s="355">
        <f t="shared" si="191"/>
        <v>2025</v>
      </c>
      <c r="FX193" s="355">
        <f t="shared" si="191"/>
        <v>212928.75</v>
      </c>
      <c r="FY193" s="355">
        <f t="shared" si="192"/>
        <v>0</v>
      </c>
      <c r="FZ193" s="356">
        <f t="shared" si="192"/>
        <v>0</v>
      </c>
    </row>
    <row r="194" spans="1:182" x14ac:dyDescent="0.25">
      <c r="A194" s="35" t="s">
        <v>290</v>
      </c>
      <c r="B194" s="84" t="s">
        <v>291</v>
      </c>
      <c r="C194" s="88" t="s">
        <v>18</v>
      </c>
      <c r="D194" s="102">
        <v>109.6</v>
      </c>
      <c r="E194" s="299">
        <f t="shared" si="198"/>
        <v>740</v>
      </c>
      <c r="F194" s="288">
        <f>$D$194*E194</f>
        <v>81104</v>
      </c>
      <c r="G194" s="60">
        <v>0</v>
      </c>
      <c r="H194" s="289">
        <f>$D$194*G194</f>
        <v>0</v>
      </c>
      <c r="I194" s="457">
        <v>0</v>
      </c>
      <c r="K194" s="390">
        <v>1.1499999999999999</v>
      </c>
      <c r="L194" s="41">
        <f t="shared" si="150"/>
        <v>0</v>
      </c>
      <c r="M194" s="41">
        <f t="shared" si="151"/>
        <v>0</v>
      </c>
      <c r="N194" s="557">
        <v>0</v>
      </c>
      <c r="O194" s="60">
        <v>120</v>
      </c>
      <c r="P194" s="289">
        <f>$D$194*O194</f>
        <v>13152</v>
      </c>
      <c r="Q194" s="457">
        <v>120</v>
      </c>
      <c r="S194" s="390">
        <v>1.1499999999999999</v>
      </c>
      <c r="T194" s="41">
        <f t="shared" si="152"/>
        <v>138</v>
      </c>
      <c r="U194" s="41">
        <f t="shared" si="153"/>
        <v>138</v>
      </c>
      <c r="V194" s="557">
        <v>138</v>
      </c>
      <c r="W194" s="60">
        <v>0</v>
      </c>
      <c r="X194" s="289">
        <f>$D$194*W194</f>
        <v>0</v>
      </c>
      <c r="Y194" s="457">
        <v>0</v>
      </c>
      <c r="AA194" s="390">
        <v>1.1499999999999999</v>
      </c>
      <c r="AB194" s="41">
        <f t="shared" si="154"/>
        <v>0</v>
      </c>
      <c r="AC194" s="41">
        <f t="shared" si="155"/>
        <v>0</v>
      </c>
      <c r="AD194" s="557">
        <v>0</v>
      </c>
      <c r="AE194" s="60">
        <v>150</v>
      </c>
      <c r="AF194" s="289">
        <f>$D$194*AE194</f>
        <v>16440</v>
      </c>
      <c r="AG194" s="457">
        <v>150</v>
      </c>
      <c r="AI194" s="390">
        <v>1.1499999999999999</v>
      </c>
      <c r="AJ194" s="41">
        <f t="shared" si="156"/>
        <v>172.5</v>
      </c>
      <c r="AK194" s="41">
        <f t="shared" si="157"/>
        <v>173</v>
      </c>
      <c r="AL194" s="557">
        <v>173</v>
      </c>
      <c r="AM194" s="60">
        <v>0</v>
      </c>
      <c r="AN194" s="289">
        <f>$D$194*AM194</f>
        <v>0</v>
      </c>
      <c r="AO194" s="457">
        <v>0</v>
      </c>
      <c r="AQ194" s="390">
        <v>1.1499999999999999</v>
      </c>
      <c r="AR194" s="41">
        <f t="shared" si="158"/>
        <v>0</v>
      </c>
      <c r="AS194" s="41">
        <f t="shared" si="159"/>
        <v>0</v>
      </c>
      <c r="AT194" s="557">
        <v>0</v>
      </c>
      <c r="AU194" s="60">
        <v>150</v>
      </c>
      <c r="AV194" s="289">
        <f>$D$194*AU194</f>
        <v>16440</v>
      </c>
      <c r="AW194" s="457">
        <v>150</v>
      </c>
      <c r="AY194" s="390">
        <v>1.1499999999999999</v>
      </c>
      <c r="AZ194" s="41">
        <f t="shared" si="160"/>
        <v>172.5</v>
      </c>
      <c r="BA194" s="41">
        <f t="shared" si="161"/>
        <v>173</v>
      </c>
      <c r="BB194" s="557">
        <v>173</v>
      </c>
      <c r="BC194" s="60">
        <v>0</v>
      </c>
      <c r="BD194" s="289">
        <f>$D$194*BC194</f>
        <v>0</v>
      </c>
      <c r="BE194" s="457">
        <v>0</v>
      </c>
      <c r="BG194" s="390">
        <v>1.1499999999999999</v>
      </c>
      <c r="BH194" s="41">
        <f t="shared" si="162"/>
        <v>0</v>
      </c>
      <c r="BI194" s="41">
        <f t="shared" si="163"/>
        <v>0</v>
      </c>
      <c r="BJ194" s="557">
        <v>0</v>
      </c>
      <c r="BK194" s="60">
        <v>120</v>
      </c>
      <c r="BL194" s="289">
        <f>$D$194*BK194</f>
        <v>13152</v>
      </c>
      <c r="BM194" s="457">
        <v>120</v>
      </c>
      <c r="BO194" s="390">
        <v>1.1499999999999999</v>
      </c>
      <c r="BP194" s="41">
        <f t="shared" si="164"/>
        <v>138</v>
      </c>
      <c r="BQ194" s="41">
        <f t="shared" si="165"/>
        <v>138</v>
      </c>
      <c r="BR194" s="557">
        <v>138</v>
      </c>
      <c r="BS194" s="60">
        <v>0</v>
      </c>
      <c r="BT194" s="289">
        <f>$D$194*BS194</f>
        <v>0</v>
      </c>
      <c r="BU194" s="457">
        <v>0</v>
      </c>
      <c r="BW194" s="390">
        <v>1.1499999999999999</v>
      </c>
      <c r="BX194" s="41">
        <f t="shared" si="166"/>
        <v>0</v>
      </c>
      <c r="BY194" s="41">
        <f t="shared" si="167"/>
        <v>0</v>
      </c>
      <c r="BZ194" s="557">
        <v>0</v>
      </c>
      <c r="CA194" s="41">
        <v>120</v>
      </c>
      <c r="CB194" s="289">
        <f>$D$194*CA194</f>
        <v>13152</v>
      </c>
      <c r="CC194" s="467">
        <v>120</v>
      </c>
      <c r="CE194" s="390">
        <v>1.1499999999999999</v>
      </c>
      <c r="CF194" s="41">
        <f t="shared" si="168"/>
        <v>138</v>
      </c>
      <c r="CG194" s="41">
        <f t="shared" si="169"/>
        <v>138</v>
      </c>
      <c r="CH194" s="564">
        <v>138</v>
      </c>
      <c r="CI194" s="60">
        <v>20</v>
      </c>
      <c r="CJ194" s="289">
        <f>$D$194*CI194</f>
        <v>2192</v>
      </c>
      <c r="CK194" s="457">
        <v>20</v>
      </c>
      <c r="CM194" s="390">
        <v>1.1499999999999999</v>
      </c>
      <c r="CN194" s="41">
        <f t="shared" si="170"/>
        <v>23</v>
      </c>
      <c r="CO194" s="41">
        <f t="shared" si="171"/>
        <v>23</v>
      </c>
      <c r="CP194" s="599">
        <v>23</v>
      </c>
      <c r="CQ194" s="60">
        <v>20</v>
      </c>
      <c r="CR194" s="289">
        <f>$D$194*CQ194</f>
        <v>2192</v>
      </c>
      <c r="CS194" s="467">
        <v>0</v>
      </c>
      <c r="CT194" s="56"/>
      <c r="CU194" s="390">
        <v>1.1499999999999999</v>
      </c>
      <c r="CV194" s="41">
        <f t="shared" si="172"/>
        <v>23</v>
      </c>
      <c r="CW194" s="41">
        <f t="shared" si="173"/>
        <v>23</v>
      </c>
      <c r="CX194" s="564">
        <v>0</v>
      </c>
      <c r="CY194" s="60">
        <v>40</v>
      </c>
      <c r="CZ194" s="289">
        <f>$D$194*CY194</f>
        <v>4384</v>
      </c>
      <c r="DA194" s="502">
        <v>0</v>
      </c>
      <c r="DB194" s="274"/>
      <c r="DC194" s="390">
        <v>1.1499999999999999</v>
      </c>
      <c r="DD194" s="41">
        <f t="shared" si="174"/>
        <v>46</v>
      </c>
      <c r="DE194" s="41">
        <f t="shared" si="175"/>
        <v>46</v>
      </c>
      <c r="DF194" s="604">
        <v>0</v>
      </c>
      <c r="DG194" s="180">
        <v>0</v>
      </c>
      <c r="DH194" s="289">
        <f>$D$194*DG194</f>
        <v>0</v>
      </c>
      <c r="DI194" s="502">
        <v>0</v>
      </c>
      <c r="DJ194" s="274"/>
      <c r="DK194" s="390">
        <v>1.1499999999999999</v>
      </c>
      <c r="DL194" s="41">
        <f t="shared" si="176"/>
        <v>0</v>
      </c>
      <c r="DM194" s="41">
        <f t="shared" si="177"/>
        <v>0</v>
      </c>
      <c r="DN194" s="604">
        <v>0</v>
      </c>
      <c r="DO194" s="180">
        <v>0</v>
      </c>
      <c r="DP194" s="289">
        <f>$D$194*DO194</f>
        <v>0</v>
      </c>
      <c r="DQ194" s="502">
        <v>0</v>
      </c>
      <c r="DR194" s="274"/>
      <c r="DS194" s="390">
        <v>1.1499999999999999</v>
      </c>
      <c r="DT194" s="41">
        <f t="shared" si="178"/>
        <v>0</v>
      </c>
      <c r="DU194" s="41">
        <f t="shared" si="179"/>
        <v>0</v>
      </c>
      <c r="DV194" s="604">
        <v>0</v>
      </c>
      <c r="DW194" s="180">
        <v>0</v>
      </c>
      <c r="DX194" s="289">
        <f>$D$194*DW194</f>
        <v>0</v>
      </c>
      <c r="DY194" s="502">
        <v>0</v>
      </c>
      <c r="DZ194" s="274"/>
      <c r="EA194" s="390">
        <v>1.1499999999999999</v>
      </c>
      <c r="EB194" s="41">
        <f t="shared" si="180"/>
        <v>0</v>
      </c>
      <c r="EC194" s="41">
        <f t="shared" si="181"/>
        <v>0</v>
      </c>
      <c r="ED194" s="604">
        <v>0</v>
      </c>
      <c r="EE194" s="180">
        <v>0</v>
      </c>
      <c r="EF194" s="289">
        <f>$D$194*EE194</f>
        <v>0</v>
      </c>
      <c r="EG194" s="502">
        <v>0</v>
      </c>
      <c r="EH194" s="274"/>
      <c r="EI194" s="390">
        <v>1.1499999999999999</v>
      </c>
      <c r="EJ194" s="41">
        <f t="shared" si="182"/>
        <v>0</v>
      </c>
      <c r="EK194" s="41">
        <f t="shared" si="183"/>
        <v>0</v>
      </c>
      <c r="EL194" s="604">
        <v>0</v>
      </c>
      <c r="EM194" s="180">
        <v>0</v>
      </c>
      <c r="EN194" s="289">
        <f>$D$194*EM194</f>
        <v>0</v>
      </c>
      <c r="EO194" s="502">
        <v>0</v>
      </c>
      <c r="EP194" s="274"/>
      <c r="EQ194" s="390">
        <v>1.1499999999999999</v>
      </c>
      <c r="ER194" s="41">
        <f t="shared" si="184"/>
        <v>0</v>
      </c>
      <c r="ES194" s="41">
        <f t="shared" si="185"/>
        <v>0</v>
      </c>
      <c r="ET194" s="604">
        <v>0</v>
      </c>
      <c r="EU194" s="180">
        <v>0</v>
      </c>
      <c r="EV194" s="289">
        <f>$D$194*EU194</f>
        <v>0</v>
      </c>
      <c r="EW194" s="502">
        <v>0</v>
      </c>
      <c r="EX194" s="274"/>
      <c r="EY194" s="390">
        <v>1.1499999999999999</v>
      </c>
      <c r="EZ194" s="41">
        <f t="shared" si="186"/>
        <v>0</v>
      </c>
      <c r="FA194" s="41">
        <f t="shared" si="187"/>
        <v>0</v>
      </c>
      <c r="FB194" s="604">
        <v>0</v>
      </c>
      <c r="FC194" s="86">
        <v>0</v>
      </c>
      <c r="FD194" s="289">
        <f>$D$194*FC194</f>
        <v>0</v>
      </c>
      <c r="FE194" s="499">
        <v>0</v>
      </c>
      <c r="FF194" s="19"/>
      <c r="FG194" s="390">
        <v>1.1499999999999999</v>
      </c>
      <c r="FH194" s="41">
        <f t="shared" si="188"/>
        <v>0</v>
      </c>
      <c r="FI194" s="41">
        <f t="shared" si="197"/>
        <v>0</v>
      </c>
      <c r="FJ194" s="599">
        <v>0</v>
      </c>
      <c r="FK194" s="400">
        <v>0</v>
      </c>
      <c r="FL194" s="289">
        <f>$D$194*FK194</f>
        <v>0</v>
      </c>
      <c r="FM194" s="539">
        <v>0</v>
      </c>
      <c r="FN194" s="275"/>
      <c r="FO194" s="390">
        <v>1.1499999999999999</v>
      </c>
      <c r="FP194" s="41">
        <f t="shared" si="189"/>
        <v>0</v>
      </c>
      <c r="FQ194" s="41">
        <f t="shared" si="190"/>
        <v>0</v>
      </c>
      <c r="FR194" s="633">
        <v>0</v>
      </c>
      <c r="FW194" s="355">
        <f t="shared" si="191"/>
        <v>740</v>
      </c>
      <c r="FX194" s="355">
        <f t="shared" si="191"/>
        <v>81104</v>
      </c>
      <c r="FY194" s="355">
        <f t="shared" si="192"/>
        <v>0</v>
      </c>
      <c r="FZ194" s="356">
        <f t="shared" si="192"/>
        <v>0</v>
      </c>
    </row>
    <row r="195" spans="1:182" x14ac:dyDescent="0.25">
      <c r="A195" s="35" t="s">
        <v>292</v>
      </c>
      <c r="B195" s="84" t="s">
        <v>293</v>
      </c>
      <c r="C195" s="88" t="s">
        <v>18</v>
      </c>
      <c r="D195" s="102">
        <v>109.6</v>
      </c>
      <c r="E195" s="299">
        <f t="shared" si="198"/>
        <v>900</v>
      </c>
      <c r="F195" s="288">
        <f>$D$195*E195</f>
        <v>98640</v>
      </c>
      <c r="G195" s="60">
        <v>0</v>
      </c>
      <c r="H195" s="289">
        <f>$D$195*G195</f>
        <v>0</v>
      </c>
      <c r="I195" s="457">
        <v>0</v>
      </c>
      <c r="K195" s="390">
        <v>1.2</v>
      </c>
      <c r="L195" s="41">
        <f t="shared" si="150"/>
        <v>0</v>
      </c>
      <c r="M195" s="41">
        <f t="shared" si="151"/>
        <v>0</v>
      </c>
      <c r="N195" s="557">
        <v>0</v>
      </c>
      <c r="O195" s="60">
        <v>180</v>
      </c>
      <c r="P195" s="289">
        <f>$D$195*O195</f>
        <v>19728</v>
      </c>
      <c r="Q195" s="457">
        <v>180</v>
      </c>
      <c r="S195" s="390">
        <v>1.2</v>
      </c>
      <c r="T195" s="41">
        <f t="shared" si="152"/>
        <v>216</v>
      </c>
      <c r="U195" s="41">
        <f t="shared" si="153"/>
        <v>216</v>
      </c>
      <c r="V195" s="557">
        <v>216</v>
      </c>
      <c r="W195" s="60">
        <v>0</v>
      </c>
      <c r="X195" s="289">
        <f>$D$195*W195</f>
        <v>0</v>
      </c>
      <c r="Y195" s="457">
        <v>0</v>
      </c>
      <c r="AA195" s="390">
        <v>1.2</v>
      </c>
      <c r="AB195" s="41">
        <f t="shared" si="154"/>
        <v>0</v>
      </c>
      <c r="AC195" s="41">
        <f t="shared" si="155"/>
        <v>0</v>
      </c>
      <c r="AD195" s="557">
        <v>0</v>
      </c>
      <c r="AE195" s="60">
        <v>170</v>
      </c>
      <c r="AF195" s="289">
        <f>$D$195*AE195</f>
        <v>18632</v>
      </c>
      <c r="AG195" s="457">
        <v>180</v>
      </c>
      <c r="AI195" s="390">
        <v>1.2</v>
      </c>
      <c r="AJ195" s="41">
        <f t="shared" si="156"/>
        <v>204</v>
      </c>
      <c r="AK195" s="41">
        <f t="shared" si="157"/>
        <v>204</v>
      </c>
      <c r="AL195" s="557">
        <v>216</v>
      </c>
      <c r="AM195" s="60">
        <v>0</v>
      </c>
      <c r="AN195" s="289">
        <f>$D$195*AM195</f>
        <v>0</v>
      </c>
      <c r="AO195" s="457">
        <v>0</v>
      </c>
      <c r="AQ195" s="390">
        <v>1.2</v>
      </c>
      <c r="AR195" s="41">
        <f t="shared" si="158"/>
        <v>0</v>
      </c>
      <c r="AS195" s="41">
        <f t="shared" si="159"/>
        <v>0</v>
      </c>
      <c r="AT195" s="557">
        <v>0</v>
      </c>
      <c r="AU195" s="60">
        <v>180</v>
      </c>
      <c r="AV195" s="289">
        <f>$D$195*AU195</f>
        <v>19728</v>
      </c>
      <c r="AW195" s="457">
        <v>180</v>
      </c>
      <c r="AY195" s="390">
        <v>1.2</v>
      </c>
      <c r="AZ195" s="41">
        <f t="shared" si="160"/>
        <v>216</v>
      </c>
      <c r="BA195" s="41">
        <f t="shared" si="161"/>
        <v>216</v>
      </c>
      <c r="BB195" s="557">
        <v>216</v>
      </c>
      <c r="BC195" s="60">
        <v>0</v>
      </c>
      <c r="BD195" s="289">
        <f>$D$195*BC195</f>
        <v>0</v>
      </c>
      <c r="BE195" s="457">
        <v>0</v>
      </c>
      <c r="BG195" s="390">
        <v>1.2</v>
      </c>
      <c r="BH195" s="41">
        <f t="shared" si="162"/>
        <v>0</v>
      </c>
      <c r="BI195" s="41">
        <f t="shared" si="163"/>
        <v>0</v>
      </c>
      <c r="BJ195" s="557">
        <v>0</v>
      </c>
      <c r="BK195" s="60">
        <v>120</v>
      </c>
      <c r="BL195" s="289">
        <f>$D$195*BK195</f>
        <v>13152</v>
      </c>
      <c r="BM195" s="457">
        <v>120</v>
      </c>
      <c r="BO195" s="390">
        <v>1.2</v>
      </c>
      <c r="BP195" s="41">
        <f t="shared" si="164"/>
        <v>144</v>
      </c>
      <c r="BQ195" s="41">
        <f t="shared" si="165"/>
        <v>144</v>
      </c>
      <c r="BR195" s="557">
        <v>144</v>
      </c>
      <c r="BS195" s="60">
        <v>0</v>
      </c>
      <c r="BT195" s="289">
        <f>$D$195*BS195</f>
        <v>0</v>
      </c>
      <c r="BU195" s="457">
        <v>0</v>
      </c>
      <c r="BW195" s="390">
        <v>1.2</v>
      </c>
      <c r="BX195" s="41">
        <f t="shared" si="166"/>
        <v>0</v>
      </c>
      <c r="BY195" s="41">
        <f t="shared" si="167"/>
        <v>0</v>
      </c>
      <c r="BZ195" s="557">
        <v>0</v>
      </c>
      <c r="CA195" s="41">
        <v>100</v>
      </c>
      <c r="CB195" s="289">
        <f>$D$195*CA195</f>
        <v>10960</v>
      </c>
      <c r="CC195" s="467">
        <v>100</v>
      </c>
      <c r="CE195" s="390">
        <v>1.2</v>
      </c>
      <c r="CF195" s="41">
        <f t="shared" si="168"/>
        <v>120</v>
      </c>
      <c r="CG195" s="41">
        <f t="shared" si="169"/>
        <v>120</v>
      </c>
      <c r="CH195" s="564">
        <v>120</v>
      </c>
      <c r="CI195" s="60">
        <v>60</v>
      </c>
      <c r="CJ195" s="289">
        <f>$D$195*CI195</f>
        <v>6576</v>
      </c>
      <c r="CK195" s="457">
        <v>60</v>
      </c>
      <c r="CM195" s="390">
        <v>1.2</v>
      </c>
      <c r="CN195" s="41">
        <f t="shared" si="170"/>
        <v>72</v>
      </c>
      <c r="CO195" s="41">
        <f t="shared" si="171"/>
        <v>72</v>
      </c>
      <c r="CP195" s="599">
        <v>72</v>
      </c>
      <c r="CQ195" s="60">
        <v>60</v>
      </c>
      <c r="CR195" s="289">
        <f>$D$195*CQ195</f>
        <v>6576</v>
      </c>
      <c r="CS195" s="467">
        <v>0</v>
      </c>
      <c r="CT195" s="56"/>
      <c r="CU195" s="390">
        <v>1.2</v>
      </c>
      <c r="CV195" s="41">
        <f t="shared" si="172"/>
        <v>72</v>
      </c>
      <c r="CW195" s="41">
        <f t="shared" si="173"/>
        <v>72</v>
      </c>
      <c r="CX195" s="564">
        <v>0</v>
      </c>
      <c r="CY195" s="60">
        <v>30</v>
      </c>
      <c r="CZ195" s="289">
        <f>$D$195*CY195</f>
        <v>3288</v>
      </c>
      <c r="DA195" s="502">
        <v>0</v>
      </c>
      <c r="DB195" s="274"/>
      <c r="DC195" s="390">
        <v>1.2</v>
      </c>
      <c r="DD195" s="41">
        <f t="shared" si="174"/>
        <v>36</v>
      </c>
      <c r="DE195" s="41">
        <f t="shared" si="175"/>
        <v>36</v>
      </c>
      <c r="DF195" s="604">
        <v>0</v>
      </c>
      <c r="DG195" s="180">
        <v>0</v>
      </c>
      <c r="DH195" s="289">
        <f>$D$195*DG195</f>
        <v>0</v>
      </c>
      <c r="DI195" s="502">
        <v>0</v>
      </c>
      <c r="DJ195" s="274"/>
      <c r="DK195" s="390">
        <v>1.2</v>
      </c>
      <c r="DL195" s="41">
        <f t="shared" si="176"/>
        <v>0</v>
      </c>
      <c r="DM195" s="41">
        <f t="shared" si="177"/>
        <v>0</v>
      </c>
      <c r="DN195" s="604">
        <v>0</v>
      </c>
      <c r="DO195" s="180">
        <v>0</v>
      </c>
      <c r="DP195" s="289">
        <f>$D$195*DO195</f>
        <v>0</v>
      </c>
      <c r="DQ195" s="502">
        <v>0</v>
      </c>
      <c r="DR195" s="274"/>
      <c r="DS195" s="390">
        <v>1.2</v>
      </c>
      <c r="DT195" s="41">
        <f t="shared" si="178"/>
        <v>0</v>
      </c>
      <c r="DU195" s="41">
        <f t="shared" si="179"/>
        <v>0</v>
      </c>
      <c r="DV195" s="604">
        <v>0</v>
      </c>
      <c r="DW195" s="180">
        <v>0</v>
      </c>
      <c r="DX195" s="289">
        <f>$D$195*DW195</f>
        <v>0</v>
      </c>
      <c r="DY195" s="502">
        <v>0</v>
      </c>
      <c r="DZ195" s="274"/>
      <c r="EA195" s="390">
        <v>1.2</v>
      </c>
      <c r="EB195" s="41">
        <f t="shared" si="180"/>
        <v>0</v>
      </c>
      <c r="EC195" s="41">
        <f t="shared" si="181"/>
        <v>0</v>
      </c>
      <c r="ED195" s="604">
        <v>0</v>
      </c>
      <c r="EE195" s="180">
        <v>0</v>
      </c>
      <c r="EF195" s="289">
        <f>$D$195*EE195</f>
        <v>0</v>
      </c>
      <c r="EG195" s="502">
        <v>0</v>
      </c>
      <c r="EH195" s="274"/>
      <c r="EI195" s="390">
        <v>1.2</v>
      </c>
      <c r="EJ195" s="41">
        <f t="shared" si="182"/>
        <v>0</v>
      </c>
      <c r="EK195" s="41">
        <f t="shared" si="183"/>
        <v>0</v>
      </c>
      <c r="EL195" s="604">
        <v>0</v>
      </c>
      <c r="EM195" s="180">
        <v>0</v>
      </c>
      <c r="EN195" s="289">
        <f>$D$195*EM195</f>
        <v>0</v>
      </c>
      <c r="EO195" s="502">
        <v>0</v>
      </c>
      <c r="EP195" s="274"/>
      <c r="EQ195" s="390">
        <v>1.2</v>
      </c>
      <c r="ER195" s="41">
        <f t="shared" si="184"/>
        <v>0</v>
      </c>
      <c r="ES195" s="41">
        <f t="shared" si="185"/>
        <v>0</v>
      </c>
      <c r="ET195" s="604">
        <v>0</v>
      </c>
      <c r="EU195" s="180">
        <v>0</v>
      </c>
      <c r="EV195" s="289">
        <f>$D$195*EU195</f>
        <v>0</v>
      </c>
      <c r="EW195" s="502">
        <v>0</v>
      </c>
      <c r="EX195" s="274"/>
      <c r="EY195" s="390">
        <v>1.2</v>
      </c>
      <c r="EZ195" s="41">
        <f t="shared" si="186"/>
        <v>0</v>
      </c>
      <c r="FA195" s="41">
        <f t="shared" si="187"/>
        <v>0</v>
      </c>
      <c r="FB195" s="604">
        <v>0</v>
      </c>
      <c r="FC195" s="86">
        <v>0</v>
      </c>
      <c r="FD195" s="289">
        <f>$D$195*FC195</f>
        <v>0</v>
      </c>
      <c r="FE195" s="499">
        <v>0</v>
      </c>
      <c r="FF195" s="19"/>
      <c r="FG195" s="390">
        <v>1.2</v>
      </c>
      <c r="FH195" s="41">
        <f t="shared" si="188"/>
        <v>0</v>
      </c>
      <c r="FI195" s="41">
        <f t="shared" si="197"/>
        <v>0</v>
      </c>
      <c r="FJ195" s="599">
        <v>0</v>
      </c>
      <c r="FK195" s="400">
        <v>0</v>
      </c>
      <c r="FL195" s="289">
        <f>$D$195*FK195</f>
        <v>0</v>
      </c>
      <c r="FM195" s="539">
        <v>0</v>
      </c>
      <c r="FN195" s="275"/>
      <c r="FO195" s="390">
        <v>1.2</v>
      </c>
      <c r="FP195" s="41">
        <f t="shared" si="189"/>
        <v>0</v>
      </c>
      <c r="FQ195" s="41">
        <f t="shared" si="190"/>
        <v>0</v>
      </c>
      <c r="FR195" s="633">
        <v>0</v>
      </c>
      <c r="FW195" s="355">
        <f t="shared" si="191"/>
        <v>900</v>
      </c>
      <c r="FX195" s="355">
        <f t="shared" si="191"/>
        <v>98640</v>
      </c>
      <c r="FY195" s="355">
        <f t="shared" si="192"/>
        <v>0</v>
      </c>
      <c r="FZ195" s="356">
        <f t="shared" si="192"/>
        <v>0</v>
      </c>
    </row>
    <row r="196" spans="1:182" x14ac:dyDescent="0.25">
      <c r="A196" s="35" t="s">
        <v>294</v>
      </c>
      <c r="B196" s="84" t="s">
        <v>295</v>
      </c>
      <c r="C196" s="88" t="s">
        <v>18</v>
      </c>
      <c r="D196" s="102">
        <v>13.15</v>
      </c>
      <c r="E196" s="299">
        <f t="shared" si="198"/>
        <v>3850</v>
      </c>
      <c r="F196" s="288">
        <f>$D$196*E196</f>
        <v>50627.5</v>
      </c>
      <c r="G196" s="60">
        <v>0</v>
      </c>
      <c r="H196" s="289">
        <f>$D$196*G196</f>
        <v>0</v>
      </c>
      <c r="I196" s="457">
        <v>0</v>
      </c>
      <c r="K196" s="390">
        <v>1.2</v>
      </c>
      <c r="L196" s="41">
        <f t="shared" si="150"/>
        <v>0</v>
      </c>
      <c r="M196" s="41">
        <f t="shared" si="151"/>
        <v>0</v>
      </c>
      <c r="N196" s="557">
        <v>0</v>
      </c>
      <c r="O196" s="60">
        <v>700</v>
      </c>
      <c r="P196" s="289">
        <f>$D$196*O196</f>
        <v>9205</v>
      </c>
      <c r="Q196" s="457">
        <v>700</v>
      </c>
      <c r="S196" s="390">
        <v>1.2</v>
      </c>
      <c r="T196" s="41">
        <f t="shared" si="152"/>
        <v>840</v>
      </c>
      <c r="U196" s="41">
        <f t="shared" si="153"/>
        <v>840</v>
      </c>
      <c r="V196" s="557">
        <v>840</v>
      </c>
      <c r="W196" s="60">
        <v>0</v>
      </c>
      <c r="X196" s="289">
        <f>$D$196*W196</f>
        <v>0</v>
      </c>
      <c r="Y196" s="457">
        <v>0</v>
      </c>
      <c r="AA196" s="390">
        <v>1.2</v>
      </c>
      <c r="AB196" s="41">
        <f t="shared" si="154"/>
        <v>0</v>
      </c>
      <c r="AC196" s="41">
        <f t="shared" si="155"/>
        <v>0</v>
      </c>
      <c r="AD196" s="557">
        <v>0</v>
      </c>
      <c r="AE196" s="60">
        <v>800</v>
      </c>
      <c r="AF196" s="289">
        <f>$D$196*AE196</f>
        <v>10520</v>
      </c>
      <c r="AG196" s="457">
        <v>800</v>
      </c>
      <c r="AI196" s="390">
        <v>1.2</v>
      </c>
      <c r="AJ196" s="41">
        <f t="shared" si="156"/>
        <v>960</v>
      </c>
      <c r="AK196" s="41">
        <f t="shared" si="157"/>
        <v>960</v>
      </c>
      <c r="AL196" s="557">
        <v>960</v>
      </c>
      <c r="AM196" s="60">
        <v>0</v>
      </c>
      <c r="AN196" s="289">
        <f>$D$196*AM196</f>
        <v>0</v>
      </c>
      <c r="AO196" s="457">
        <v>0</v>
      </c>
      <c r="AQ196" s="390">
        <v>1.2</v>
      </c>
      <c r="AR196" s="41">
        <f t="shared" si="158"/>
        <v>0</v>
      </c>
      <c r="AS196" s="41">
        <f t="shared" si="159"/>
        <v>0</v>
      </c>
      <c r="AT196" s="557">
        <v>0</v>
      </c>
      <c r="AU196" s="60">
        <v>600</v>
      </c>
      <c r="AV196" s="289">
        <f>$D$196*AU196</f>
        <v>7890</v>
      </c>
      <c r="AW196" s="457">
        <v>600</v>
      </c>
      <c r="AY196" s="390">
        <v>1.2</v>
      </c>
      <c r="AZ196" s="41">
        <f t="shared" si="160"/>
        <v>720</v>
      </c>
      <c r="BA196" s="41">
        <f t="shared" si="161"/>
        <v>720</v>
      </c>
      <c r="BB196" s="557">
        <v>720</v>
      </c>
      <c r="BC196" s="60">
        <v>0</v>
      </c>
      <c r="BD196" s="289">
        <f>$D$196*BC196</f>
        <v>0</v>
      </c>
      <c r="BE196" s="457">
        <v>0</v>
      </c>
      <c r="BG196" s="390">
        <v>1.2</v>
      </c>
      <c r="BH196" s="41">
        <f t="shared" si="162"/>
        <v>0</v>
      </c>
      <c r="BI196" s="41">
        <f t="shared" si="163"/>
        <v>0</v>
      </c>
      <c r="BJ196" s="557">
        <v>0</v>
      </c>
      <c r="BK196" s="60">
        <v>500</v>
      </c>
      <c r="BL196" s="289">
        <f>$D$196*BK196</f>
        <v>6575</v>
      </c>
      <c r="BM196" s="457">
        <v>500</v>
      </c>
      <c r="BO196" s="390">
        <v>1.2</v>
      </c>
      <c r="BP196" s="41">
        <f t="shared" si="164"/>
        <v>600</v>
      </c>
      <c r="BQ196" s="41">
        <f t="shared" si="165"/>
        <v>600</v>
      </c>
      <c r="BR196" s="557">
        <v>600</v>
      </c>
      <c r="BS196" s="60">
        <v>0</v>
      </c>
      <c r="BT196" s="289">
        <f>$D$196*BS196</f>
        <v>0</v>
      </c>
      <c r="BU196" s="457">
        <v>0</v>
      </c>
      <c r="BW196" s="390">
        <v>1.2</v>
      </c>
      <c r="BX196" s="41">
        <f t="shared" si="166"/>
        <v>0</v>
      </c>
      <c r="BY196" s="41">
        <f t="shared" si="167"/>
        <v>0</v>
      </c>
      <c r="BZ196" s="557">
        <v>0</v>
      </c>
      <c r="CA196" s="41">
        <v>600</v>
      </c>
      <c r="CB196" s="289">
        <f>$D$196*CA196</f>
        <v>7890</v>
      </c>
      <c r="CC196" s="467">
        <v>600</v>
      </c>
      <c r="CE196" s="390">
        <v>1.2</v>
      </c>
      <c r="CF196" s="41">
        <f t="shared" si="168"/>
        <v>720</v>
      </c>
      <c r="CG196" s="41">
        <f t="shared" si="169"/>
        <v>720</v>
      </c>
      <c r="CH196" s="564">
        <v>720</v>
      </c>
      <c r="CI196" s="60">
        <v>200</v>
      </c>
      <c r="CJ196" s="289">
        <f>$D$196*CI196</f>
        <v>2630</v>
      </c>
      <c r="CK196" s="457">
        <v>200</v>
      </c>
      <c r="CM196" s="390">
        <v>1.2</v>
      </c>
      <c r="CN196" s="41">
        <f t="shared" si="170"/>
        <v>240</v>
      </c>
      <c r="CO196" s="41">
        <f t="shared" si="171"/>
        <v>240</v>
      </c>
      <c r="CP196" s="599">
        <v>240</v>
      </c>
      <c r="CQ196" s="60">
        <v>200</v>
      </c>
      <c r="CR196" s="289">
        <f>$D$196*CQ196</f>
        <v>2630</v>
      </c>
      <c r="CS196" s="467">
        <v>0</v>
      </c>
      <c r="CT196" s="56"/>
      <c r="CU196" s="390">
        <v>1.2</v>
      </c>
      <c r="CV196" s="41">
        <f t="shared" si="172"/>
        <v>240</v>
      </c>
      <c r="CW196" s="41">
        <f t="shared" si="173"/>
        <v>240</v>
      </c>
      <c r="CX196" s="564">
        <v>0</v>
      </c>
      <c r="CY196" s="60">
        <v>250</v>
      </c>
      <c r="CZ196" s="289">
        <f>$D$196*CY196</f>
        <v>3287.5</v>
      </c>
      <c r="DA196" s="502">
        <v>0</v>
      </c>
      <c r="DB196" s="274"/>
      <c r="DC196" s="390">
        <v>1.2</v>
      </c>
      <c r="DD196" s="41">
        <f t="shared" si="174"/>
        <v>300</v>
      </c>
      <c r="DE196" s="41">
        <f t="shared" si="175"/>
        <v>300</v>
      </c>
      <c r="DF196" s="604">
        <v>0</v>
      </c>
      <c r="DG196" s="180">
        <v>0</v>
      </c>
      <c r="DH196" s="289">
        <f>$D$196*DG196</f>
        <v>0</v>
      </c>
      <c r="DI196" s="502">
        <v>0</v>
      </c>
      <c r="DJ196" s="274"/>
      <c r="DK196" s="390">
        <v>1.2</v>
      </c>
      <c r="DL196" s="41">
        <f t="shared" si="176"/>
        <v>0</v>
      </c>
      <c r="DM196" s="41">
        <f t="shared" si="177"/>
        <v>0</v>
      </c>
      <c r="DN196" s="604">
        <v>0</v>
      </c>
      <c r="DO196" s="180">
        <v>0</v>
      </c>
      <c r="DP196" s="289">
        <f>$D$196*DO196</f>
        <v>0</v>
      </c>
      <c r="DQ196" s="502">
        <v>0</v>
      </c>
      <c r="DR196" s="274"/>
      <c r="DS196" s="390">
        <v>1.2</v>
      </c>
      <c r="DT196" s="41">
        <f t="shared" si="178"/>
        <v>0</v>
      </c>
      <c r="DU196" s="41">
        <f t="shared" si="179"/>
        <v>0</v>
      </c>
      <c r="DV196" s="604">
        <v>0</v>
      </c>
      <c r="DW196" s="180">
        <v>0</v>
      </c>
      <c r="DX196" s="289">
        <f>$D$196*DW196</f>
        <v>0</v>
      </c>
      <c r="DY196" s="502">
        <v>0</v>
      </c>
      <c r="DZ196" s="274"/>
      <c r="EA196" s="390">
        <v>1.2</v>
      </c>
      <c r="EB196" s="41">
        <f t="shared" si="180"/>
        <v>0</v>
      </c>
      <c r="EC196" s="41">
        <f t="shared" si="181"/>
        <v>0</v>
      </c>
      <c r="ED196" s="604">
        <v>0</v>
      </c>
      <c r="EE196" s="180">
        <v>0</v>
      </c>
      <c r="EF196" s="289">
        <f>$D$196*EE196</f>
        <v>0</v>
      </c>
      <c r="EG196" s="502">
        <v>0</v>
      </c>
      <c r="EH196" s="274"/>
      <c r="EI196" s="390">
        <v>1.2</v>
      </c>
      <c r="EJ196" s="41">
        <f t="shared" si="182"/>
        <v>0</v>
      </c>
      <c r="EK196" s="41">
        <f t="shared" si="183"/>
        <v>0</v>
      </c>
      <c r="EL196" s="604">
        <v>0</v>
      </c>
      <c r="EM196" s="180">
        <v>0</v>
      </c>
      <c r="EN196" s="289">
        <f>$D$196*EM196</f>
        <v>0</v>
      </c>
      <c r="EO196" s="502">
        <v>0</v>
      </c>
      <c r="EP196" s="274"/>
      <c r="EQ196" s="390">
        <v>1.2</v>
      </c>
      <c r="ER196" s="41">
        <f t="shared" si="184"/>
        <v>0</v>
      </c>
      <c r="ES196" s="41">
        <f t="shared" si="185"/>
        <v>0</v>
      </c>
      <c r="ET196" s="604">
        <v>0</v>
      </c>
      <c r="EU196" s="180">
        <v>0</v>
      </c>
      <c r="EV196" s="289">
        <f>$D$196*EU196</f>
        <v>0</v>
      </c>
      <c r="EW196" s="502">
        <v>0</v>
      </c>
      <c r="EX196" s="274"/>
      <c r="EY196" s="390">
        <v>1.2</v>
      </c>
      <c r="EZ196" s="41">
        <f t="shared" si="186"/>
        <v>0</v>
      </c>
      <c r="FA196" s="41">
        <f t="shared" si="187"/>
        <v>0</v>
      </c>
      <c r="FB196" s="604">
        <v>0</v>
      </c>
      <c r="FC196" s="86">
        <v>0</v>
      </c>
      <c r="FD196" s="289">
        <f>$D$196*FC196</f>
        <v>0</v>
      </c>
      <c r="FE196" s="499">
        <v>0</v>
      </c>
      <c r="FF196" s="19"/>
      <c r="FG196" s="390">
        <v>1.2</v>
      </c>
      <c r="FH196" s="41">
        <f t="shared" si="188"/>
        <v>0</v>
      </c>
      <c r="FI196" s="41">
        <f t="shared" si="197"/>
        <v>0</v>
      </c>
      <c r="FJ196" s="599">
        <v>0</v>
      </c>
      <c r="FK196" s="400">
        <v>0</v>
      </c>
      <c r="FL196" s="289">
        <f>$D$196*FK196</f>
        <v>0</v>
      </c>
      <c r="FM196" s="539">
        <v>0</v>
      </c>
      <c r="FN196" s="275"/>
      <c r="FO196" s="390">
        <v>1.2</v>
      </c>
      <c r="FP196" s="41">
        <f t="shared" si="189"/>
        <v>0</v>
      </c>
      <c r="FQ196" s="41">
        <f t="shared" si="190"/>
        <v>0</v>
      </c>
      <c r="FR196" s="633">
        <v>0</v>
      </c>
      <c r="FW196" s="355">
        <f t="shared" si="191"/>
        <v>3850</v>
      </c>
      <c r="FX196" s="355">
        <f t="shared" si="191"/>
        <v>50627.5</v>
      </c>
      <c r="FY196" s="355">
        <f t="shared" si="192"/>
        <v>0</v>
      </c>
      <c r="FZ196" s="356">
        <f t="shared" si="192"/>
        <v>0</v>
      </c>
    </row>
    <row r="197" spans="1:182" x14ac:dyDescent="0.25">
      <c r="A197" s="35" t="s">
        <v>296</v>
      </c>
      <c r="B197" s="84" t="s">
        <v>297</v>
      </c>
      <c r="C197" s="88" t="s">
        <v>18</v>
      </c>
      <c r="D197" s="102">
        <v>21.25</v>
      </c>
      <c r="E197" s="299">
        <f t="shared" si="198"/>
        <v>2400</v>
      </c>
      <c r="F197" s="288">
        <f>$D$197*E197</f>
        <v>51000</v>
      </c>
      <c r="G197" s="60">
        <v>0</v>
      </c>
      <c r="H197" s="289">
        <f>$D$197*G197</f>
        <v>0</v>
      </c>
      <c r="I197" s="457">
        <v>0</v>
      </c>
      <c r="K197" s="390">
        <v>1</v>
      </c>
      <c r="L197" s="41">
        <f t="shared" si="150"/>
        <v>0</v>
      </c>
      <c r="M197" s="41">
        <f t="shared" si="151"/>
        <v>0</v>
      </c>
      <c r="N197" s="557">
        <v>0</v>
      </c>
      <c r="O197" s="60">
        <v>400</v>
      </c>
      <c r="P197" s="289">
        <f>$D$197*O197</f>
        <v>8500</v>
      </c>
      <c r="Q197" s="457">
        <v>400</v>
      </c>
      <c r="S197" s="390">
        <v>1</v>
      </c>
      <c r="T197" s="41">
        <f t="shared" si="152"/>
        <v>400</v>
      </c>
      <c r="U197" s="41">
        <f t="shared" si="153"/>
        <v>400</v>
      </c>
      <c r="V197" s="557">
        <v>400</v>
      </c>
      <c r="W197" s="60">
        <v>0</v>
      </c>
      <c r="X197" s="289">
        <f>$D$197*W197</f>
        <v>0</v>
      </c>
      <c r="Y197" s="457">
        <v>0</v>
      </c>
      <c r="AA197" s="390">
        <v>1</v>
      </c>
      <c r="AB197" s="41">
        <f t="shared" si="154"/>
        <v>0</v>
      </c>
      <c r="AC197" s="41">
        <f t="shared" si="155"/>
        <v>0</v>
      </c>
      <c r="AD197" s="557">
        <v>0</v>
      </c>
      <c r="AE197" s="60">
        <v>600</v>
      </c>
      <c r="AF197" s="289">
        <f>$D$197*AE197</f>
        <v>12750</v>
      </c>
      <c r="AG197" s="457">
        <v>600</v>
      </c>
      <c r="AI197" s="390">
        <v>1</v>
      </c>
      <c r="AJ197" s="41">
        <f t="shared" si="156"/>
        <v>600</v>
      </c>
      <c r="AK197" s="41">
        <f t="shared" si="157"/>
        <v>600</v>
      </c>
      <c r="AL197" s="557">
        <v>600</v>
      </c>
      <c r="AM197" s="60">
        <v>0</v>
      </c>
      <c r="AN197" s="289">
        <f>$D$197*AM197</f>
        <v>0</v>
      </c>
      <c r="AO197" s="457">
        <v>0</v>
      </c>
      <c r="AQ197" s="390">
        <v>1</v>
      </c>
      <c r="AR197" s="41">
        <f t="shared" si="158"/>
        <v>0</v>
      </c>
      <c r="AS197" s="41">
        <f t="shared" si="159"/>
        <v>0</v>
      </c>
      <c r="AT197" s="557">
        <v>0</v>
      </c>
      <c r="AU197" s="60">
        <v>400</v>
      </c>
      <c r="AV197" s="289">
        <f>$D$197*AU197</f>
        <v>8500</v>
      </c>
      <c r="AW197" s="457">
        <v>400</v>
      </c>
      <c r="AY197" s="390">
        <v>1</v>
      </c>
      <c r="AZ197" s="41">
        <f t="shared" si="160"/>
        <v>400</v>
      </c>
      <c r="BA197" s="41">
        <f t="shared" si="161"/>
        <v>400</v>
      </c>
      <c r="BB197" s="557">
        <v>400</v>
      </c>
      <c r="BC197" s="60">
        <v>0</v>
      </c>
      <c r="BD197" s="289">
        <f>$D$197*BC197</f>
        <v>0</v>
      </c>
      <c r="BE197" s="457">
        <v>0</v>
      </c>
      <c r="BG197" s="390">
        <v>1</v>
      </c>
      <c r="BH197" s="41">
        <f t="shared" si="162"/>
        <v>0</v>
      </c>
      <c r="BI197" s="41">
        <f t="shared" si="163"/>
        <v>0</v>
      </c>
      <c r="BJ197" s="557">
        <v>0</v>
      </c>
      <c r="BK197" s="60">
        <v>300</v>
      </c>
      <c r="BL197" s="289">
        <f>$D$197*BK197</f>
        <v>6375</v>
      </c>
      <c r="BM197" s="457">
        <v>300</v>
      </c>
      <c r="BO197" s="390">
        <v>1</v>
      </c>
      <c r="BP197" s="41">
        <f t="shared" si="164"/>
        <v>300</v>
      </c>
      <c r="BQ197" s="41">
        <f t="shared" si="165"/>
        <v>300</v>
      </c>
      <c r="BR197" s="557">
        <v>300</v>
      </c>
      <c r="BS197" s="60">
        <v>0</v>
      </c>
      <c r="BT197" s="289">
        <f>$D$197*BS197</f>
        <v>0</v>
      </c>
      <c r="BU197" s="457">
        <v>0</v>
      </c>
      <c r="BW197" s="390">
        <v>1</v>
      </c>
      <c r="BX197" s="41">
        <f t="shared" si="166"/>
        <v>0</v>
      </c>
      <c r="BY197" s="41">
        <f t="shared" si="167"/>
        <v>0</v>
      </c>
      <c r="BZ197" s="557">
        <v>0</v>
      </c>
      <c r="CA197" s="41">
        <v>300</v>
      </c>
      <c r="CB197" s="289">
        <f>$D$197*CA197</f>
        <v>6375</v>
      </c>
      <c r="CC197" s="467">
        <v>300</v>
      </c>
      <c r="CE197" s="390">
        <v>1</v>
      </c>
      <c r="CF197" s="41">
        <f t="shared" si="168"/>
        <v>300</v>
      </c>
      <c r="CG197" s="41">
        <f t="shared" si="169"/>
        <v>300</v>
      </c>
      <c r="CH197" s="564">
        <v>300</v>
      </c>
      <c r="CI197" s="60">
        <v>100</v>
      </c>
      <c r="CJ197" s="289">
        <f>$D$197*CI197</f>
        <v>2125</v>
      </c>
      <c r="CK197" s="457">
        <v>100</v>
      </c>
      <c r="CM197" s="390">
        <v>1</v>
      </c>
      <c r="CN197" s="41">
        <f t="shared" si="170"/>
        <v>100</v>
      </c>
      <c r="CO197" s="41">
        <f t="shared" si="171"/>
        <v>100</v>
      </c>
      <c r="CP197" s="599">
        <v>100</v>
      </c>
      <c r="CQ197" s="60">
        <v>100</v>
      </c>
      <c r="CR197" s="289">
        <f>$D$197*CQ197</f>
        <v>2125</v>
      </c>
      <c r="CS197" s="467">
        <v>0</v>
      </c>
      <c r="CT197" s="56"/>
      <c r="CU197" s="390">
        <v>1</v>
      </c>
      <c r="CV197" s="41">
        <f t="shared" si="172"/>
        <v>100</v>
      </c>
      <c r="CW197" s="41">
        <f t="shared" si="173"/>
        <v>100</v>
      </c>
      <c r="CX197" s="564">
        <v>0</v>
      </c>
      <c r="CY197" s="60">
        <v>200</v>
      </c>
      <c r="CZ197" s="289">
        <f>$D$197*CY197</f>
        <v>4250</v>
      </c>
      <c r="DA197" s="502">
        <v>0</v>
      </c>
      <c r="DB197" s="274"/>
      <c r="DC197" s="390">
        <v>1</v>
      </c>
      <c r="DD197" s="41">
        <f t="shared" si="174"/>
        <v>200</v>
      </c>
      <c r="DE197" s="41">
        <f t="shared" si="175"/>
        <v>200</v>
      </c>
      <c r="DF197" s="604">
        <v>0</v>
      </c>
      <c r="DG197" s="180">
        <v>0</v>
      </c>
      <c r="DH197" s="289">
        <f>$D$197*DG197</f>
        <v>0</v>
      </c>
      <c r="DI197" s="502">
        <v>0</v>
      </c>
      <c r="DJ197" s="274"/>
      <c r="DK197" s="390">
        <v>1</v>
      </c>
      <c r="DL197" s="41">
        <f t="shared" si="176"/>
        <v>0</v>
      </c>
      <c r="DM197" s="41">
        <f t="shared" si="177"/>
        <v>0</v>
      </c>
      <c r="DN197" s="604">
        <v>0</v>
      </c>
      <c r="DO197" s="180">
        <v>0</v>
      </c>
      <c r="DP197" s="289">
        <f>$D$197*DO197</f>
        <v>0</v>
      </c>
      <c r="DQ197" s="502">
        <v>0</v>
      </c>
      <c r="DR197" s="274"/>
      <c r="DS197" s="390">
        <v>1</v>
      </c>
      <c r="DT197" s="41">
        <f t="shared" si="178"/>
        <v>0</v>
      </c>
      <c r="DU197" s="41">
        <f t="shared" si="179"/>
        <v>0</v>
      </c>
      <c r="DV197" s="604">
        <v>0</v>
      </c>
      <c r="DW197" s="180">
        <v>0</v>
      </c>
      <c r="DX197" s="289">
        <f>$D$197*DW197</f>
        <v>0</v>
      </c>
      <c r="DY197" s="502">
        <v>0</v>
      </c>
      <c r="DZ197" s="274"/>
      <c r="EA197" s="390">
        <v>1</v>
      </c>
      <c r="EB197" s="41">
        <f t="shared" si="180"/>
        <v>0</v>
      </c>
      <c r="EC197" s="41">
        <f t="shared" si="181"/>
        <v>0</v>
      </c>
      <c r="ED197" s="604">
        <v>0</v>
      </c>
      <c r="EE197" s="180">
        <v>0</v>
      </c>
      <c r="EF197" s="289">
        <f>$D$197*EE197</f>
        <v>0</v>
      </c>
      <c r="EG197" s="502">
        <v>0</v>
      </c>
      <c r="EH197" s="274"/>
      <c r="EI197" s="390">
        <v>1</v>
      </c>
      <c r="EJ197" s="41">
        <f t="shared" si="182"/>
        <v>0</v>
      </c>
      <c r="EK197" s="41">
        <f t="shared" si="183"/>
        <v>0</v>
      </c>
      <c r="EL197" s="604">
        <v>0</v>
      </c>
      <c r="EM197" s="180">
        <v>0</v>
      </c>
      <c r="EN197" s="289">
        <f>$D$197*EM197</f>
        <v>0</v>
      </c>
      <c r="EO197" s="502">
        <v>0</v>
      </c>
      <c r="EP197" s="274"/>
      <c r="EQ197" s="390">
        <v>1</v>
      </c>
      <c r="ER197" s="41">
        <f t="shared" si="184"/>
        <v>0</v>
      </c>
      <c r="ES197" s="41">
        <f t="shared" si="185"/>
        <v>0</v>
      </c>
      <c r="ET197" s="604">
        <v>0</v>
      </c>
      <c r="EU197" s="180">
        <v>0</v>
      </c>
      <c r="EV197" s="289">
        <f>$D$197*EU197</f>
        <v>0</v>
      </c>
      <c r="EW197" s="502">
        <v>0</v>
      </c>
      <c r="EX197" s="274"/>
      <c r="EY197" s="390">
        <v>1</v>
      </c>
      <c r="EZ197" s="41">
        <f t="shared" si="186"/>
        <v>0</v>
      </c>
      <c r="FA197" s="41">
        <f t="shared" si="187"/>
        <v>0</v>
      </c>
      <c r="FB197" s="604">
        <v>0</v>
      </c>
      <c r="FC197" s="86">
        <v>0</v>
      </c>
      <c r="FD197" s="289">
        <f>$D$197*FC197</f>
        <v>0</v>
      </c>
      <c r="FE197" s="499">
        <v>0</v>
      </c>
      <c r="FF197" s="19"/>
      <c r="FG197" s="390">
        <v>1</v>
      </c>
      <c r="FH197" s="41">
        <f t="shared" si="188"/>
        <v>0</v>
      </c>
      <c r="FI197" s="41">
        <f t="shared" si="197"/>
        <v>0</v>
      </c>
      <c r="FJ197" s="599">
        <v>0</v>
      </c>
      <c r="FK197" s="400">
        <v>0</v>
      </c>
      <c r="FL197" s="289">
        <f>$D$197*FK197</f>
        <v>0</v>
      </c>
      <c r="FM197" s="539">
        <v>0</v>
      </c>
      <c r="FN197" s="275"/>
      <c r="FO197" s="390">
        <v>1</v>
      </c>
      <c r="FP197" s="41">
        <f t="shared" si="189"/>
        <v>0</v>
      </c>
      <c r="FQ197" s="41">
        <f t="shared" si="190"/>
        <v>0</v>
      </c>
      <c r="FR197" s="633">
        <v>0</v>
      </c>
      <c r="FW197" s="355">
        <f t="shared" si="191"/>
        <v>2400</v>
      </c>
      <c r="FX197" s="355">
        <f t="shared" si="191"/>
        <v>51000</v>
      </c>
      <c r="FY197" s="355">
        <f t="shared" si="192"/>
        <v>0</v>
      </c>
      <c r="FZ197" s="356">
        <f t="shared" si="192"/>
        <v>0</v>
      </c>
    </row>
    <row r="198" spans="1:182" x14ac:dyDescent="0.25">
      <c r="A198" s="51"/>
      <c r="B198" s="63" t="s">
        <v>298</v>
      </c>
      <c r="C198" s="64" t="s">
        <v>299</v>
      </c>
      <c r="D198" s="65"/>
      <c r="E198" s="82">
        <f>E193*10+E194*10+E195*10+E196+E197*2</f>
        <v>45300</v>
      </c>
      <c r="F198" s="297">
        <f>SUM(F193:F197)</f>
        <v>494300.25</v>
      </c>
      <c r="G198" s="41">
        <f>G193*10+G194*10+G195*10+G196+G197*2</f>
        <v>0</v>
      </c>
      <c r="H198" s="298">
        <f>SUM(H193:H197)</f>
        <v>0</v>
      </c>
      <c r="I198" s="467">
        <v>0</v>
      </c>
      <c r="J198" s="79">
        <v>0</v>
      </c>
      <c r="K198" s="390"/>
      <c r="L198" s="41">
        <f t="shared" si="150"/>
        <v>0</v>
      </c>
      <c r="M198" s="41">
        <f t="shared" si="151"/>
        <v>0</v>
      </c>
      <c r="N198" s="557">
        <v>0</v>
      </c>
      <c r="O198" s="41">
        <f>O193*10+O194*10+O195*10+O196+O197*2</f>
        <v>8500</v>
      </c>
      <c r="P198" s="298">
        <f>SUM(P193:P197)</f>
        <v>92645</v>
      </c>
      <c r="Q198" s="467">
        <v>8500</v>
      </c>
      <c r="R198" s="79">
        <v>8724</v>
      </c>
      <c r="S198" s="390"/>
      <c r="T198" s="41">
        <f t="shared" si="152"/>
        <v>0</v>
      </c>
      <c r="U198" s="41">
        <f t="shared" si="153"/>
        <v>0</v>
      </c>
      <c r="V198" s="557">
        <v>0</v>
      </c>
      <c r="W198" s="41">
        <f>W193*10+W194*10+W195*10+W196+W197*2</f>
        <v>0</v>
      </c>
      <c r="X198" s="298">
        <f>SUM(X193:X197)</f>
        <v>0</v>
      </c>
      <c r="Y198" s="467">
        <v>0</v>
      </c>
      <c r="Z198" s="79">
        <v>0</v>
      </c>
      <c r="AA198" s="390"/>
      <c r="AB198" s="41">
        <f t="shared" si="154"/>
        <v>0</v>
      </c>
      <c r="AC198" s="41">
        <f t="shared" si="155"/>
        <v>0</v>
      </c>
      <c r="AD198" s="557">
        <v>0</v>
      </c>
      <c r="AE198" s="41">
        <f>AE193*10+AE194*10+AE195*10+AE196+AE197*2</f>
        <v>8700</v>
      </c>
      <c r="AF198" s="298">
        <f>SUM(AF193:AF197)</f>
        <v>95144.5</v>
      </c>
      <c r="AG198" s="467">
        <v>9300</v>
      </c>
      <c r="AH198" s="79">
        <v>45276</v>
      </c>
      <c r="AI198" s="390"/>
      <c r="AJ198" s="41">
        <f t="shared" si="156"/>
        <v>0</v>
      </c>
      <c r="AK198" s="41">
        <f t="shared" si="157"/>
        <v>0</v>
      </c>
      <c r="AL198" s="557">
        <v>0</v>
      </c>
      <c r="AM198" s="41">
        <f>AM193*10+AM194*10+AM195*10+AM196+AM197*2</f>
        <v>0</v>
      </c>
      <c r="AN198" s="298">
        <f>SUM(AN193:AN197)</f>
        <v>0</v>
      </c>
      <c r="AO198" s="467">
        <v>0</v>
      </c>
      <c r="AP198" s="79">
        <v>0</v>
      </c>
      <c r="AQ198" s="390"/>
      <c r="AR198" s="41">
        <f t="shared" si="158"/>
        <v>0</v>
      </c>
      <c r="AS198" s="41">
        <f t="shared" si="159"/>
        <v>0</v>
      </c>
      <c r="AT198" s="557">
        <v>0</v>
      </c>
      <c r="AU198" s="41">
        <f>AU193*10+AU194*10+AU195*10+AU196+AU197*2</f>
        <v>8700</v>
      </c>
      <c r="AV198" s="298">
        <f>SUM(AV193:AV197)</f>
        <v>94618</v>
      </c>
      <c r="AW198" s="467">
        <v>8700</v>
      </c>
      <c r="AX198" s="79">
        <v>16194</v>
      </c>
      <c r="AY198" s="390"/>
      <c r="AZ198" s="41">
        <f t="shared" si="160"/>
        <v>0</v>
      </c>
      <c r="BA198" s="41">
        <f t="shared" si="161"/>
        <v>0</v>
      </c>
      <c r="BB198" s="557">
        <v>0</v>
      </c>
      <c r="BC198" s="41">
        <f>BC193*10+BC194*10+BC195*10+BC196+BC197*2</f>
        <v>0</v>
      </c>
      <c r="BD198" s="298">
        <f>SUM(BD193:BD197)</f>
        <v>0</v>
      </c>
      <c r="BE198" s="467">
        <v>0</v>
      </c>
      <c r="BF198" s="79">
        <v>0</v>
      </c>
      <c r="BG198" s="390"/>
      <c r="BH198" s="41">
        <f t="shared" si="162"/>
        <v>0</v>
      </c>
      <c r="BI198" s="41">
        <f t="shared" si="163"/>
        <v>0</v>
      </c>
      <c r="BJ198" s="557">
        <v>0</v>
      </c>
      <c r="BK198" s="41">
        <f>BK193*10+BK194*10+BK195*10+BK196+BK197*2</f>
        <v>7000</v>
      </c>
      <c r="BL198" s="298">
        <f>SUM(BL193:BL197)</f>
        <v>76056.5</v>
      </c>
      <c r="BM198" s="467">
        <v>7000</v>
      </c>
      <c r="BN198" s="79">
        <v>6214</v>
      </c>
      <c r="BO198" s="390"/>
      <c r="BP198" s="41">
        <f t="shared" si="164"/>
        <v>0</v>
      </c>
      <c r="BQ198" s="41">
        <f t="shared" si="165"/>
        <v>0</v>
      </c>
      <c r="BR198" s="557">
        <v>0</v>
      </c>
      <c r="BS198" s="41">
        <f>BS193*10+BS194*10+BS195*10+BS196+BS197*2</f>
        <v>0</v>
      </c>
      <c r="BT198" s="298">
        <f>SUM(BT193:BT197)</f>
        <v>0</v>
      </c>
      <c r="BU198" s="467">
        <v>0</v>
      </c>
      <c r="BV198" s="79">
        <v>9256</v>
      </c>
      <c r="BW198" s="390"/>
      <c r="BX198" s="41">
        <f t="shared" si="166"/>
        <v>0</v>
      </c>
      <c r="BY198" s="41">
        <f t="shared" si="167"/>
        <v>0</v>
      </c>
      <c r="BZ198" s="557">
        <v>0</v>
      </c>
      <c r="CA198" s="41">
        <f>CA193*10+CA194*10+CA195*10+CA196+CA197*2</f>
        <v>4900</v>
      </c>
      <c r="CB198" s="298">
        <f>SUM(CB193:CB197)</f>
        <v>54149.5</v>
      </c>
      <c r="CC198" s="467">
        <v>4900</v>
      </c>
      <c r="CD198" s="79">
        <v>0</v>
      </c>
      <c r="CE198" s="390"/>
      <c r="CF198" s="41">
        <f t="shared" si="168"/>
        <v>0</v>
      </c>
      <c r="CG198" s="41">
        <f t="shared" si="169"/>
        <v>0</v>
      </c>
      <c r="CH198" s="557">
        <v>0</v>
      </c>
      <c r="CI198" s="41">
        <f>CI193*10+CI194*10+CI195*10+CI196+CI197*2</f>
        <v>2200</v>
      </c>
      <c r="CJ198" s="298">
        <f>SUM(CJ193:CJ197)</f>
        <v>24038</v>
      </c>
      <c r="CK198" s="467">
        <v>2200</v>
      </c>
      <c r="CL198" s="79">
        <v>0</v>
      </c>
      <c r="CM198" s="390"/>
      <c r="CN198" s="41">
        <f t="shared" si="170"/>
        <v>0</v>
      </c>
      <c r="CO198" s="41">
        <f t="shared" si="171"/>
        <v>0</v>
      </c>
      <c r="CP198" s="579">
        <v>0</v>
      </c>
      <c r="CQ198" s="41">
        <f>CQ193*10+CQ194*10+CQ195*10+CQ196+CQ197*2</f>
        <v>2200</v>
      </c>
      <c r="CR198" s="298">
        <f>SUM(CR193:CR197)</f>
        <v>24038</v>
      </c>
      <c r="CS198" s="467">
        <v>0</v>
      </c>
      <c r="CT198" s="57"/>
      <c r="CU198" s="390"/>
      <c r="CV198" s="41">
        <f t="shared" si="172"/>
        <v>0</v>
      </c>
      <c r="CW198" s="41">
        <f t="shared" si="173"/>
        <v>0</v>
      </c>
      <c r="CX198" s="564">
        <v>0</v>
      </c>
      <c r="CY198" s="41">
        <f>CY193*10+CY194*10+CY195*10+CY196+CY197*2</f>
        <v>3100</v>
      </c>
      <c r="CZ198" s="298">
        <f>SUM(CZ193:CZ197)</f>
        <v>33610.75</v>
      </c>
      <c r="DA198" s="467">
        <v>0</v>
      </c>
      <c r="DB198" s="223"/>
      <c r="DC198" s="390"/>
      <c r="DD198" s="41">
        <f t="shared" si="174"/>
        <v>0</v>
      </c>
      <c r="DE198" s="41">
        <f t="shared" si="175"/>
        <v>0</v>
      </c>
      <c r="DF198" s="576">
        <v>0</v>
      </c>
      <c r="DG198" s="41">
        <f>DG193*10+DG194*10+DG195*10+DG196+DG197*2</f>
        <v>0</v>
      </c>
      <c r="DH198" s="298">
        <f>SUM(DH193:DH197)</f>
        <v>0</v>
      </c>
      <c r="DI198" s="467">
        <v>0</v>
      </c>
      <c r="DJ198" s="223"/>
      <c r="DK198" s="390"/>
      <c r="DL198" s="41">
        <f t="shared" si="176"/>
        <v>0</v>
      </c>
      <c r="DM198" s="41">
        <f t="shared" si="177"/>
        <v>0</v>
      </c>
      <c r="DN198" s="576">
        <v>0</v>
      </c>
      <c r="DO198" s="41">
        <f>DO193*10+DO194*10+DO195*10+DO196+DO197*2</f>
        <v>0</v>
      </c>
      <c r="DP198" s="298">
        <f>SUM(DP193:DP197)</f>
        <v>0</v>
      </c>
      <c r="DQ198" s="467">
        <v>0</v>
      </c>
      <c r="DR198" s="223"/>
      <c r="DS198" s="390"/>
      <c r="DT198" s="41">
        <f t="shared" si="178"/>
        <v>0</v>
      </c>
      <c r="DU198" s="41">
        <f t="shared" si="179"/>
        <v>0</v>
      </c>
      <c r="DV198" s="576">
        <v>0</v>
      </c>
      <c r="DW198" s="41">
        <f>DW193*10+DW194*10+DW195*10+DW196+DW197*2</f>
        <v>0</v>
      </c>
      <c r="DX198" s="298">
        <f>SUM(DX193:DX197)</f>
        <v>0</v>
      </c>
      <c r="DY198" s="467">
        <v>0</v>
      </c>
      <c r="DZ198" s="223"/>
      <c r="EA198" s="390"/>
      <c r="EB198" s="41">
        <f t="shared" si="180"/>
        <v>0</v>
      </c>
      <c r="EC198" s="41">
        <f t="shared" si="181"/>
        <v>0</v>
      </c>
      <c r="ED198" s="576">
        <v>0</v>
      </c>
      <c r="EE198" s="41">
        <f>EE193*10+EE194*10+EE195*10+EE196+EE197*2</f>
        <v>0</v>
      </c>
      <c r="EF198" s="298">
        <f>SUM(EF193:EF197)</f>
        <v>0</v>
      </c>
      <c r="EG198" s="467">
        <v>0</v>
      </c>
      <c r="EH198" s="223"/>
      <c r="EI198" s="390"/>
      <c r="EJ198" s="41">
        <f t="shared" si="182"/>
        <v>0</v>
      </c>
      <c r="EK198" s="41">
        <f t="shared" si="183"/>
        <v>0</v>
      </c>
      <c r="EL198" s="576">
        <v>0</v>
      </c>
      <c r="EM198" s="41">
        <f>EM193*10+EM194*10+EM195*10+EM196+EM197*2</f>
        <v>0</v>
      </c>
      <c r="EN198" s="298">
        <f>SUM(EN193:EN197)</f>
        <v>0</v>
      </c>
      <c r="EO198" s="467">
        <v>0</v>
      </c>
      <c r="EP198" s="223"/>
      <c r="EQ198" s="390"/>
      <c r="ER198" s="41">
        <f t="shared" si="184"/>
        <v>0</v>
      </c>
      <c r="ES198" s="41">
        <f t="shared" si="185"/>
        <v>0</v>
      </c>
      <c r="ET198" s="576">
        <v>0</v>
      </c>
      <c r="EU198" s="41">
        <f>EU193*10+EU194*10+EU195*10+EU196+EU197*2</f>
        <v>0</v>
      </c>
      <c r="EV198" s="298">
        <f>SUM(EV193:EV197)</f>
        <v>0</v>
      </c>
      <c r="EW198" s="467">
        <v>0</v>
      </c>
      <c r="EX198" s="223"/>
      <c r="EY198" s="390"/>
      <c r="EZ198" s="41">
        <f t="shared" si="186"/>
        <v>0</v>
      </c>
      <c r="FA198" s="41">
        <f t="shared" si="187"/>
        <v>0</v>
      </c>
      <c r="FB198" s="576">
        <v>0</v>
      </c>
      <c r="FC198" s="41">
        <f>FC193*10+FC194*10+FC195*10+FC196+FC197*2</f>
        <v>0</v>
      </c>
      <c r="FD198" s="298">
        <f>SUM(FD193:FD197)</f>
        <v>0</v>
      </c>
      <c r="FE198" s="467">
        <v>0</v>
      </c>
      <c r="FF198" s="223"/>
      <c r="FG198" s="390"/>
      <c r="FH198" s="41">
        <f t="shared" si="188"/>
        <v>0</v>
      </c>
      <c r="FI198" s="41">
        <f t="shared" si="197"/>
        <v>0</v>
      </c>
      <c r="FJ198" s="579">
        <v>0</v>
      </c>
      <c r="FK198" s="41">
        <f>FK193*10+FK194*10+FK195*10+FK196+FK197*2</f>
        <v>0</v>
      </c>
      <c r="FL198" s="298">
        <f>SUM(FL193:FL197)</f>
        <v>0</v>
      </c>
      <c r="FM198" s="467">
        <v>0</v>
      </c>
      <c r="FN198" s="275"/>
      <c r="FO198" s="390"/>
      <c r="FP198" s="41">
        <f t="shared" si="189"/>
        <v>0</v>
      </c>
      <c r="FQ198" s="41">
        <f t="shared" si="190"/>
        <v>0</v>
      </c>
      <c r="FR198" s="633">
        <v>0</v>
      </c>
      <c r="FW198" s="355">
        <f t="shared" si="191"/>
        <v>45300</v>
      </c>
      <c r="FX198" s="355">
        <f t="shared" si="191"/>
        <v>494300.25</v>
      </c>
      <c r="FY198" s="355">
        <f t="shared" si="192"/>
        <v>0</v>
      </c>
      <c r="FZ198" s="356">
        <f t="shared" si="192"/>
        <v>0</v>
      </c>
    </row>
    <row r="199" spans="1:182" x14ac:dyDescent="0.25">
      <c r="A199" s="51"/>
      <c r="B199" s="63"/>
      <c r="C199" s="64"/>
      <c r="D199" s="65"/>
      <c r="E199" s="39"/>
      <c r="F199" s="297"/>
      <c r="G199" s="41"/>
      <c r="H199" s="298"/>
      <c r="I199" s="467"/>
      <c r="K199" s="390"/>
      <c r="L199" s="41">
        <f t="shared" si="150"/>
        <v>0</v>
      </c>
      <c r="M199" s="41">
        <f t="shared" si="151"/>
        <v>0</v>
      </c>
      <c r="N199" s="557">
        <v>0</v>
      </c>
      <c r="O199" s="41"/>
      <c r="P199" s="298"/>
      <c r="Q199" s="467"/>
      <c r="S199" s="390"/>
      <c r="T199" s="41">
        <f t="shared" si="152"/>
        <v>0</v>
      </c>
      <c r="U199" s="41">
        <f t="shared" si="153"/>
        <v>0</v>
      </c>
      <c r="V199" s="557">
        <v>0</v>
      </c>
      <c r="W199" s="41"/>
      <c r="X199" s="298"/>
      <c r="Y199" s="467"/>
      <c r="AA199" s="390"/>
      <c r="AB199" s="41">
        <f t="shared" si="154"/>
        <v>0</v>
      </c>
      <c r="AC199" s="41">
        <f t="shared" si="155"/>
        <v>0</v>
      </c>
      <c r="AD199" s="557">
        <v>0</v>
      </c>
      <c r="AE199" s="41"/>
      <c r="AF199" s="298"/>
      <c r="AG199" s="467"/>
      <c r="AI199" s="390"/>
      <c r="AJ199" s="41">
        <f t="shared" si="156"/>
        <v>0</v>
      </c>
      <c r="AK199" s="41">
        <f t="shared" si="157"/>
        <v>0</v>
      </c>
      <c r="AL199" s="557">
        <v>0</v>
      </c>
      <c r="AM199" s="41"/>
      <c r="AN199" s="298"/>
      <c r="AO199" s="467"/>
      <c r="AQ199" s="390"/>
      <c r="AR199" s="41">
        <f t="shared" si="158"/>
        <v>0</v>
      </c>
      <c r="AS199" s="41">
        <f t="shared" si="159"/>
        <v>0</v>
      </c>
      <c r="AT199" s="557">
        <v>0</v>
      </c>
      <c r="AU199" s="41"/>
      <c r="AV199" s="298"/>
      <c r="AW199" s="467"/>
      <c r="AY199" s="390"/>
      <c r="AZ199" s="41">
        <f t="shared" si="160"/>
        <v>0</v>
      </c>
      <c r="BA199" s="41">
        <f t="shared" si="161"/>
        <v>0</v>
      </c>
      <c r="BB199" s="557">
        <v>0</v>
      </c>
      <c r="BC199" s="41"/>
      <c r="BD199" s="298"/>
      <c r="BE199" s="467"/>
      <c r="BG199" s="390"/>
      <c r="BH199" s="41">
        <f t="shared" si="162"/>
        <v>0</v>
      </c>
      <c r="BI199" s="41">
        <f t="shared" si="163"/>
        <v>0</v>
      </c>
      <c r="BJ199" s="557">
        <v>0</v>
      </c>
      <c r="BK199" s="41"/>
      <c r="BL199" s="298"/>
      <c r="BM199" s="467"/>
      <c r="BO199" s="390"/>
      <c r="BP199" s="41">
        <f t="shared" si="164"/>
        <v>0</v>
      </c>
      <c r="BQ199" s="41">
        <f t="shared" si="165"/>
        <v>0</v>
      </c>
      <c r="BR199" s="557">
        <v>0</v>
      </c>
      <c r="BS199" s="41"/>
      <c r="BT199" s="298"/>
      <c r="BU199" s="467"/>
      <c r="BW199" s="390"/>
      <c r="BX199" s="41">
        <f t="shared" si="166"/>
        <v>0</v>
      </c>
      <c r="BY199" s="41">
        <f t="shared" si="167"/>
        <v>0</v>
      </c>
      <c r="BZ199" s="557">
        <v>0</v>
      </c>
      <c r="CA199" s="41"/>
      <c r="CB199" s="298"/>
      <c r="CC199" s="467"/>
      <c r="CE199" s="390"/>
      <c r="CF199" s="41">
        <f t="shared" si="168"/>
        <v>0</v>
      </c>
      <c r="CG199" s="41">
        <f t="shared" si="169"/>
        <v>0</v>
      </c>
      <c r="CH199" s="557">
        <v>0</v>
      </c>
      <c r="CI199" s="41"/>
      <c r="CJ199" s="298"/>
      <c r="CK199" s="467"/>
      <c r="CM199" s="390"/>
      <c r="CN199" s="41">
        <f t="shared" si="170"/>
        <v>0</v>
      </c>
      <c r="CO199" s="41">
        <f t="shared" si="171"/>
        <v>0</v>
      </c>
      <c r="CP199" s="579">
        <v>0</v>
      </c>
      <c r="CQ199" s="41"/>
      <c r="CR199" s="298"/>
      <c r="CS199" s="467"/>
      <c r="CT199" s="57"/>
      <c r="CU199" s="390"/>
      <c r="CV199" s="41">
        <f t="shared" ref="CV199:CV262" si="199">CQ199*CU199</f>
        <v>0</v>
      </c>
      <c r="CW199" s="41">
        <f t="shared" ref="CW199:CW262" si="200">ROUNDUP(CV199,0)</f>
        <v>0</v>
      </c>
      <c r="CX199" s="564">
        <v>0</v>
      </c>
      <c r="CY199" s="41"/>
      <c r="CZ199" s="298"/>
      <c r="DA199" s="501"/>
      <c r="DB199" s="223"/>
      <c r="DC199" s="390"/>
      <c r="DD199" s="41">
        <f t="shared" si="174"/>
        <v>0</v>
      </c>
      <c r="DE199" s="41">
        <f t="shared" si="175"/>
        <v>0</v>
      </c>
      <c r="DF199" s="576">
        <v>0</v>
      </c>
      <c r="DG199" s="119"/>
      <c r="DH199" s="298"/>
      <c r="DI199" s="501"/>
      <c r="DJ199" s="223"/>
      <c r="DK199" s="390"/>
      <c r="DL199" s="41">
        <f t="shared" si="176"/>
        <v>0</v>
      </c>
      <c r="DM199" s="41">
        <f t="shared" si="177"/>
        <v>0</v>
      </c>
      <c r="DN199" s="576">
        <v>0</v>
      </c>
      <c r="DO199" s="119"/>
      <c r="DP199" s="298"/>
      <c r="DQ199" s="501"/>
      <c r="DR199" s="223"/>
      <c r="DS199" s="390"/>
      <c r="DT199" s="41">
        <f t="shared" si="178"/>
        <v>0</v>
      </c>
      <c r="DU199" s="41">
        <f t="shared" si="179"/>
        <v>0</v>
      </c>
      <c r="DV199" s="576">
        <v>0</v>
      </c>
      <c r="DW199" s="119"/>
      <c r="DX199" s="298"/>
      <c r="DY199" s="501"/>
      <c r="DZ199" s="223"/>
      <c r="EA199" s="390"/>
      <c r="EB199" s="41">
        <f t="shared" si="180"/>
        <v>0</v>
      </c>
      <c r="EC199" s="41">
        <f t="shared" si="181"/>
        <v>0</v>
      </c>
      <c r="ED199" s="576">
        <v>0</v>
      </c>
      <c r="EE199" s="119"/>
      <c r="EF199" s="298"/>
      <c r="EG199" s="501"/>
      <c r="EH199" s="223"/>
      <c r="EI199" s="390"/>
      <c r="EJ199" s="41">
        <f t="shared" si="182"/>
        <v>0</v>
      </c>
      <c r="EK199" s="41">
        <f t="shared" si="183"/>
        <v>0</v>
      </c>
      <c r="EL199" s="576">
        <v>0</v>
      </c>
      <c r="EM199" s="119"/>
      <c r="EN199" s="298"/>
      <c r="EO199" s="501"/>
      <c r="EP199" s="223"/>
      <c r="EQ199" s="390"/>
      <c r="ER199" s="41">
        <f t="shared" si="184"/>
        <v>0</v>
      </c>
      <c r="ES199" s="41">
        <f t="shared" si="185"/>
        <v>0</v>
      </c>
      <c r="ET199" s="576">
        <v>0</v>
      </c>
      <c r="EU199" s="119"/>
      <c r="EV199" s="298"/>
      <c r="EW199" s="501"/>
      <c r="EX199" s="223"/>
      <c r="EY199" s="390"/>
      <c r="EZ199" s="41">
        <f t="shared" si="186"/>
        <v>0</v>
      </c>
      <c r="FA199" s="41">
        <f t="shared" si="187"/>
        <v>0</v>
      </c>
      <c r="FB199" s="576">
        <v>0</v>
      </c>
      <c r="FC199" s="119"/>
      <c r="FD199" s="298"/>
      <c r="FE199" s="501"/>
      <c r="FF199" s="223"/>
      <c r="FG199" s="390"/>
      <c r="FH199" s="41">
        <f t="shared" si="188"/>
        <v>0</v>
      </c>
      <c r="FI199" s="41">
        <f t="shared" si="197"/>
        <v>0</v>
      </c>
      <c r="FJ199" s="579">
        <v>0</v>
      </c>
      <c r="FK199" s="292"/>
      <c r="FL199" s="298"/>
      <c r="FM199" s="548"/>
      <c r="FN199" s="275"/>
      <c r="FO199" s="390"/>
      <c r="FP199" s="41">
        <f t="shared" si="189"/>
        <v>0</v>
      </c>
      <c r="FQ199" s="41">
        <f t="shared" si="190"/>
        <v>0</v>
      </c>
      <c r="FR199" s="633">
        <v>0</v>
      </c>
      <c r="FW199" s="355">
        <f t="shared" si="191"/>
        <v>0</v>
      </c>
      <c r="FX199" s="355">
        <f t="shared" si="191"/>
        <v>0</v>
      </c>
      <c r="FY199" s="355">
        <f t="shared" si="192"/>
        <v>0</v>
      </c>
      <c r="FZ199" s="356">
        <f t="shared" si="192"/>
        <v>0</v>
      </c>
    </row>
    <row r="200" spans="1:182" x14ac:dyDescent="0.25">
      <c r="A200" s="51"/>
      <c r="B200" s="63" t="s">
        <v>300</v>
      </c>
      <c r="C200" s="64"/>
      <c r="D200" s="65"/>
      <c r="E200" s="299"/>
      <c r="F200" s="297"/>
      <c r="G200" s="41"/>
      <c r="H200" s="298"/>
      <c r="I200" s="467"/>
      <c r="K200" s="390"/>
      <c r="L200" s="41">
        <f t="shared" ref="L200:L263" si="201">G200*K200</f>
        <v>0</v>
      </c>
      <c r="M200" s="41">
        <f t="shared" ref="M200:M263" si="202">ROUNDUP(L200,0)</f>
        <v>0</v>
      </c>
      <c r="N200" s="557">
        <v>0</v>
      </c>
      <c r="O200" s="41"/>
      <c r="P200" s="298"/>
      <c r="Q200" s="467"/>
      <c r="S200" s="390"/>
      <c r="T200" s="41">
        <f t="shared" ref="T200:T263" si="203">O200*S200</f>
        <v>0</v>
      </c>
      <c r="U200" s="41">
        <f t="shared" ref="U200:U263" si="204">ROUNDUP(T200,0)</f>
        <v>0</v>
      </c>
      <c r="V200" s="557">
        <v>0</v>
      </c>
      <c r="W200" s="41"/>
      <c r="X200" s="298"/>
      <c r="Y200" s="467"/>
      <c r="AA200" s="390"/>
      <c r="AB200" s="41">
        <f t="shared" ref="AB200:AB263" si="205">W200*AA200</f>
        <v>0</v>
      </c>
      <c r="AC200" s="41">
        <f t="shared" ref="AC200:AC263" si="206">ROUNDUP(AB200,0)</f>
        <v>0</v>
      </c>
      <c r="AD200" s="557">
        <v>0</v>
      </c>
      <c r="AE200" s="41"/>
      <c r="AF200" s="298"/>
      <c r="AG200" s="467"/>
      <c r="AI200" s="390"/>
      <c r="AJ200" s="41">
        <f t="shared" ref="AJ200:AJ263" si="207">AE200*AI200</f>
        <v>0</v>
      </c>
      <c r="AK200" s="41">
        <f t="shared" ref="AK200:AK263" si="208">ROUNDUP(AJ200,0)</f>
        <v>0</v>
      </c>
      <c r="AL200" s="557">
        <v>0</v>
      </c>
      <c r="AM200" s="41"/>
      <c r="AN200" s="298"/>
      <c r="AO200" s="467"/>
      <c r="AQ200" s="390"/>
      <c r="AR200" s="41">
        <f t="shared" ref="AR200:AR263" si="209">AM200*AQ200</f>
        <v>0</v>
      </c>
      <c r="AS200" s="41">
        <f t="shared" ref="AS200:AS263" si="210">ROUNDUP(AR200,0)</f>
        <v>0</v>
      </c>
      <c r="AT200" s="557">
        <v>0</v>
      </c>
      <c r="AU200" s="41"/>
      <c r="AV200" s="298"/>
      <c r="AW200" s="467"/>
      <c r="AY200" s="390"/>
      <c r="AZ200" s="41">
        <f t="shared" ref="AZ200:AZ263" si="211">AU200*AY200</f>
        <v>0</v>
      </c>
      <c r="BA200" s="41">
        <f t="shared" ref="BA200:BA263" si="212">ROUNDUP(AZ200,0)</f>
        <v>0</v>
      </c>
      <c r="BB200" s="557">
        <v>0</v>
      </c>
      <c r="BC200" s="41"/>
      <c r="BD200" s="298"/>
      <c r="BE200" s="467"/>
      <c r="BG200" s="390"/>
      <c r="BH200" s="41">
        <f t="shared" ref="BH200:BH263" si="213">BC200*BG200</f>
        <v>0</v>
      </c>
      <c r="BI200" s="41">
        <f t="shared" ref="BI200:BI263" si="214">ROUNDUP(BH200,0)</f>
        <v>0</v>
      </c>
      <c r="BJ200" s="557">
        <v>0</v>
      </c>
      <c r="BK200" s="41"/>
      <c r="BL200" s="298"/>
      <c r="BM200" s="467"/>
      <c r="BO200" s="390"/>
      <c r="BP200" s="41">
        <f t="shared" ref="BP200:BP263" si="215">BK200*BO200</f>
        <v>0</v>
      </c>
      <c r="BQ200" s="41">
        <f t="shared" ref="BQ200:BQ263" si="216">ROUNDUP(BP200,0)</f>
        <v>0</v>
      </c>
      <c r="BR200" s="557">
        <v>0</v>
      </c>
      <c r="BS200" s="41"/>
      <c r="BT200" s="298"/>
      <c r="BU200" s="467"/>
      <c r="BW200" s="390"/>
      <c r="BX200" s="41">
        <f t="shared" ref="BX200:BX263" si="217">BS200*BW200</f>
        <v>0</v>
      </c>
      <c r="BY200" s="41">
        <f t="shared" ref="BY200:BY263" si="218">ROUNDUP(BX200,0)</f>
        <v>0</v>
      </c>
      <c r="BZ200" s="557">
        <v>0</v>
      </c>
      <c r="CA200" s="41"/>
      <c r="CB200" s="298"/>
      <c r="CC200" s="467"/>
      <c r="CE200" s="390"/>
      <c r="CF200" s="41">
        <f t="shared" ref="CF200:CF263" si="219">CA200*CE200</f>
        <v>0</v>
      </c>
      <c r="CG200" s="41">
        <f t="shared" ref="CG200:CG263" si="220">ROUNDUP(CF200,0)</f>
        <v>0</v>
      </c>
      <c r="CH200" s="557">
        <v>0</v>
      </c>
      <c r="CI200" s="41"/>
      <c r="CJ200" s="298"/>
      <c r="CK200" s="467"/>
      <c r="CM200" s="390"/>
      <c r="CN200" s="41">
        <f t="shared" ref="CN200:CN263" si="221">CI200*CM200</f>
        <v>0</v>
      </c>
      <c r="CO200" s="41">
        <f t="shared" ref="CO200:CO263" si="222">ROUNDUP(CN200,0)</f>
        <v>0</v>
      </c>
      <c r="CP200" s="579">
        <v>0</v>
      </c>
      <c r="CQ200" s="41"/>
      <c r="CR200" s="298"/>
      <c r="CS200" s="467"/>
      <c r="CT200" s="57"/>
      <c r="CU200" s="390"/>
      <c r="CV200" s="41">
        <f t="shared" si="199"/>
        <v>0</v>
      </c>
      <c r="CW200" s="41">
        <f t="shared" si="200"/>
        <v>0</v>
      </c>
      <c r="CX200" s="564">
        <v>0</v>
      </c>
      <c r="CY200" s="41"/>
      <c r="CZ200" s="298"/>
      <c r="DA200" s="501"/>
      <c r="DB200" s="223"/>
      <c r="DC200" s="390"/>
      <c r="DD200" s="41">
        <f t="shared" ref="DD200:DD263" si="223">CY200*DC200</f>
        <v>0</v>
      </c>
      <c r="DE200" s="41">
        <f t="shared" ref="DE200:DE263" si="224">ROUNDUP(DD200,0)</f>
        <v>0</v>
      </c>
      <c r="DF200" s="576">
        <v>0</v>
      </c>
      <c r="DG200" s="119"/>
      <c r="DH200" s="298"/>
      <c r="DI200" s="501"/>
      <c r="DJ200" s="223"/>
      <c r="DK200" s="390"/>
      <c r="DL200" s="41">
        <f t="shared" ref="DL200:DL263" si="225">DG200*DK200</f>
        <v>0</v>
      </c>
      <c r="DM200" s="41">
        <f t="shared" ref="DM200:DM263" si="226">ROUNDUP(DL200,0)</f>
        <v>0</v>
      </c>
      <c r="DN200" s="576">
        <v>0</v>
      </c>
      <c r="DO200" s="119"/>
      <c r="DP200" s="298"/>
      <c r="DQ200" s="501"/>
      <c r="DR200" s="223"/>
      <c r="DS200" s="390"/>
      <c r="DT200" s="41">
        <f t="shared" ref="DT200:DT263" si="227">DO200*DS200</f>
        <v>0</v>
      </c>
      <c r="DU200" s="41">
        <f t="shared" ref="DU200:DU263" si="228">ROUNDUP(DT200,0)</f>
        <v>0</v>
      </c>
      <c r="DV200" s="576">
        <v>0</v>
      </c>
      <c r="DW200" s="119"/>
      <c r="DX200" s="298"/>
      <c r="DY200" s="501"/>
      <c r="DZ200" s="223"/>
      <c r="EA200" s="390"/>
      <c r="EB200" s="41">
        <f t="shared" ref="EB200:EB263" si="229">DW200*EA200</f>
        <v>0</v>
      </c>
      <c r="EC200" s="41">
        <f t="shared" ref="EC200:EC263" si="230">ROUNDUP(EB200,0)</f>
        <v>0</v>
      </c>
      <c r="ED200" s="576">
        <v>0</v>
      </c>
      <c r="EE200" s="119"/>
      <c r="EF200" s="298"/>
      <c r="EG200" s="501"/>
      <c r="EH200" s="223"/>
      <c r="EI200" s="390"/>
      <c r="EJ200" s="41">
        <f t="shared" ref="EJ200:EJ263" si="231">EE200*EI200</f>
        <v>0</v>
      </c>
      <c r="EK200" s="41">
        <f t="shared" ref="EK200:EK263" si="232">ROUNDUP(EJ200,0)</f>
        <v>0</v>
      </c>
      <c r="EL200" s="576">
        <v>0</v>
      </c>
      <c r="EM200" s="119"/>
      <c r="EN200" s="298"/>
      <c r="EO200" s="501"/>
      <c r="EP200" s="223"/>
      <c r="EQ200" s="390"/>
      <c r="ER200" s="41">
        <f t="shared" ref="ER200:ER263" si="233">EM200*EQ200</f>
        <v>0</v>
      </c>
      <c r="ES200" s="41">
        <f t="shared" ref="ES200:ES263" si="234">ROUNDUP(ER200,0)</f>
        <v>0</v>
      </c>
      <c r="ET200" s="576">
        <v>0</v>
      </c>
      <c r="EU200" s="119"/>
      <c r="EV200" s="298"/>
      <c r="EW200" s="501"/>
      <c r="EX200" s="223"/>
      <c r="EY200" s="390"/>
      <c r="EZ200" s="41">
        <f t="shared" ref="EZ200:EZ263" si="235">EU200*EY200</f>
        <v>0</v>
      </c>
      <c r="FA200" s="41">
        <f t="shared" ref="FA200:FA263" si="236">ROUNDUP(EZ200,0)</f>
        <v>0</v>
      </c>
      <c r="FB200" s="576">
        <v>0</v>
      </c>
      <c r="FC200" s="119"/>
      <c r="FD200" s="298"/>
      <c r="FE200" s="501"/>
      <c r="FF200" s="223"/>
      <c r="FG200" s="390"/>
      <c r="FH200" s="41">
        <f t="shared" ref="FH200:FH263" si="237">FC200*FG200</f>
        <v>0</v>
      </c>
      <c r="FI200" s="41">
        <f t="shared" si="197"/>
        <v>0</v>
      </c>
      <c r="FJ200" s="579">
        <v>0</v>
      </c>
      <c r="FK200" s="292"/>
      <c r="FL200" s="298"/>
      <c r="FM200" s="548"/>
      <c r="FN200" s="275"/>
      <c r="FO200" s="390"/>
      <c r="FP200" s="41">
        <f t="shared" ref="FP200:FP263" si="238">FK200*FO200</f>
        <v>0</v>
      </c>
      <c r="FQ200" s="41">
        <f t="shared" ref="FQ200:FQ263" si="239">ROUNDUP(FP200,0)</f>
        <v>0</v>
      </c>
      <c r="FR200" s="633">
        <v>0</v>
      </c>
      <c r="FW200" s="355">
        <f t="shared" ref="FW200:FX263" si="240">G200+O200+W200+AE200+AM200+AU200+BC200+BK200+BS200+CA200+CI200+CQ200+CY200+DG200+DO200+DW200+EE200+EM200+EU200+FC200+FK200</f>
        <v>0</v>
      </c>
      <c r="FX200" s="355">
        <f t="shared" si="240"/>
        <v>0</v>
      </c>
      <c r="FY200" s="355">
        <f t="shared" ref="FY200:FZ263" si="241">FW200-E200</f>
        <v>0</v>
      </c>
      <c r="FZ200" s="356">
        <f t="shared" si="241"/>
        <v>0</v>
      </c>
    </row>
    <row r="201" spans="1:182" x14ac:dyDescent="0.25">
      <c r="A201" s="35" t="s">
        <v>301</v>
      </c>
      <c r="B201" s="84" t="s">
        <v>302</v>
      </c>
      <c r="C201" s="88" t="s">
        <v>18</v>
      </c>
      <c r="D201" s="65">
        <v>109.7</v>
      </c>
      <c r="E201" s="299">
        <f t="shared" ref="E201:E204" si="242">G201+O201+W201+AE201+AM201+AU201+BC201+BK201+BS201+CA201+CI201+CQ201+CY201+DG201+DO201+DW201</f>
        <v>250</v>
      </c>
      <c r="F201" s="288">
        <f>$D$201*E201</f>
        <v>27425</v>
      </c>
      <c r="G201" s="60"/>
      <c r="H201" s="289">
        <f>$D$201*G201</f>
        <v>0</v>
      </c>
      <c r="I201" s="457">
        <v>35</v>
      </c>
      <c r="K201" s="390">
        <v>1</v>
      </c>
      <c r="L201" s="41">
        <f t="shared" si="201"/>
        <v>0</v>
      </c>
      <c r="M201" s="41">
        <f t="shared" si="202"/>
        <v>0</v>
      </c>
      <c r="N201" s="557">
        <v>35</v>
      </c>
      <c r="O201" s="60">
        <v>35</v>
      </c>
      <c r="P201" s="289">
        <f>$D$201*O201</f>
        <v>3839.5</v>
      </c>
      <c r="Q201" s="457">
        <v>0</v>
      </c>
      <c r="S201" s="390">
        <v>1</v>
      </c>
      <c r="T201" s="41">
        <f t="shared" si="203"/>
        <v>35</v>
      </c>
      <c r="U201" s="41">
        <f t="shared" si="204"/>
        <v>35</v>
      </c>
      <c r="V201" s="557">
        <v>0</v>
      </c>
      <c r="W201" s="60"/>
      <c r="X201" s="289">
        <f>$D$201*W201</f>
        <v>0</v>
      </c>
      <c r="Y201" s="457">
        <v>35</v>
      </c>
      <c r="AA201" s="390">
        <v>1</v>
      </c>
      <c r="AB201" s="41">
        <f t="shared" si="205"/>
        <v>0</v>
      </c>
      <c r="AC201" s="41">
        <f t="shared" si="206"/>
        <v>0</v>
      </c>
      <c r="AD201" s="557">
        <v>35</v>
      </c>
      <c r="AE201" s="60">
        <v>35</v>
      </c>
      <c r="AF201" s="289">
        <f>$D$201*AE201</f>
        <v>3839.5</v>
      </c>
      <c r="AG201" s="457">
        <v>0</v>
      </c>
      <c r="AI201" s="390">
        <v>1</v>
      </c>
      <c r="AJ201" s="41">
        <f t="shared" si="207"/>
        <v>35</v>
      </c>
      <c r="AK201" s="41">
        <f t="shared" si="208"/>
        <v>35</v>
      </c>
      <c r="AL201" s="557">
        <v>0</v>
      </c>
      <c r="AM201" s="60"/>
      <c r="AN201" s="289">
        <f>$D$201*AM201</f>
        <v>0</v>
      </c>
      <c r="AO201" s="457">
        <v>25</v>
      </c>
      <c r="AQ201" s="390">
        <v>1</v>
      </c>
      <c r="AR201" s="41">
        <f t="shared" si="209"/>
        <v>0</v>
      </c>
      <c r="AS201" s="41">
        <f t="shared" si="210"/>
        <v>0</v>
      </c>
      <c r="AT201" s="557">
        <v>25</v>
      </c>
      <c r="AU201" s="60">
        <v>35</v>
      </c>
      <c r="AV201" s="289">
        <f>$D$201*AU201</f>
        <v>3839.5</v>
      </c>
      <c r="AW201" s="457">
        <v>0</v>
      </c>
      <c r="AY201" s="390">
        <v>1</v>
      </c>
      <c r="AZ201" s="41">
        <f t="shared" si="211"/>
        <v>35</v>
      </c>
      <c r="BA201" s="41">
        <f t="shared" si="212"/>
        <v>35</v>
      </c>
      <c r="BB201" s="557">
        <v>0</v>
      </c>
      <c r="BC201" s="60"/>
      <c r="BD201" s="289">
        <f>$D$201*BC201</f>
        <v>0</v>
      </c>
      <c r="BE201" s="457">
        <v>26</v>
      </c>
      <c r="BG201" s="390">
        <v>1</v>
      </c>
      <c r="BH201" s="41">
        <f t="shared" si="213"/>
        <v>0</v>
      </c>
      <c r="BI201" s="41">
        <f t="shared" si="214"/>
        <v>0</v>
      </c>
      <c r="BJ201" s="557">
        <v>26</v>
      </c>
      <c r="BK201" s="60">
        <v>35</v>
      </c>
      <c r="BL201" s="289">
        <f>$D$201*BK201</f>
        <v>3839.5</v>
      </c>
      <c r="BM201" s="457">
        <v>0</v>
      </c>
      <c r="BO201" s="390">
        <v>1</v>
      </c>
      <c r="BP201" s="41">
        <f t="shared" si="215"/>
        <v>35</v>
      </c>
      <c r="BQ201" s="41">
        <f t="shared" si="216"/>
        <v>35</v>
      </c>
      <c r="BR201" s="557">
        <v>0</v>
      </c>
      <c r="BS201" s="60"/>
      <c r="BT201" s="289">
        <f>$D$201*BS201</f>
        <v>0</v>
      </c>
      <c r="BU201" s="457">
        <v>25</v>
      </c>
      <c r="BW201" s="390">
        <v>1</v>
      </c>
      <c r="BX201" s="41">
        <f t="shared" si="217"/>
        <v>0</v>
      </c>
      <c r="BY201" s="41">
        <f t="shared" si="218"/>
        <v>0</v>
      </c>
      <c r="BZ201" s="557">
        <v>25</v>
      </c>
      <c r="CA201" s="60">
        <v>35</v>
      </c>
      <c r="CB201" s="289">
        <f>$D$201*CA201</f>
        <v>3839.5</v>
      </c>
      <c r="CC201" s="457">
        <v>0</v>
      </c>
      <c r="CE201" s="390">
        <v>1</v>
      </c>
      <c r="CF201" s="41">
        <f t="shared" si="219"/>
        <v>35</v>
      </c>
      <c r="CG201" s="41">
        <f t="shared" si="220"/>
        <v>35</v>
      </c>
      <c r="CH201" s="557">
        <v>0</v>
      </c>
      <c r="CI201" s="60">
        <v>20</v>
      </c>
      <c r="CJ201" s="289">
        <f>$D$201*CI201</f>
        <v>2194</v>
      </c>
      <c r="CK201" s="457">
        <v>20</v>
      </c>
      <c r="CM201" s="390">
        <v>1</v>
      </c>
      <c r="CN201" s="41">
        <f t="shared" si="221"/>
        <v>20</v>
      </c>
      <c r="CO201" s="41">
        <f t="shared" si="222"/>
        <v>20</v>
      </c>
      <c r="CP201" s="579">
        <v>20</v>
      </c>
      <c r="CQ201" s="60">
        <v>20</v>
      </c>
      <c r="CR201" s="289">
        <f>$D$201*CQ201</f>
        <v>2194</v>
      </c>
      <c r="CS201" s="467">
        <v>0</v>
      </c>
      <c r="CT201" s="56"/>
      <c r="CU201" s="390">
        <v>1</v>
      </c>
      <c r="CV201" s="41">
        <f t="shared" si="199"/>
        <v>20</v>
      </c>
      <c r="CW201" s="41">
        <f t="shared" si="200"/>
        <v>20</v>
      </c>
      <c r="CX201" s="564">
        <v>0</v>
      </c>
      <c r="CY201" s="60">
        <v>35</v>
      </c>
      <c r="CZ201" s="289">
        <f>$D$201*CY201</f>
        <v>3839.5</v>
      </c>
      <c r="DA201" s="501">
        <v>0</v>
      </c>
      <c r="DB201" s="223"/>
      <c r="DC201" s="390">
        <v>1</v>
      </c>
      <c r="DD201" s="41">
        <f t="shared" si="223"/>
        <v>35</v>
      </c>
      <c r="DE201" s="41">
        <f t="shared" si="224"/>
        <v>35</v>
      </c>
      <c r="DF201" s="576">
        <v>0</v>
      </c>
      <c r="DG201" s="119">
        <v>0</v>
      </c>
      <c r="DH201" s="289">
        <f>$D$201*DG201</f>
        <v>0</v>
      </c>
      <c r="DI201" s="501">
        <v>0</v>
      </c>
      <c r="DJ201" s="223"/>
      <c r="DK201" s="390">
        <v>1</v>
      </c>
      <c r="DL201" s="41">
        <f t="shared" si="225"/>
        <v>0</v>
      </c>
      <c r="DM201" s="41">
        <f t="shared" si="226"/>
        <v>0</v>
      </c>
      <c r="DN201" s="576">
        <v>0</v>
      </c>
      <c r="DO201" s="119">
        <v>0</v>
      </c>
      <c r="DP201" s="289">
        <f>$D$201*DO201</f>
        <v>0</v>
      </c>
      <c r="DQ201" s="501">
        <v>0</v>
      </c>
      <c r="DR201" s="223"/>
      <c r="DS201" s="390">
        <v>1</v>
      </c>
      <c r="DT201" s="41">
        <f t="shared" si="227"/>
        <v>0</v>
      </c>
      <c r="DU201" s="41">
        <f t="shared" si="228"/>
        <v>0</v>
      </c>
      <c r="DV201" s="576">
        <v>0</v>
      </c>
      <c r="DW201" s="119">
        <v>0</v>
      </c>
      <c r="DX201" s="289">
        <f>$D$201*DW201</f>
        <v>0</v>
      </c>
      <c r="DY201" s="501">
        <v>0</v>
      </c>
      <c r="DZ201" s="223"/>
      <c r="EA201" s="390">
        <v>1</v>
      </c>
      <c r="EB201" s="41">
        <f t="shared" si="229"/>
        <v>0</v>
      </c>
      <c r="EC201" s="41">
        <f t="shared" si="230"/>
        <v>0</v>
      </c>
      <c r="ED201" s="576">
        <v>0</v>
      </c>
      <c r="EE201" s="119">
        <v>0</v>
      </c>
      <c r="EF201" s="289">
        <f>$D$201*EE201</f>
        <v>0</v>
      </c>
      <c r="EG201" s="501">
        <v>0</v>
      </c>
      <c r="EH201" s="223"/>
      <c r="EI201" s="390">
        <v>1</v>
      </c>
      <c r="EJ201" s="41">
        <f t="shared" si="231"/>
        <v>0</v>
      </c>
      <c r="EK201" s="41">
        <f t="shared" si="232"/>
        <v>0</v>
      </c>
      <c r="EL201" s="576">
        <v>0</v>
      </c>
      <c r="EM201" s="119">
        <v>0</v>
      </c>
      <c r="EN201" s="289">
        <f>$D$201*EM201</f>
        <v>0</v>
      </c>
      <c r="EO201" s="501">
        <v>0</v>
      </c>
      <c r="EP201" s="223"/>
      <c r="EQ201" s="390">
        <v>1</v>
      </c>
      <c r="ER201" s="41">
        <f t="shared" si="233"/>
        <v>0</v>
      </c>
      <c r="ES201" s="41">
        <f t="shared" si="234"/>
        <v>0</v>
      </c>
      <c r="ET201" s="576">
        <v>0</v>
      </c>
      <c r="EU201" s="119">
        <v>0</v>
      </c>
      <c r="EV201" s="289">
        <f>$D$201*EU201</f>
        <v>0</v>
      </c>
      <c r="EW201" s="501">
        <v>0</v>
      </c>
      <c r="EX201" s="223"/>
      <c r="EY201" s="390">
        <v>1</v>
      </c>
      <c r="EZ201" s="41">
        <f t="shared" si="235"/>
        <v>0</v>
      </c>
      <c r="FA201" s="41">
        <f t="shared" si="236"/>
        <v>0</v>
      </c>
      <c r="FB201" s="576">
        <v>0</v>
      </c>
      <c r="FC201" s="104">
        <v>0</v>
      </c>
      <c r="FD201" s="289">
        <f>$D$201*FC201</f>
        <v>0</v>
      </c>
      <c r="FE201" s="463">
        <v>0</v>
      </c>
      <c r="FF201" s="227"/>
      <c r="FG201" s="390">
        <v>1</v>
      </c>
      <c r="FH201" s="41">
        <f t="shared" si="237"/>
        <v>0</v>
      </c>
      <c r="FI201" s="41">
        <f t="shared" si="197"/>
        <v>0</v>
      </c>
      <c r="FJ201" s="579">
        <v>0</v>
      </c>
      <c r="FK201" s="400">
        <v>0</v>
      </c>
      <c r="FL201" s="289">
        <f>$D$201*FK201</f>
        <v>0</v>
      </c>
      <c r="FM201" s="539">
        <v>0</v>
      </c>
      <c r="FN201" s="227"/>
      <c r="FO201" s="390">
        <v>1</v>
      </c>
      <c r="FP201" s="41">
        <f t="shared" si="238"/>
        <v>0</v>
      </c>
      <c r="FQ201" s="41">
        <f t="shared" si="239"/>
        <v>0</v>
      </c>
      <c r="FR201" s="633">
        <v>0</v>
      </c>
      <c r="FW201" s="355">
        <f t="shared" si="240"/>
        <v>250</v>
      </c>
      <c r="FX201" s="355">
        <f t="shared" si="240"/>
        <v>27425</v>
      </c>
      <c r="FY201" s="355">
        <f t="shared" si="241"/>
        <v>0</v>
      </c>
      <c r="FZ201" s="356">
        <f t="shared" si="241"/>
        <v>0</v>
      </c>
    </row>
    <row r="202" spans="1:182" x14ac:dyDescent="0.25">
      <c r="A202" s="35" t="s">
        <v>303</v>
      </c>
      <c r="B202" s="84" t="s">
        <v>304</v>
      </c>
      <c r="C202" s="88" t="s">
        <v>18</v>
      </c>
      <c r="D202" s="65">
        <v>114.7</v>
      </c>
      <c r="E202" s="299">
        <f t="shared" si="242"/>
        <v>70</v>
      </c>
      <c r="F202" s="288">
        <f>$D$202*E202</f>
        <v>8029</v>
      </c>
      <c r="G202" s="60"/>
      <c r="H202" s="289">
        <f>$D$202*G202</f>
        <v>0</v>
      </c>
      <c r="I202" s="457">
        <v>10</v>
      </c>
      <c r="K202" s="390">
        <v>1</v>
      </c>
      <c r="L202" s="41">
        <f t="shared" si="201"/>
        <v>0</v>
      </c>
      <c r="M202" s="41">
        <f t="shared" si="202"/>
        <v>0</v>
      </c>
      <c r="N202" s="557">
        <v>10</v>
      </c>
      <c r="O202" s="60">
        <v>10</v>
      </c>
      <c r="P202" s="289">
        <f>$D$202*O202</f>
        <v>1147</v>
      </c>
      <c r="Q202" s="457">
        <v>0</v>
      </c>
      <c r="S202" s="390">
        <v>1</v>
      </c>
      <c r="T202" s="41">
        <f t="shared" si="203"/>
        <v>10</v>
      </c>
      <c r="U202" s="41">
        <f t="shared" si="204"/>
        <v>10</v>
      </c>
      <c r="V202" s="557">
        <v>0</v>
      </c>
      <c r="W202" s="60"/>
      <c r="X202" s="289">
        <f>$D$202*W202</f>
        <v>0</v>
      </c>
      <c r="Y202" s="457">
        <v>10</v>
      </c>
      <c r="AA202" s="390">
        <v>1</v>
      </c>
      <c r="AB202" s="41">
        <f t="shared" si="205"/>
        <v>0</v>
      </c>
      <c r="AC202" s="41">
        <f t="shared" si="206"/>
        <v>0</v>
      </c>
      <c r="AD202" s="557">
        <v>10</v>
      </c>
      <c r="AE202" s="60">
        <v>10</v>
      </c>
      <c r="AF202" s="289">
        <f>$D$202*AE202</f>
        <v>1147</v>
      </c>
      <c r="AG202" s="457">
        <v>0</v>
      </c>
      <c r="AI202" s="390">
        <v>1</v>
      </c>
      <c r="AJ202" s="41">
        <f t="shared" si="207"/>
        <v>10</v>
      </c>
      <c r="AK202" s="41">
        <f t="shared" si="208"/>
        <v>10</v>
      </c>
      <c r="AL202" s="557">
        <v>0</v>
      </c>
      <c r="AM202" s="60"/>
      <c r="AN202" s="289">
        <f>$D$202*AM202</f>
        <v>0</v>
      </c>
      <c r="AO202" s="457">
        <v>5</v>
      </c>
      <c r="AQ202" s="390">
        <v>1</v>
      </c>
      <c r="AR202" s="41">
        <f t="shared" si="209"/>
        <v>0</v>
      </c>
      <c r="AS202" s="41">
        <f t="shared" si="210"/>
        <v>0</v>
      </c>
      <c r="AT202" s="557">
        <v>5</v>
      </c>
      <c r="AU202" s="60">
        <v>10</v>
      </c>
      <c r="AV202" s="289">
        <f>$D$202*AU202</f>
        <v>1147</v>
      </c>
      <c r="AW202" s="457">
        <v>0</v>
      </c>
      <c r="AY202" s="390">
        <v>1</v>
      </c>
      <c r="AZ202" s="41">
        <f t="shared" si="211"/>
        <v>10</v>
      </c>
      <c r="BA202" s="41">
        <f t="shared" si="212"/>
        <v>10</v>
      </c>
      <c r="BB202" s="557">
        <v>0</v>
      </c>
      <c r="BC202" s="60"/>
      <c r="BD202" s="289">
        <f>$D$202*BC202</f>
        <v>0</v>
      </c>
      <c r="BE202" s="457">
        <v>5</v>
      </c>
      <c r="BG202" s="390">
        <v>1</v>
      </c>
      <c r="BH202" s="41">
        <f t="shared" si="213"/>
        <v>0</v>
      </c>
      <c r="BI202" s="41">
        <f t="shared" si="214"/>
        <v>0</v>
      </c>
      <c r="BJ202" s="557">
        <v>5</v>
      </c>
      <c r="BK202" s="60">
        <v>10</v>
      </c>
      <c r="BL202" s="289">
        <f>$D$202*BK202</f>
        <v>1147</v>
      </c>
      <c r="BM202" s="457">
        <v>0</v>
      </c>
      <c r="BO202" s="390">
        <v>1</v>
      </c>
      <c r="BP202" s="41">
        <f t="shared" si="215"/>
        <v>10</v>
      </c>
      <c r="BQ202" s="41">
        <f t="shared" si="216"/>
        <v>10</v>
      </c>
      <c r="BR202" s="557">
        <v>0</v>
      </c>
      <c r="BS202" s="60"/>
      <c r="BT202" s="289">
        <f>$D$202*BS202</f>
        <v>0</v>
      </c>
      <c r="BU202" s="457">
        <v>5</v>
      </c>
      <c r="BW202" s="390">
        <v>1</v>
      </c>
      <c r="BX202" s="41">
        <f t="shared" si="217"/>
        <v>0</v>
      </c>
      <c r="BY202" s="41">
        <f t="shared" si="218"/>
        <v>0</v>
      </c>
      <c r="BZ202" s="557">
        <v>5</v>
      </c>
      <c r="CA202" s="60">
        <v>10</v>
      </c>
      <c r="CB202" s="289">
        <f>$D$202*CA202</f>
        <v>1147</v>
      </c>
      <c r="CC202" s="457">
        <v>0</v>
      </c>
      <c r="CE202" s="390">
        <v>1</v>
      </c>
      <c r="CF202" s="41">
        <f t="shared" si="219"/>
        <v>10</v>
      </c>
      <c r="CG202" s="41">
        <f t="shared" si="220"/>
        <v>10</v>
      </c>
      <c r="CH202" s="557">
        <v>0</v>
      </c>
      <c r="CI202" s="60">
        <v>5</v>
      </c>
      <c r="CJ202" s="289">
        <f>$D$202*CI202</f>
        <v>573.5</v>
      </c>
      <c r="CK202" s="457">
        <v>5</v>
      </c>
      <c r="CM202" s="390">
        <v>1</v>
      </c>
      <c r="CN202" s="41">
        <f t="shared" si="221"/>
        <v>5</v>
      </c>
      <c r="CO202" s="41">
        <f t="shared" si="222"/>
        <v>5</v>
      </c>
      <c r="CP202" s="579">
        <v>5</v>
      </c>
      <c r="CQ202" s="60">
        <v>5</v>
      </c>
      <c r="CR202" s="289">
        <f>$D$202*CQ202</f>
        <v>573.5</v>
      </c>
      <c r="CS202" s="467">
        <v>0</v>
      </c>
      <c r="CT202" s="56"/>
      <c r="CU202" s="390">
        <v>1</v>
      </c>
      <c r="CV202" s="41">
        <f t="shared" si="199"/>
        <v>5</v>
      </c>
      <c r="CW202" s="41">
        <f t="shared" si="200"/>
        <v>5</v>
      </c>
      <c r="CX202" s="564">
        <v>0</v>
      </c>
      <c r="CY202" s="60">
        <v>10</v>
      </c>
      <c r="CZ202" s="289">
        <f>$D$202*CY202</f>
        <v>1147</v>
      </c>
      <c r="DA202" s="501">
        <v>0</v>
      </c>
      <c r="DB202" s="223"/>
      <c r="DC202" s="390">
        <v>1</v>
      </c>
      <c r="DD202" s="41">
        <f t="shared" si="223"/>
        <v>10</v>
      </c>
      <c r="DE202" s="41">
        <f t="shared" si="224"/>
        <v>10</v>
      </c>
      <c r="DF202" s="576">
        <v>0</v>
      </c>
      <c r="DG202" s="119">
        <v>0</v>
      </c>
      <c r="DH202" s="289">
        <f>$D$202*DG202</f>
        <v>0</v>
      </c>
      <c r="DI202" s="501">
        <v>0</v>
      </c>
      <c r="DJ202" s="223"/>
      <c r="DK202" s="390">
        <v>1</v>
      </c>
      <c r="DL202" s="41">
        <f t="shared" si="225"/>
        <v>0</v>
      </c>
      <c r="DM202" s="41">
        <f t="shared" si="226"/>
        <v>0</v>
      </c>
      <c r="DN202" s="576">
        <v>0</v>
      </c>
      <c r="DO202" s="119">
        <v>0</v>
      </c>
      <c r="DP202" s="289">
        <f>$D$202*DO202</f>
        <v>0</v>
      </c>
      <c r="DQ202" s="501">
        <v>0</v>
      </c>
      <c r="DR202" s="223"/>
      <c r="DS202" s="390">
        <v>1</v>
      </c>
      <c r="DT202" s="41">
        <f t="shared" si="227"/>
        <v>0</v>
      </c>
      <c r="DU202" s="41">
        <f t="shared" si="228"/>
        <v>0</v>
      </c>
      <c r="DV202" s="576">
        <v>0</v>
      </c>
      <c r="DW202" s="119">
        <v>0</v>
      </c>
      <c r="DX202" s="289">
        <f>$D$202*DW202</f>
        <v>0</v>
      </c>
      <c r="DY202" s="501">
        <v>0</v>
      </c>
      <c r="DZ202" s="223"/>
      <c r="EA202" s="390">
        <v>1</v>
      </c>
      <c r="EB202" s="41">
        <f t="shared" si="229"/>
        <v>0</v>
      </c>
      <c r="EC202" s="41">
        <f t="shared" si="230"/>
        <v>0</v>
      </c>
      <c r="ED202" s="576">
        <v>0</v>
      </c>
      <c r="EE202" s="119">
        <v>0</v>
      </c>
      <c r="EF202" s="289">
        <f>$D$202*EE202</f>
        <v>0</v>
      </c>
      <c r="EG202" s="501">
        <v>0</v>
      </c>
      <c r="EH202" s="223"/>
      <c r="EI202" s="390">
        <v>1</v>
      </c>
      <c r="EJ202" s="41">
        <f t="shared" si="231"/>
        <v>0</v>
      </c>
      <c r="EK202" s="41">
        <f t="shared" si="232"/>
        <v>0</v>
      </c>
      <c r="EL202" s="576">
        <v>0</v>
      </c>
      <c r="EM202" s="119">
        <v>0</v>
      </c>
      <c r="EN202" s="289">
        <f>$D$202*EM202</f>
        <v>0</v>
      </c>
      <c r="EO202" s="501">
        <v>0</v>
      </c>
      <c r="EP202" s="223"/>
      <c r="EQ202" s="390">
        <v>1</v>
      </c>
      <c r="ER202" s="41">
        <f t="shared" si="233"/>
        <v>0</v>
      </c>
      <c r="ES202" s="41">
        <f t="shared" si="234"/>
        <v>0</v>
      </c>
      <c r="ET202" s="576">
        <v>0</v>
      </c>
      <c r="EU202" s="119">
        <v>0</v>
      </c>
      <c r="EV202" s="289">
        <f>$D$202*EU202</f>
        <v>0</v>
      </c>
      <c r="EW202" s="501">
        <v>0</v>
      </c>
      <c r="EX202" s="223"/>
      <c r="EY202" s="390">
        <v>1</v>
      </c>
      <c r="EZ202" s="41">
        <f t="shared" si="235"/>
        <v>0</v>
      </c>
      <c r="FA202" s="41">
        <f t="shared" si="236"/>
        <v>0</v>
      </c>
      <c r="FB202" s="576">
        <v>0</v>
      </c>
      <c r="FC202" s="104">
        <v>0</v>
      </c>
      <c r="FD202" s="289">
        <f>$D$202*FC202</f>
        <v>0</v>
      </c>
      <c r="FE202" s="463">
        <v>0</v>
      </c>
      <c r="FF202" s="227"/>
      <c r="FG202" s="390">
        <v>1</v>
      </c>
      <c r="FH202" s="41">
        <f t="shared" si="237"/>
        <v>0</v>
      </c>
      <c r="FI202" s="41">
        <f t="shared" si="197"/>
        <v>0</v>
      </c>
      <c r="FJ202" s="579">
        <v>0</v>
      </c>
      <c r="FK202" s="400">
        <v>0</v>
      </c>
      <c r="FL202" s="289">
        <f>$D$202*FK202</f>
        <v>0</v>
      </c>
      <c r="FM202" s="539">
        <v>0</v>
      </c>
      <c r="FN202" s="227"/>
      <c r="FO202" s="390">
        <v>1</v>
      </c>
      <c r="FP202" s="41">
        <f t="shared" si="238"/>
        <v>0</v>
      </c>
      <c r="FQ202" s="41">
        <f t="shared" si="239"/>
        <v>0</v>
      </c>
      <c r="FR202" s="633">
        <v>0</v>
      </c>
      <c r="FW202" s="355">
        <f t="shared" si="240"/>
        <v>70</v>
      </c>
      <c r="FX202" s="355">
        <f t="shared" si="240"/>
        <v>8029</v>
      </c>
      <c r="FY202" s="355">
        <f t="shared" si="241"/>
        <v>0</v>
      </c>
      <c r="FZ202" s="356">
        <f t="shared" si="241"/>
        <v>0</v>
      </c>
    </row>
    <row r="203" spans="1:182" x14ac:dyDescent="0.25">
      <c r="A203" s="35" t="s">
        <v>305</v>
      </c>
      <c r="B203" s="84" t="s">
        <v>306</v>
      </c>
      <c r="C203" s="88" t="s">
        <v>18</v>
      </c>
      <c r="D203" s="65">
        <v>13.4</v>
      </c>
      <c r="E203" s="299">
        <f t="shared" si="242"/>
        <v>350</v>
      </c>
      <c r="F203" s="288">
        <f>$D$203*E203</f>
        <v>4690</v>
      </c>
      <c r="G203" s="60"/>
      <c r="H203" s="289">
        <f>$D$203*G203</f>
        <v>0</v>
      </c>
      <c r="I203" s="457">
        <v>50</v>
      </c>
      <c r="K203" s="390">
        <v>1.2</v>
      </c>
      <c r="L203" s="41">
        <f t="shared" si="201"/>
        <v>0</v>
      </c>
      <c r="M203" s="41">
        <f t="shared" si="202"/>
        <v>0</v>
      </c>
      <c r="N203" s="557">
        <v>60</v>
      </c>
      <c r="O203" s="60">
        <v>50</v>
      </c>
      <c r="P203" s="289">
        <f>$D$203*O203</f>
        <v>670</v>
      </c>
      <c r="Q203" s="457">
        <v>0</v>
      </c>
      <c r="S203" s="390">
        <v>1.2</v>
      </c>
      <c r="T203" s="41">
        <f t="shared" si="203"/>
        <v>60</v>
      </c>
      <c r="U203" s="41">
        <f t="shared" si="204"/>
        <v>60</v>
      </c>
      <c r="V203" s="557">
        <v>0</v>
      </c>
      <c r="W203" s="60"/>
      <c r="X203" s="289">
        <f>$D$203*W203</f>
        <v>0</v>
      </c>
      <c r="Y203" s="457">
        <v>50</v>
      </c>
      <c r="AA203" s="390">
        <v>1.2</v>
      </c>
      <c r="AB203" s="41">
        <f t="shared" si="205"/>
        <v>0</v>
      </c>
      <c r="AC203" s="41">
        <f t="shared" si="206"/>
        <v>0</v>
      </c>
      <c r="AD203" s="557">
        <v>60</v>
      </c>
      <c r="AE203" s="60">
        <v>50</v>
      </c>
      <c r="AF203" s="289">
        <f>$D$203*AE203</f>
        <v>670</v>
      </c>
      <c r="AG203" s="457">
        <v>0</v>
      </c>
      <c r="AI203" s="390">
        <v>1.2</v>
      </c>
      <c r="AJ203" s="41">
        <f t="shared" si="207"/>
        <v>60</v>
      </c>
      <c r="AK203" s="41">
        <f t="shared" si="208"/>
        <v>60</v>
      </c>
      <c r="AL203" s="557">
        <v>0</v>
      </c>
      <c r="AM203" s="60"/>
      <c r="AN203" s="289">
        <f>$D$203*AM203</f>
        <v>0</v>
      </c>
      <c r="AO203" s="457">
        <v>50</v>
      </c>
      <c r="AQ203" s="390">
        <v>1.2</v>
      </c>
      <c r="AR203" s="41">
        <f t="shared" si="209"/>
        <v>0</v>
      </c>
      <c r="AS203" s="41">
        <f t="shared" si="210"/>
        <v>0</v>
      </c>
      <c r="AT203" s="557">
        <v>60</v>
      </c>
      <c r="AU203" s="60">
        <v>50</v>
      </c>
      <c r="AV203" s="289">
        <f>$D$203*AU203</f>
        <v>670</v>
      </c>
      <c r="AW203" s="457">
        <v>0</v>
      </c>
      <c r="AY203" s="390">
        <v>1.2</v>
      </c>
      <c r="AZ203" s="41">
        <f t="shared" si="211"/>
        <v>60</v>
      </c>
      <c r="BA203" s="41">
        <f t="shared" si="212"/>
        <v>60</v>
      </c>
      <c r="BB203" s="557">
        <v>0</v>
      </c>
      <c r="BC203" s="60"/>
      <c r="BD203" s="289">
        <f>$D$203*BC203</f>
        <v>0</v>
      </c>
      <c r="BE203" s="457">
        <v>50</v>
      </c>
      <c r="BG203" s="390">
        <v>1.2</v>
      </c>
      <c r="BH203" s="41">
        <f t="shared" si="213"/>
        <v>0</v>
      </c>
      <c r="BI203" s="41">
        <f t="shared" si="214"/>
        <v>0</v>
      </c>
      <c r="BJ203" s="557">
        <v>60</v>
      </c>
      <c r="BK203" s="60">
        <v>50</v>
      </c>
      <c r="BL203" s="289">
        <f>$D$203*BK203</f>
        <v>670</v>
      </c>
      <c r="BM203" s="457">
        <v>0</v>
      </c>
      <c r="BO203" s="390">
        <v>1.2</v>
      </c>
      <c r="BP203" s="41">
        <f t="shared" si="215"/>
        <v>60</v>
      </c>
      <c r="BQ203" s="41">
        <f t="shared" si="216"/>
        <v>60</v>
      </c>
      <c r="BR203" s="557">
        <v>0</v>
      </c>
      <c r="BS203" s="60"/>
      <c r="BT203" s="289">
        <f>$D$203*BS203</f>
        <v>0</v>
      </c>
      <c r="BU203" s="457">
        <v>50</v>
      </c>
      <c r="BW203" s="390">
        <v>1.2</v>
      </c>
      <c r="BX203" s="41">
        <f t="shared" si="217"/>
        <v>0</v>
      </c>
      <c r="BY203" s="41">
        <f t="shared" si="218"/>
        <v>0</v>
      </c>
      <c r="BZ203" s="557">
        <v>60</v>
      </c>
      <c r="CA203" s="60">
        <v>50</v>
      </c>
      <c r="CB203" s="289">
        <f>$D$203*CA203</f>
        <v>670</v>
      </c>
      <c r="CC203" s="457">
        <v>0</v>
      </c>
      <c r="CE203" s="390">
        <v>1.2</v>
      </c>
      <c r="CF203" s="41">
        <f t="shared" si="219"/>
        <v>60</v>
      </c>
      <c r="CG203" s="41">
        <f t="shared" si="220"/>
        <v>60</v>
      </c>
      <c r="CH203" s="557">
        <v>0</v>
      </c>
      <c r="CI203" s="60">
        <v>25</v>
      </c>
      <c r="CJ203" s="289">
        <f>$D$203*CI203</f>
        <v>335</v>
      </c>
      <c r="CK203" s="457">
        <v>25</v>
      </c>
      <c r="CM203" s="390">
        <v>1.2</v>
      </c>
      <c r="CN203" s="41">
        <f t="shared" si="221"/>
        <v>30</v>
      </c>
      <c r="CO203" s="41">
        <f t="shared" si="222"/>
        <v>30</v>
      </c>
      <c r="CP203" s="579">
        <v>30</v>
      </c>
      <c r="CQ203" s="60">
        <v>25</v>
      </c>
      <c r="CR203" s="289">
        <f>$D$203*CQ203</f>
        <v>335</v>
      </c>
      <c r="CS203" s="467">
        <v>0</v>
      </c>
      <c r="CT203" s="56"/>
      <c r="CU203" s="390">
        <v>1.2</v>
      </c>
      <c r="CV203" s="41">
        <f t="shared" si="199"/>
        <v>30</v>
      </c>
      <c r="CW203" s="41">
        <f t="shared" si="200"/>
        <v>30</v>
      </c>
      <c r="CX203" s="564">
        <v>0</v>
      </c>
      <c r="CY203" s="60">
        <v>50</v>
      </c>
      <c r="CZ203" s="289">
        <f>$D$203*CY203</f>
        <v>670</v>
      </c>
      <c r="DA203" s="501">
        <v>0</v>
      </c>
      <c r="DB203" s="223"/>
      <c r="DC203" s="390">
        <v>1.2</v>
      </c>
      <c r="DD203" s="41">
        <f t="shared" si="223"/>
        <v>60</v>
      </c>
      <c r="DE203" s="41">
        <f t="shared" si="224"/>
        <v>60</v>
      </c>
      <c r="DF203" s="576">
        <v>0</v>
      </c>
      <c r="DG203" s="119">
        <v>0</v>
      </c>
      <c r="DH203" s="289">
        <f>$D$203*DG203</f>
        <v>0</v>
      </c>
      <c r="DI203" s="501">
        <v>0</v>
      </c>
      <c r="DJ203" s="223"/>
      <c r="DK203" s="390">
        <v>1.2</v>
      </c>
      <c r="DL203" s="41">
        <f t="shared" si="225"/>
        <v>0</v>
      </c>
      <c r="DM203" s="41">
        <f t="shared" si="226"/>
        <v>0</v>
      </c>
      <c r="DN203" s="576">
        <v>0</v>
      </c>
      <c r="DO203" s="119">
        <v>0</v>
      </c>
      <c r="DP203" s="289">
        <f>$D$203*DO203</f>
        <v>0</v>
      </c>
      <c r="DQ203" s="501">
        <v>0</v>
      </c>
      <c r="DR203" s="223"/>
      <c r="DS203" s="390">
        <v>1.2</v>
      </c>
      <c r="DT203" s="41">
        <f t="shared" si="227"/>
        <v>0</v>
      </c>
      <c r="DU203" s="41">
        <f t="shared" si="228"/>
        <v>0</v>
      </c>
      <c r="DV203" s="576">
        <v>0</v>
      </c>
      <c r="DW203" s="119">
        <v>0</v>
      </c>
      <c r="DX203" s="289">
        <f>$D$203*DW203</f>
        <v>0</v>
      </c>
      <c r="DY203" s="501">
        <v>0</v>
      </c>
      <c r="DZ203" s="223"/>
      <c r="EA203" s="390">
        <v>1.2</v>
      </c>
      <c r="EB203" s="41">
        <f t="shared" si="229"/>
        <v>0</v>
      </c>
      <c r="EC203" s="41">
        <f t="shared" si="230"/>
        <v>0</v>
      </c>
      <c r="ED203" s="576">
        <v>0</v>
      </c>
      <c r="EE203" s="119">
        <v>0</v>
      </c>
      <c r="EF203" s="289">
        <f>$D$203*EE203</f>
        <v>0</v>
      </c>
      <c r="EG203" s="501">
        <v>0</v>
      </c>
      <c r="EH203" s="223"/>
      <c r="EI203" s="390">
        <v>1.2</v>
      </c>
      <c r="EJ203" s="41">
        <f t="shared" si="231"/>
        <v>0</v>
      </c>
      <c r="EK203" s="41">
        <f t="shared" si="232"/>
        <v>0</v>
      </c>
      <c r="EL203" s="576">
        <v>0</v>
      </c>
      <c r="EM203" s="119">
        <v>0</v>
      </c>
      <c r="EN203" s="289">
        <f>$D$203*EM203</f>
        <v>0</v>
      </c>
      <c r="EO203" s="501">
        <v>0</v>
      </c>
      <c r="EP203" s="223"/>
      <c r="EQ203" s="390">
        <v>1.2</v>
      </c>
      <c r="ER203" s="41">
        <f t="shared" si="233"/>
        <v>0</v>
      </c>
      <c r="ES203" s="41">
        <f t="shared" si="234"/>
        <v>0</v>
      </c>
      <c r="ET203" s="576">
        <v>0</v>
      </c>
      <c r="EU203" s="119">
        <v>0</v>
      </c>
      <c r="EV203" s="289">
        <f>$D$203*EU203</f>
        <v>0</v>
      </c>
      <c r="EW203" s="501">
        <v>0</v>
      </c>
      <c r="EX203" s="223"/>
      <c r="EY203" s="390">
        <v>1.2</v>
      </c>
      <c r="EZ203" s="41">
        <f t="shared" si="235"/>
        <v>0</v>
      </c>
      <c r="FA203" s="41">
        <f t="shared" si="236"/>
        <v>0</v>
      </c>
      <c r="FB203" s="576">
        <v>0</v>
      </c>
      <c r="FC203" s="104">
        <v>0</v>
      </c>
      <c r="FD203" s="289">
        <f>$D$203*FC203</f>
        <v>0</v>
      </c>
      <c r="FE203" s="463">
        <v>0</v>
      </c>
      <c r="FF203" s="227"/>
      <c r="FG203" s="390">
        <v>1.2</v>
      </c>
      <c r="FH203" s="41">
        <f t="shared" si="237"/>
        <v>0</v>
      </c>
      <c r="FI203" s="41">
        <f t="shared" si="197"/>
        <v>0</v>
      </c>
      <c r="FJ203" s="579">
        <v>0</v>
      </c>
      <c r="FK203" s="400">
        <v>0</v>
      </c>
      <c r="FL203" s="289">
        <f>$D$203*FK203</f>
        <v>0</v>
      </c>
      <c r="FM203" s="539">
        <v>0</v>
      </c>
      <c r="FN203" s="227"/>
      <c r="FO203" s="390">
        <v>1.2</v>
      </c>
      <c r="FP203" s="41">
        <f t="shared" si="238"/>
        <v>0</v>
      </c>
      <c r="FQ203" s="41">
        <f t="shared" si="239"/>
        <v>0</v>
      </c>
      <c r="FR203" s="633">
        <v>0</v>
      </c>
      <c r="FW203" s="355">
        <f t="shared" si="240"/>
        <v>350</v>
      </c>
      <c r="FX203" s="355">
        <f t="shared" si="240"/>
        <v>4690</v>
      </c>
      <c r="FY203" s="355">
        <f t="shared" si="241"/>
        <v>0</v>
      </c>
      <c r="FZ203" s="356">
        <f t="shared" si="241"/>
        <v>0</v>
      </c>
    </row>
    <row r="204" spans="1:182" x14ac:dyDescent="0.25">
      <c r="A204" s="35" t="s">
        <v>307</v>
      </c>
      <c r="B204" s="84" t="s">
        <v>308</v>
      </c>
      <c r="C204" s="88" t="s">
        <v>18</v>
      </c>
      <c r="D204" s="65">
        <v>21.6</v>
      </c>
      <c r="E204" s="299">
        <f t="shared" si="242"/>
        <v>220</v>
      </c>
      <c r="F204" s="288">
        <f>$D$204*E204</f>
        <v>4752</v>
      </c>
      <c r="G204" s="60"/>
      <c r="H204" s="289">
        <f>$D$204*G204</f>
        <v>0</v>
      </c>
      <c r="I204" s="457">
        <v>30</v>
      </c>
      <c r="K204" s="390">
        <v>1.2</v>
      </c>
      <c r="L204" s="41">
        <f t="shared" si="201"/>
        <v>0</v>
      </c>
      <c r="M204" s="41">
        <f t="shared" si="202"/>
        <v>0</v>
      </c>
      <c r="N204" s="557">
        <v>36</v>
      </c>
      <c r="O204" s="60">
        <v>30</v>
      </c>
      <c r="P204" s="289">
        <f>$D$204*O204</f>
        <v>648</v>
      </c>
      <c r="Q204" s="457">
        <v>0</v>
      </c>
      <c r="S204" s="390">
        <v>1.2</v>
      </c>
      <c r="T204" s="41">
        <f t="shared" si="203"/>
        <v>36</v>
      </c>
      <c r="U204" s="41">
        <f t="shared" si="204"/>
        <v>36</v>
      </c>
      <c r="V204" s="557">
        <v>0</v>
      </c>
      <c r="W204" s="60"/>
      <c r="X204" s="289">
        <f>$D$204*W204</f>
        <v>0</v>
      </c>
      <c r="Y204" s="457">
        <v>30</v>
      </c>
      <c r="AA204" s="390">
        <v>1.2</v>
      </c>
      <c r="AB204" s="41">
        <f t="shared" si="205"/>
        <v>0</v>
      </c>
      <c r="AC204" s="41">
        <f t="shared" si="206"/>
        <v>0</v>
      </c>
      <c r="AD204" s="557">
        <v>36</v>
      </c>
      <c r="AE204" s="60">
        <v>30</v>
      </c>
      <c r="AF204" s="289">
        <f>$D$204*AE204</f>
        <v>648</v>
      </c>
      <c r="AG204" s="457">
        <v>0</v>
      </c>
      <c r="AI204" s="390">
        <v>1.2</v>
      </c>
      <c r="AJ204" s="41">
        <f t="shared" si="207"/>
        <v>36</v>
      </c>
      <c r="AK204" s="41">
        <f t="shared" si="208"/>
        <v>36</v>
      </c>
      <c r="AL204" s="557">
        <v>0</v>
      </c>
      <c r="AM204" s="60"/>
      <c r="AN204" s="289">
        <f>$D$204*AM204</f>
        <v>0</v>
      </c>
      <c r="AO204" s="457">
        <v>30</v>
      </c>
      <c r="AQ204" s="390">
        <v>1.2</v>
      </c>
      <c r="AR204" s="41">
        <f t="shared" si="209"/>
        <v>0</v>
      </c>
      <c r="AS204" s="41">
        <f t="shared" si="210"/>
        <v>0</v>
      </c>
      <c r="AT204" s="557">
        <v>36</v>
      </c>
      <c r="AU204" s="60">
        <v>30</v>
      </c>
      <c r="AV204" s="289">
        <f>$D$204*AU204</f>
        <v>648</v>
      </c>
      <c r="AW204" s="457">
        <v>0</v>
      </c>
      <c r="AY204" s="390">
        <v>1.2</v>
      </c>
      <c r="AZ204" s="41">
        <f t="shared" si="211"/>
        <v>36</v>
      </c>
      <c r="BA204" s="41">
        <f t="shared" si="212"/>
        <v>36</v>
      </c>
      <c r="BB204" s="557">
        <v>0</v>
      </c>
      <c r="BC204" s="60"/>
      <c r="BD204" s="289">
        <f>$D$204*BC204</f>
        <v>0</v>
      </c>
      <c r="BE204" s="457">
        <v>30</v>
      </c>
      <c r="BG204" s="390">
        <v>1.2</v>
      </c>
      <c r="BH204" s="41">
        <f t="shared" si="213"/>
        <v>0</v>
      </c>
      <c r="BI204" s="41">
        <f t="shared" si="214"/>
        <v>0</v>
      </c>
      <c r="BJ204" s="557">
        <v>36</v>
      </c>
      <c r="BK204" s="60">
        <v>30</v>
      </c>
      <c r="BL204" s="289">
        <f>$D$204*BK204</f>
        <v>648</v>
      </c>
      <c r="BM204" s="457">
        <v>0</v>
      </c>
      <c r="BO204" s="390">
        <v>1.2</v>
      </c>
      <c r="BP204" s="41">
        <f t="shared" si="215"/>
        <v>36</v>
      </c>
      <c r="BQ204" s="41">
        <f t="shared" si="216"/>
        <v>36</v>
      </c>
      <c r="BR204" s="557">
        <v>0</v>
      </c>
      <c r="BS204" s="60"/>
      <c r="BT204" s="289">
        <f>$D$204*BS204</f>
        <v>0</v>
      </c>
      <c r="BU204" s="457">
        <v>30</v>
      </c>
      <c r="BW204" s="390">
        <v>1.2</v>
      </c>
      <c r="BX204" s="41">
        <f t="shared" si="217"/>
        <v>0</v>
      </c>
      <c r="BY204" s="41">
        <f t="shared" si="218"/>
        <v>0</v>
      </c>
      <c r="BZ204" s="557">
        <v>36</v>
      </c>
      <c r="CA204" s="60">
        <v>30</v>
      </c>
      <c r="CB204" s="289">
        <f>$D$204*CA204</f>
        <v>648</v>
      </c>
      <c r="CC204" s="457">
        <v>0</v>
      </c>
      <c r="CE204" s="390">
        <v>1.2</v>
      </c>
      <c r="CF204" s="41">
        <f t="shared" si="219"/>
        <v>36</v>
      </c>
      <c r="CG204" s="41">
        <f t="shared" si="220"/>
        <v>36</v>
      </c>
      <c r="CH204" s="557">
        <v>0</v>
      </c>
      <c r="CI204" s="60">
        <v>20</v>
      </c>
      <c r="CJ204" s="289">
        <f>$D$204*CI204</f>
        <v>432</v>
      </c>
      <c r="CK204" s="457">
        <v>20</v>
      </c>
      <c r="CM204" s="390">
        <v>1.2</v>
      </c>
      <c r="CN204" s="41">
        <f t="shared" si="221"/>
        <v>24</v>
      </c>
      <c r="CO204" s="41">
        <f t="shared" si="222"/>
        <v>24</v>
      </c>
      <c r="CP204" s="579">
        <v>24</v>
      </c>
      <c r="CQ204" s="60">
        <v>20</v>
      </c>
      <c r="CR204" s="289">
        <f>$D$204*CQ204</f>
        <v>432</v>
      </c>
      <c r="CS204" s="467">
        <v>0</v>
      </c>
      <c r="CT204" s="56"/>
      <c r="CU204" s="390">
        <v>1.2</v>
      </c>
      <c r="CV204" s="41">
        <f t="shared" si="199"/>
        <v>24</v>
      </c>
      <c r="CW204" s="41">
        <f t="shared" si="200"/>
        <v>24</v>
      </c>
      <c r="CX204" s="564">
        <v>0</v>
      </c>
      <c r="CY204" s="60">
        <v>30</v>
      </c>
      <c r="CZ204" s="289">
        <f>$D$204*CY204</f>
        <v>648</v>
      </c>
      <c r="DA204" s="501">
        <v>0</v>
      </c>
      <c r="DB204" s="223"/>
      <c r="DC204" s="390">
        <v>1.2</v>
      </c>
      <c r="DD204" s="41">
        <f t="shared" si="223"/>
        <v>36</v>
      </c>
      <c r="DE204" s="41">
        <f t="shared" si="224"/>
        <v>36</v>
      </c>
      <c r="DF204" s="576">
        <v>0</v>
      </c>
      <c r="DG204" s="119">
        <v>0</v>
      </c>
      <c r="DH204" s="289">
        <f>$D$204*DG204</f>
        <v>0</v>
      </c>
      <c r="DI204" s="501">
        <v>0</v>
      </c>
      <c r="DJ204" s="223"/>
      <c r="DK204" s="390">
        <v>1.2</v>
      </c>
      <c r="DL204" s="41">
        <f t="shared" si="225"/>
        <v>0</v>
      </c>
      <c r="DM204" s="41">
        <f t="shared" si="226"/>
        <v>0</v>
      </c>
      <c r="DN204" s="576">
        <v>0</v>
      </c>
      <c r="DO204" s="119">
        <v>0</v>
      </c>
      <c r="DP204" s="289">
        <f>$D$204*DO204</f>
        <v>0</v>
      </c>
      <c r="DQ204" s="501">
        <v>0</v>
      </c>
      <c r="DR204" s="223"/>
      <c r="DS204" s="390">
        <v>1.2</v>
      </c>
      <c r="DT204" s="41">
        <f t="shared" si="227"/>
        <v>0</v>
      </c>
      <c r="DU204" s="41">
        <f t="shared" si="228"/>
        <v>0</v>
      </c>
      <c r="DV204" s="576">
        <v>0</v>
      </c>
      <c r="DW204" s="119">
        <v>0</v>
      </c>
      <c r="DX204" s="289">
        <f>$D$204*DW204</f>
        <v>0</v>
      </c>
      <c r="DY204" s="501">
        <v>0</v>
      </c>
      <c r="DZ204" s="223"/>
      <c r="EA204" s="390">
        <v>1.2</v>
      </c>
      <c r="EB204" s="41">
        <f t="shared" si="229"/>
        <v>0</v>
      </c>
      <c r="EC204" s="41">
        <f t="shared" si="230"/>
        <v>0</v>
      </c>
      <c r="ED204" s="576">
        <v>0</v>
      </c>
      <c r="EE204" s="119">
        <v>0</v>
      </c>
      <c r="EF204" s="289">
        <f>$D$204*EE204</f>
        <v>0</v>
      </c>
      <c r="EG204" s="501">
        <v>0</v>
      </c>
      <c r="EH204" s="223"/>
      <c r="EI204" s="390">
        <v>1.2</v>
      </c>
      <c r="EJ204" s="41">
        <f t="shared" si="231"/>
        <v>0</v>
      </c>
      <c r="EK204" s="41">
        <f t="shared" si="232"/>
        <v>0</v>
      </c>
      <c r="EL204" s="576">
        <v>0</v>
      </c>
      <c r="EM204" s="119">
        <v>0</v>
      </c>
      <c r="EN204" s="289">
        <f>$D$204*EM204</f>
        <v>0</v>
      </c>
      <c r="EO204" s="501">
        <v>0</v>
      </c>
      <c r="EP204" s="223"/>
      <c r="EQ204" s="390">
        <v>1.2</v>
      </c>
      <c r="ER204" s="41">
        <f t="shared" si="233"/>
        <v>0</v>
      </c>
      <c r="ES204" s="41">
        <f t="shared" si="234"/>
        <v>0</v>
      </c>
      <c r="ET204" s="576">
        <v>0</v>
      </c>
      <c r="EU204" s="119">
        <v>0</v>
      </c>
      <c r="EV204" s="289">
        <f>$D$204*EU204</f>
        <v>0</v>
      </c>
      <c r="EW204" s="501">
        <v>0</v>
      </c>
      <c r="EX204" s="223"/>
      <c r="EY204" s="390">
        <v>1.2</v>
      </c>
      <c r="EZ204" s="41">
        <f t="shared" si="235"/>
        <v>0</v>
      </c>
      <c r="FA204" s="41">
        <f t="shared" si="236"/>
        <v>0</v>
      </c>
      <c r="FB204" s="576">
        <v>0</v>
      </c>
      <c r="FC204" s="104">
        <v>0</v>
      </c>
      <c r="FD204" s="289">
        <f>$D$204*FC204</f>
        <v>0</v>
      </c>
      <c r="FE204" s="463">
        <v>0</v>
      </c>
      <c r="FF204" s="227"/>
      <c r="FG204" s="390">
        <v>1.2</v>
      </c>
      <c r="FH204" s="41">
        <f t="shared" si="237"/>
        <v>0</v>
      </c>
      <c r="FI204" s="41">
        <f t="shared" si="197"/>
        <v>0</v>
      </c>
      <c r="FJ204" s="579">
        <v>0</v>
      </c>
      <c r="FK204" s="400">
        <v>0</v>
      </c>
      <c r="FL204" s="289">
        <f>$D$204*FK204</f>
        <v>0</v>
      </c>
      <c r="FM204" s="539">
        <v>0</v>
      </c>
      <c r="FN204" s="227"/>
      <c r="FO204" s="390">
        <v>1.2</v>
      </c>
      <c r="FP204" s="41">
        <f t="shared" si="238"/>
        <v>0</v>
      </c>
      <c r="FQ204" s="41">
        <f t="shared" si="239"/>
        <v>0</v>
      </c>
      <c r="FR204" s="633">
        <v>0</v>
      </c>
      <c r="FW204" s="355">
        <f t="shared" si="240"/>
        <v>220</v>
      </c>
      <c r="FX204" s="355">
        <f t="shared" si="240"/>
        <v>4752</v>
      </c>
      <c r="FY204" s="355">
        <f t="shared" si="241"/>
        <v>0</v>
      </c>
      <c r="FZ204" s="356">
        <f t="shared" si="241"/>
        <v>0</v>
      </c>
    </row>
    <row r="205" spans="1:182" x14ac:dyDescent="0.25">
      <c r="A205" s="51"/>
      <c r="B205" s="63" t="s">
        <v>298</v>
      </c>
      <c r="C205" s="64" t="s">
        <v>299</v>
      </c>
      <c r="D205" s="65"/>
      <c r="E205" s="39">
        <f>E201*10+E202*10+E203+E204*2</f>
        <v>3990</v>
      </c>
      <c r="F205" s="297">
        <f>SUM(F201:F204)</f>
        <v>44896</v>
      </c>
      <c r="G205" s="41">
        <f>G201*10+G202*10+G203+G204*2</f>
        <v>0</v>
      </c>
      <c r="H205" s="298">
        <f>SUM(H201:H204)</f>
        <v>0</v>
      </c>
      <c r="I205" s="467">
        <v>560</v>
      </c>
      <c r="J205" s="182">
        <v>120</v>
      </c>
      <c r="K205" s="390"/>
      <c r="L205" s="41">
        <f t="shared" si="201"/>
        <v>0</v>
      </c>
      <c r="M205" s="41">
        <f t="shared" si="202"/>
        <v>0</v>
      </c>
      <c r="N205" s="557">
        <v>0</v>
      </c>
      <c r="O205" s="41">
        <f>O201*10+O202*10+O203+O204*2</f>
        <v>560</v>
      </c>
      <c r="P205" s="298">
        <f>SUM(P201:P204)</f>
        <v>6304.5</v>
      </c>
      <c r="Q205" s="467">
        <v>0</v>
      </c>
      <c r="R205" s="182">
        <v>0</v>
      </c>
      <c r="S205" s="390"/>
      <c r="T205" s="41">
        <f t="shared" si="203"/>
        <v>0</v>
      </c>
      <c r="U205" s="41">
        <f t="shared" si="204"/>
        <v>0</v>
      </c>
      <c r="V205" s="557">
        <v>0</v>
      </c>
      <c r="W205" s="41">
        <f>W201*10+W202*10+W203+W204*2</f>
        <v>0</v>
      </c>
      <c r="X205" s="298">
        <f>SUM(X201:X204)</f>
        <v>0</v>
      </c>
      <c r="Y205" s="467">
        <v>560</v>
      </c>
      <c r="Z205" s="182">
        <v>850</v>
      </c>
      <c r="AA205" s="390"/>
      <c r="AB205" s="41">
        <f t="shared" si="205"/>
        <v>0</v>
      </c>
      <c r="AC205" s="41">
        <f t="shared" si="206"/>
        <v>0</v>
      </c>
      <c r="AD205" s="557">
        <v>0</v>
      </c>
      <c r="AE205" s="41">
        <f>AE201*10+AE202*10+AE203+AE204*2</f>
        <v>560</v>
      </c>
      <c r="AF205" s="298">
        <f>SUM(AF201:AF204)</f>
        <v>6304.5</v>
      </c>
      <c r="AG205" s="467">
        <v>0</v>
      </c>
      <c r="AH205" s="182">
        <v>0</v>
      </c>
      <c r="AI205" s="390"/>
      <c r="AJ205" s="41">
        <f t="shared" si="207"/>
        <v>0</v>
      </c>
      <c r="AK205" s="41">
        <f t="shared" si="208"/>
        <v>0</v>
      </c>
      <c r="AL205" s="557">
        <v>0</v>
      </c>
      <c r="AM205" s="41">
        <f>AM201*10+AM202*10+AM203+AM204*2</f>
        <v>0</v>
      </c>
      <c r="AN205" s="298">
        <f>SUM(AN201:AN204)</f>
        <v>0</v>
      </c>
      <c r="AO205" s="467">
        <v>410</v>
      </c>
      <c r="AP205" s="182">
        <v>60</v>
      </c>
      <c r="AQ205" s="390"/>
      <c r="AR205" s="41">
        <f t="shared" si="209"/>
        <v>0</v>
      </c>
      <c r="AS205" s="41">
        <f t="shared" si="210"/>
        <v>0</v>
      </c>
      <c r="AT205" s="557">
        <v>0</v>
      </c>
      <c r="AU205" s="41">
        <f>AU201*10+AU202*10+AU203+AU204*2</f>
        <v>560</v>
      </c>
      <c r="AV205" s="298">
        <f>SUM(AV201:AV204)</f>
        <v>6304.5</v>
      </c>
      <c r="AW205" s="467">
        <v>0</v>
      </c>
      <c r="AX205" s="182">
        <v>0</v>
      </c>
      <c r="AY205" s="390"/>
      <c r="AZ205" s="41">
        <f t="shared" si="211"/>
        <v>0</v>
      </c>
      <c r="BA205" s="41">
        <f t="shared" si="212"/>
        <v>0</v>
      </c>
      <c r="BB205" s="557">
        <v>0</v>
      </c>
      <c r="BC205" s="41">
        <f>BC201*10+BC202*10+BC203+BC204*2</f>
        <v>0</v>
      </c>
      <c r="BD205" s="298">
        <f>SUM(BD201:BD204)</f>
        <v>0</v>
      </c>
      <c r="BE205" s="467">
        <v>420</v>
      </c>
      <c r="BF205" s="182">
        <v>0</v>
      </c>
      <c r="BG205" s="390"/>
      <c r="BH205" s="41">
        <f t="shared" si="213"/>
        <v>0</v>
      </c>
      <c r="BI205" s="41">
        <f t="shared" si="214"/>
        <v>0</v>
      </c>
      <c r="BJ205" s="557">
        <v>0</v>
      </c>
      <c r="BK205" s="41">
        <f>BK201*10+BK202*10+BK203+BK204*2</f>
        <v>560</v>
      </c>
      <c r="BL205" s="298">
        <f>SUM(BL201:BL204)</f>
        <v>6304.5</v>
      </c>
      <c r="BM205" s="467">
        <v>0</v>
      </c>
      <c r="BN205" s="182">
        <v>0</v>
      </c>
      <c r="BO205" s="390"/>
      <c r="BP205" s="41">
        <f t="shared" si="215"/>
        <v>0</v>
      </c>
      <c r="BQ205" s="41">
        <f t="shared" si="216"/>
        <v>0</v>
      </c>
      <c r="BR205" s="557">
        <v>0</v>
      </c>
      <c r="BS205" s="41">
        <f>BS201*10+BS202*10+BS203+BS204*2</f>
        <v>0</v>
      </c>
      <c r="BT205" s="298">
        <f>SUM(BT201:BT204)</f>
        <v>0</v>
      </c>
      <c r="BU205" s="467">
        <v>410</v>
      </c>
      <c r="BV205" s="182">
        <v>0</v>
      </c>
      <c r="BW205" s="390"/>
      <c r="BX205" s="41">
        <f t="shared" si="217"/>
        <v>0</v>
      </c>
      <c r="BY205" s="41">
        <f t="shared" si="218"/>
        <v>0</v>
      </c>
      <c r="BZ205" s="557">
        <v>0</v>
      </c>
      <c r="CA205" s="41">
        <f>CA201*10+CA202*10+CA203+CA204*2</f>
        <v>560</v>
      </c>
      <c r="CB205" s="298">
        <f>SUM(CB201:CB204)</f>
        <v>6304.5</v>
      </c>
      <c r="CC205" s="467">
        <v>0</v>
      </c>
      <c r="CD205" s="182">
        <v>0</v>
      </c>
      <c r="CE205" s="390"/>
      <c r="CF205" s="41">
        <f t="shared" si="219"/>
        <v>0</v>
      </c>
      <c r="CG205" s="41">
        <f t="shared" si="220"/>
        <v>0</v>
      </c>
      <c r="CH205" s="557">
        <v>0</v>
      </c>
      <c r="CI205" s="41">
        <f>CI201*10+CI202*10+CI203+CI204*2</f>
        <v>315</v>
      </c>
      <c r="CJ205" s="298">
        <f>SUM(CJ201:CJ204)</f>
        <v>3534.5</v>
      </c>
      <c r="CK205" s="467">
        <v>315</v>
      </c>
      <c r="CL205" s="182">
        <v>0</v>
      </c>
      <c r="CM205" s="390"/>
      <c r="CN205" s="41">
        <f t="shared" si="221"/>
        <v>0</v>
      </c>
      <c r="CO205" s="41">
        <f t="shared" si="222"/>
        <v>0</v>
      </c>
      <c r="CP205" s="579">
        <v>0</v>
      </c>
      <c r="CQ205" s="41">
        <f>CQ201*10+CQ202*10+CQ203+CQ204*2</f>
        <v>315</v>
      </c>
      <c r="CR205" s="298">
        <f>SUM(CR201:CR204)</f>
        <v>3534.5</v>
      </c>
      <c r="CS205" s="467">
        <v>0</v>
      </c>
      <c r="CT205" s="57"/>
      <c r="CU205" s="390"/>
      <c r="CV205" s="41">
        <f t="shared" si="199"/>
        <v>0</v>
      </c>
      <c r="CW205" s="41">
        <f t="shared" si="200"/>
        <v>0</v>
      </c>
      <c r="CX205" s="564">
        <v>0</v>
      </c>
      <c r="CY205" s="41">
        <f>CY201*10+CY202*10+CY203+CY204*2</f>
        <v>560</v>
      </c>
      <c r="CZ205" s="298">
        <f>SUM(CZ201:CZ204)</f>
        <v>6304.5</v>
      </c>
      <c r="DA205" s="501"/>
      <c r="DB205" s="223"/>
      <c r="DC205" s="390"/>
      <c r="DD205" s="41">
        <f t="shared" si="223"/>
        <v>0</v>
      </c>
      <c r="DE205" s="41">
        <f t="shared" si="224"/>
        <v>0</v>
      </c>
      <c r="DF205" s="576">
        <v>0</v>
      </c>
      <c r="DG205" s="119"/>
      <c r="DH205" s="298">
        <f>SUM(DH201:DH204)</f>
        <v>0</v>
      </c>
      <c r="DI205" s="501"/>
      <c r="DJ205" s="223"/>
      <c r="DK205" s="390"/>
      <c r="DL205" s="41">
        <f t="shared" si="225"/>
        <v>0</v>
      </c>
      <c r="DM205" s="41">
        <f t="shared" si="226"/>
        <v>0</v>
      </c>
      <c r="DN205" s="576">
        <v>0</v>
      </c>
      <c r="DO205" s="119"/>
      <c r="DP205" s="298">
        <f>SUM(DP201:DP204)</f>
        <v>0</v>
      </c>
      <c r="DQ205" s="501"/>
      <c r="DR205" s="223"/>
      <c r="DS205" s="390"/>
      <c r="DT205" s="41">
        <f t="shared" si="227"/>
        <v>0</v>
      </c>
      <c r="DU205" s="41">
        <f t="shared" si="228"/>
        <v>0</v>
      </c>
      <c r="DV205" s="576">
        <v>0</v>
      </c>
      <c r="DW205" s="119"/>
      <c r="DX205" s="298">
        <f>SUM(DX201:DX204)</f>
        <v>0</v>
      </c>
      <c r="DY205" s="501"/>
      <c r="DZ205" s="223"/>
      <c r="EA205" s="390"/>
      <c r="EB205" s="41">
        <f t="shared" si="229"/>
        <v>0</v>
      </c>
      <c r="EC205" s="41">
        <f t="shared" si="230"/>
        <v>0</v>
      </c>
      <c r="ED205" s="576">
        <v>0</v>
      </c>
      <c r="EE205" s="119"/>
      <c r="EF205" s="298">
        <f>SUM(EF201:EF204)</f>
        <v>0</v>
      </c>
      <c r="EG205" s="501"/>
      <c r="EH205" s="223"/>
      <c r="EI205" s="390"/>
      <c r="EJ205" s="41">
        <f t="shared" si="231"/>
        <v>0</v>
      </c>
      <c r="EK205" s="41">
        <f t="shared" si="232"/>
        <v>0</v>
      </c>
      <c r="EL205" s="576">
        <v>0</v>
      </c>
      <c r="EM205" s="119"/>
      <c r="EN205" s="298">
        <f>SUM(EN201:EN204)</f>
        <v>0</v>
      </c>
      <c r="EO205" s="501"/>
      <c r="EP205" s="223"/>
      <c r="EQ205" s="390"/>
      <c r="ER205" s="41">
        <f t="shared" si="233"/>
        <v>0</v>
      </c>
      <c r="ES205" s="41">
        <f t="shared" si="234"/>
        <v>0</v>
      </c>
      <c r="ET205" s="576">
        <v>0</v>
      </c>
      <c r="EU205" s="119"/>
      <c r="EV205" s="298">
        <f>SUM(EV201:EV204)</f>
        <v>0</v>
      </c>
      <c r="EW205" s="501"/>
      <c r="EX205" s="223"/>
      <c r="EY205" s="390"/>
      <c r="EZ205" s="41">
        <f t="shared" si="235"/>
        <v>0</v>
      </c>
      <c r="FA205" s="41">
        <f t="shared" si="236"/>
        <v>0</v>
      </c>
      <c r="FB205" s="576">
        <v>0</v>
      </c>
      <c r="FC205" s="119"/>
      <c r="FD205" s="298">
        <f>SUM(FD201:FD204)</f>
        <v>0</v>
      </c>
      <c r="FE205" s="501"/>
      <c r="FF205" s="223"/>
      <c r="FG205" s="390"/>
      <c r="FH205" s="41">
        <f t="shared" si="237"/>
        <v>0</v>
      </c>
      <c r="FI205" s="41">
        <f t="shared" si="197"/>
        <v>0</v>
      </c>
      <c r="FJ205" s="579">
        <v>0</v>
      </c>
      <c r="FK205" s="292"/>
      <c r="FL205" s="298">
        <f>SUM(FL201:FL204)</f>
        <v>0</v>
      </c>
      <c r="FM205" s="548"/>
      <c r="FN205" s="275"/>
      <c r="FO205" s="390"/>
      <c r="FP205" s="41">
        <f t="shared" si="238"/>
        <v>0</v>
      </c>
      <c r="FQ205" s="41">
        <f t="shared" si="239"/>
        <v>0</v>
      </c>
      <c r="FR205" s="633">
        <v>0</v>
      </c>
      <c r="FW205" s="355">
        <f t="shared" si="240"/>
        <v>3990</v>
      </c>
      <c r="FX205" s="355">
        <f t="shared" si="240"/>
        <v>44896</v>
      </c>
      <c r="FY205" s="355">
        <f t="shared" si="241"/>
        <v>0</v>
      </c>
      <c r="FZ205" s="356">
        <f t="shared" si="241"/>
        <v>0</v>
      </c>
    </row>
    <row r="206" spans="1:182" x14ac:dyDescent="0.25">
      <c r="A206" s="51"/>
      <c r="B206" s="63"/>
      <c r="C206" s="64"/>
      <c r="D206" s="65"/>
      <c r="E206" s="299"/>
      <c r="F206" s="297"/>
      <c r="G206" s="41"/>
      <c r="H206" s="298"/>
      <c r="I206" s="467"/>
      <c r="K206" s="390"/>
      <c r="L206" s="41">
        <f t="shared" si="201"/>
        <v>0</v>
      </c>
      <c r="M206" s="41">
        <f t="shared" si="202"/>
        <v>0</v>
      </c>
      <c r="N206" s="557">
        <v>0</v>
      </c>
      <c r="O206" s="41"/>
      <c r="P206" s="298"/>
      <c r="Q206" s="467"/>
      <c r="S206" s="390"/>
      <c r="T206" s="41">
        <f t="shared" si="203"/>
        <v>0</v>
      </c>
      <c r="U206" s="41">
        <f t="shared" si="204"/>
        <v>0</v>
      </c>
      <c r="V206" s="557">
        <v>0</v>
      </c>
      <c r="W206" s="41"/>
      <c r="X206" s="298"/>
      <c r="Y206" s="467"/>
      <c r="AA206" s="390"/>
      <c r="AB206" s="41">
        <f t="shared" si="205"/>
        <v>0</v>
      </c>
      <c r="AC206" s="41">
        <f t="shared" si="206"/>
        <v>0</v>
      </c>
      <c r="AD206" s="557">
        <v>0</v>
      </c>
      <c r="AE206" s="41"/>
      <c r="AF206" s="298"/>
      <c r="AG206" s="467"/>
      <c r="AI206" s="390"/>
      <c r="AJ206" s="41">
        <f t="shared" si="207"/>
        <v>0</v>
      </c>
      <c r="AK206" s="41">
        <f t="shared" si="208"/>
        <v>0</v>
      </c>
      <c r="AL206" s="557">
        <v>0</v>
      </c>
      <c r="AM206" s="41"/>
      <c r="AN206" s="298"/>
      <c r="AO206" s="467"/>
      <c r="AQ206" s="390"/>
      <c r="AR206" s="41">
        <f t="shared" si="209"/>
        <v>0</v>
      </c>
      <c r="AS206" s="41">
        <f t="shared" si="210"/>
        <v>0</v>
      </c>
      <c r="AT206" s="557">
        <v>0</v>
      </c>
      <c r="AU206" s="41"/>
      <c r="AV206" s="298"/>
      <c r="AW206" s="467"/>
      <c r="AY206" s="390"/>
      <c r="AZ206" s="41">
        <f t="shared" si="211"/>
        <v>0</v>
      </c>
      <c r="BA206" s="41">
        <f t="shared" si="212"/>
        <v>0</v>
      </c>
      <c r="BB206" s="557">
        <v>0</v>
      </c>
      <c r="BC206" s="41"/>
      <c r="BD206" s="298"/>
      <c r="BE206" s="467"/>
      <c r="BG206" s="390"/>
      <c r="BH206" s="41">
        <f t="shared" si="213"/>
        <v>0</v>
      </c>
      <c r="BI206" s="41">
        <f t="shared" si="214"/>
        <v>0</v>
      </c>
      <c r="BJ206" s="557">
        <v>0</v>
      </c>
      <c r="BK206" s="41"/>
      <c r="BL206" s="298"/>
      <c r="BM206" s="467"/>
      <c r="BO206" s="390"/>
      <c r="BP206" s="41">
        <f t="shared" si="215"/>
        <v>0</v>
      </c>
      <c r="BQ206" s="41">
        <f t="shared" si="216"/>
        <v>0</v>
      </c>
      <c r="BR206" s="557">
        <v>0</v>
      </c>
      <c r="BS206" s="41"/>
      <c r="BT206" s="298"/>
      <c r="BU206" s="467"/>
      <c r="BW206" s="390"/>
      <c r="BX206" s="41">
        <f t="shared" si="217"/>
        <v>0</v>
      </c>
      <c r="BY206" s="41">
        <f t="shared" si="218"/>
        <v>0</v>
      </c>
      <c r="BZ206" s="557">
        <v>0</v>
      </c>
      <c r="CA206" s="41"/>
      <c r="CB206" s="298"/>
      <c r="CC206" s="467"/>
      <c r="CE206" s="390"/>
      <c r="CF206" s="41">
        <f t="shared" si="219"/>
        <v>0</v>
      </c>
      <c r="CG206" s="41">
        <f t="shared" si="220"/>
        <v>0</v>
      </c>
      <c r="CH206" s="557">
        <v>0</v>
      </c>
      <c r="CI206" s="41"/>
      <c r="CJ206" s="298"/>
      <c r="CK206" s="467"/>
      <c r="CM206" s="390"/>
      <c r="CN206" s="41">
        <f t="shared" si="221"/>
        <v>0</v>
      </c>
      <c r="CO206" s="41">
        <f t="shared" si="222"/>
        <v>0</v>
      </c>
      <c r="CP206" s="579">
        <v>0</v>
      </c>
      <c r="CQ206" s="41"/>
      <c r="CR206" s="298"/>
      <c r="CS206" s="467"/>
      <c r="CT206" s="57"/>
      <c r="CU206" s="390"/>
      <c r="CV206" s="41">
        <f t="shared" si="199"/>
        <v>0</v>
      </c>
      <c r="CW206" s="41">
        <f t="shared" si="200"/>
        <v>0</v>
      </c>
      <c r="CX206" s="564">
        <v>0</v>
      </c>
      <c r="CY206" s="41"/>
      <c r="CZ206" s="298"/>
      <c r="DA206" s="501"/>
      <c r="DB206" s="223"/>
      <c r="DC206" s="390"/>
      <c r="DD206" s="41">
        <f t="shared" si="223"/>
        <v>0</v>
      </c>
      <c r="DE206" s="41">
        <f t="shared" si="224"/>
        <v>0</v>
      </c>
      <c r="DF206" s="576">
        <v>0</v>
      </c>
      <c r="DG206" s="119"/>
      <c r="DH206" s="298"/>
      <c r="DI206" s="501"/>
      <c r="DJ206" s="223"/>
      <c r="DK206" s="390"/>
      <c r="DL206" s="41">
        <f t="shared" si="225"/>
        <v>0</v>
      </c>
      <c r="DM206" s="41">
        <f t="shared" si="226"/>
        <v>0</v>
      </c>
      <c r="DN206" s="576">
        <v>0</v>
      </c>
      <c r="DO206" s="119"/>
      <c r="DP206" s="298"/>
      <c r="DQ206" s="501"/>
      <c r="DR206" s="223"/>
      <c r="DS206" s="390"/>
      <c r="DT206" s="41">
        <f t="shared" si="227"/>
        <v>0</v>
      </c>
      <c r="DU206" s="41">
        <f t="shared" si="228"/>
        <v>0</v>
      </c>
      <c r="DV206" s="576">
        <v>0</v>
      </c>
      <c r="DW206" s="119"/>
      <c r="DX206" s="298"/>
      <c r="DY206" s="501"/>
      <c r="DZ206" s="223"/>
      <c r="EA206" s="390"/>
      <c r="EB206" s="41">
        <f t="shared" si="229"/>
        <v>0</v>
      </c>
      <c r="EC206" s="41">
        <f t="shared" si="230"/>
        <v>0</v>
      </c>
      <c r="ED206" s="576">
        <v>0</v>
      </c>
      <c r="EE206" s="119"/>
      <c r="EF206" s="298"/>
      <c r="EG206" s="501"/>
      <c r="EH206" s="223"/>
      <c r="EI206" s="390"/>
      <c r="EJ206" s="41">
        <f t="shared" si="231"/>
        <v>0</v>
      </c>
      <c r="EK206" s="41">
        <f t="shared" si="232"/>
        <v>0</v>
      </c>
      <c r="EL206" s="576">
        <v>0</v>
      </c>
      <c r="EM206" s="119"/>
      <c r="EN206" s="298"/>
      <c r="EO206" s="501"/>
      <c r="EP206" s="223"/>
      <c r="EQ206" s="390"/>
      <c r="ER206" s="41">
        <f t="shared" si="233"/>
        <v>0</v>
      </c>
      <c r="ES206" s="41">
        <f t="shared" si="234"/>
        <v>0</v>
      </c>
      <c r="ET206" s="576">
        <v>0</v>
      </c>
      <c r="EU206" s="119"/>
      <c r="EV206" s="298"/>
      <c r="EW206" s="501"/>
      <c r="EX206" s="223"/>
      <c r="EY206" s="390"/>
      <c r="EZ206" s="41">
        <f t="shared" si="235"/>
        <v>0</v>
      </c>
      <c r="FA206" s="41">
        <f t="shared" si="236"/>
        <v>0</v>
      </c>
      <c r="FB206" s="576">
        <v>0</v>
      </c>
      <c r="FC206" s="119"/>
      <c r="FD206" s="298"/>
      <c r="FE206" s="501"/>
      <c r="FF206" s="223"/>
      <c r="FG206" s="390"/>
      <c r="FH206" s="41">
        <f t="shared" si="237"/>
        <v>0</v>
      </c>
      <c r="FI206" s="41">
        <f t="shared" si="197"/>
        <v>0</v>
      </c>
      <c r="FJ206" s="579">
        <v>0</v>
      </c>
      <c r="FK206" s="292"/>
      <c r="FL206" s="298"/>
      <c r="FM206" s="548"/>
      <c r="FN206" s="275"/>
      <c r="FO206" s="390"/>
      <c r="FP206" s="41">
        <f t="shared" si="238"/>
        <v>0</v>
      </c>
      <c r="FQ206" s="41">
        <f t="shared" si="239"/>
        <v>0</v>
      </c>
      <c r="FR206" s="633">
        <v>0</v>
      </c>
      <c r="FW206" s="355">
        <f t="shared" si="240"/>
        <v>0</v>
      </c>
      <c r="FX206" s="355">
        <f t="shared" si="240"/>
        <v>0</v>
      </c>
      <c r="FY206" s="355">
        <f t="shared" si="241"/>
        <v>0</v>
      </c>
      <c r="FZ206" s="356">
        <f t="shared" si="241"/>
        <v>0</v>
      </c>
    </row>
    <row r="207" spans="1:182" x14ac:dyDescent="0.25">
      <c r="A207" s="35" t="s">
        <v>309</v>
      </c>
      <c r="B207" s="84" t="s">
        <v>310</v>
      </c>
      <c r="C207" s="88" t="s">
        <v>18</v>
      </c>
      <c r="D207" s="65">
        <v>44.9</v>
      </c>
      <c r="E207" s="299">
        <f t="shared" ref="E207:E218" si="243">G207+O207+W207+AE207+AM207+AU207+BC207+BK207+BS207+CA207+CI207+CQ207+CY207+DG207+DO207+DW207</f>
        <v>480</v>
      </c>
      <c r="F207" s="288">
        <f>$D$207*E207</f>
        <v>21552</v>
      </c>
      <c r="G207" s="60">
        <v>0</v>
      </c>
      <c r="H207" s="289">
        <f>$D$207*G207</f>
        <v>0</v>
      </c>
      <c r="I207" s="457">
        <v>0</v>
      </c>
      <c r="K207" s="390">
        <v>1.1000000000000001</v>
      </c>
      <c r="L207" s="41">
        <f t="shared" si="201"/>
        <v>0</v>
      </c>
      <c r="M207" s="41">
        <f t="shared" si="202"/>
        <v>0</v>
      </c>
      <c r="N207" s="557">
        <v>0</v>
      </c>
      <c r="O207" s="60">
        <v>85</v>
      </c>
      <c r="P207" s="289">
        <f>$D$207*O207</f>
        <v>3816.5</v>
      </c>
      <c r="Q207" s="457">
        <v>85</v>
      </c>
      <c r="S207" s="390">
        <v>1.1000000000000001</v>
      </c>
      <c r="T207" s="41">
        <f t="shared" si="203"/>
        <v>93.500000000000014</v>
      </c>
      <c r="U207" s="41">
        <f t="shared" si="204"/>
        <v>94</v>
      </c>
      <c r="V207" s="557">
        <v>94</v>
      </c>
      <c r="W207" s="60">
        <v>0</v>
      </c>
      <c r="X207" s="289">
        <f>$D$207*W207</f>
        <v>0</v>
      </c>
      <c r="Y207" s="457">
        <v>0</v>
      </c>
      <c r="AA207" s="390">
        <v>1.1000000000000001</v>
      </c>
      <c r="AB207" s="41">
        <f t="shared" si="205"/>
        <v>0</v>
      </c>
      <c r="AC207" s="41">
        <f t="shared" si="206"/>
        <v>0</v>
      </c>
      <c r="AD207" s="557">
        <v>0</v>
      </c>
      <c r="AE207" s="41">
        <v>75</v>
      </c>
      <c r="AF207" s="289">
        <f>$D$207*AE207</f>
        <v>3367.5</v>
      </c>
      <c r="AG207" s="467">
        <v>75</v>
      </c>
      <c r="AI207" s="390">
        <v>1.1000000000000001</v>
      </c>
      <c r="AJ207" s="41">
        <f t="shared" si="207"/>
        <v>82.5</v>
      </c>
      <c r="AK207" s="41">
        <f t="shared" si="208"/>
        <v>83</v>
      </c>
      <c r="AL207" s="564">
        <v>83</v>
      </c>
      <c r="AM207" s="60">
        <v>0</v>
      </c>
      <c r="AN207" s="289">
        <f>$D$207*AM207</f>
        <v>0</v>
      </c>
      <c r="AO207" s="457">
        <v>0</v>
      </c>
      <c r="AQ207" s="390">
        <v>1.1000000000000001</v>
      </c>
      <c r="AR207" s="41">
        <f t="shared" si="209"/>
        <v>0</v>
      </c>
      <c r="AS207" s="41">
        <f t="shared" si="210"/>
        <v>0</v>
      </c>
      <c r="AT207" s="557">
        <v>0</v>
      </c>
      <c r="AU207" s="60">
        <v>90</v>
      </c>
      <c r="AV207" s="289">
        <f>$D$207*AU207</f>
        <v>4041</v>
      </c>
      <c r="AW207" s="457">
        <v>90</v>
      </c>
      <c r="AY207" s="390">
        <v>1.1000000000000001</v>
      </c>
      <c r="AZ207" s="41">
        <f t="shared" si="211"/>
        <v>99.000000000000014</v>
      </c>
      <c r="BA207" s="41">
        <f t="shared" si="212"/>
        <v>99</v>
      </c>
      <c r="BB207" s="557">
        <v>99</v>
      </c>
      <c r="BC207" s="60">
        <v>0</v>
      </c>
      <c r="BD207" s="289">
        <f>$D$207*BC207</f>
        <v>0</v>
      </c>
      <c r="BE207" s="457">
        <v>0</v>
      </c>
      <c r="BG207" s="390">
        <v>1.1000000000000001</v>
      </c>
      <c r="BH207" s="41">
        <f t="shared" si="213"/>
        <v>0</v>
      </c>
      <c r="BI207" s="41">
        <f t="shared" si="214"/>
        <v>0</v>
      </c>
      <c r="BJ207" s="557">
        <v>0</v>
      </c>
      <c r="BK207" s="60">
        <v>60</v>
      </c>
      <c r="BL207" s="289">
        <f>$D$207*BK207</f>
        <v>2694</v>
      </c>
      <c r="BM207" s="457">
        <v>60</v>
      </c>
      <c r="BO207" s="390">
        <v>1.1000000000000001</v>
      </c>
      <c r="BP207" s="41">
        <f t="shared" si="215"/>
        <v>66</v>
      </c>
      <c r="BQ207" s="41">
        <f t="shared" si="216"/>
        <v>66</v>
      </c>
      <c r="BR207" s="557">
        <v>66</v>
      </c>
      <c r="BS207" s="60">
        <v>0</v>
      </c>
      <c r="BT207" s="289">
        <f>$D$207*BS207</f>
        <v>0</v>
      </c>
      <c r="BU207" s="457">
        <v>0</v>
      </c>
      <c r="BW207" s="390">
        <v>1.1000000000000001</v>
      </c>
      <c r="BX207" s="41">
        <f t="shared" si="217"/>
        <v>0</v>
      </c>
      <c r="BY207" s="41">
        <f t="shared" si="218"/>
        <v>0</v>
      </c>
      <c r="BZ207" s="557">
        <v>0</v>
      </c>
      <c r="CA207" s="60">
        <v>40</v>
      </c>
      <c r="CB207" s="289">
        <f>$D$207*CA207</f>
        <v>1796</v>
      </c>
      <c r="CC207" s="457">
        <v>40</v>
      </c>
      <c r="CE207" s="390">
        <v>1.1000000000000001</v>
      </c>
      <c r="CF207" s="41">
        <f t="shared" si="219"/>
        <v>44</v>
      </c>
      <c r="CG207" s="41">
        <f t="shared" si="220"/>
        <v>44</v>
      </c>
      <c r="CH207" s="557">
        <v>44</v>
      </c>
      <c r="CI207" s="60">
        <v>35</v>
      </c>
      <c r="CJ207" s="289">
        <f>$D$207*CI207</f>
        <v>1571.5</v>
      </c>
      <c r="CK207" s="457">
        <v>35</v>
      </c>
      <c r="CM207" s="390">
        <v>1.1000000000000001</v>
      </c>
      <c r="CN207" s="41">
        <f t="shared" si="221"/>
        <v>38.5</v>
      </c>
      <c r="CO207" s="41">
        <f t="shared" si="222"/>
        <v>39</v>
      </c>
      <c r="CP207" s="599">
        <v>39</v>
      </c>
      <c r="CQ207" s="60">
        <v>35</v>
      </c>
      <c r="CR207" s="289">
        <f>$D$207*CQ207</f>
        <v>1571.5</v>
      </c>
      <c r="CS207" s="467">
        <v>0</v>
      </c>
      <c r="CT207" s="56"/>
      <c r="CU207" s="390">
        <v>1.1000000000000001</v>
      </c>
      <c r="CV207" s="41">
        <f t="shared" si="199"/>
        <v>38.5</v>
      </c>
      <c r="CW207" s="41">
        <f t="shared" si="200"/>
        <v>39</v>
      </c>
      <c r="CX207" s="564">
        <v>0</v>
      </c>
      <c r="CY207" s="60">
        <v>60</v>
      </c>
      <c r="CZ207" s="289">
        <f>$D$207*CY207</f>
        <v>2694</v>
      </c>
      <c r="DA207" s="502">
        <v>0</v>
      </c>
      <c r="DB207" s="274"/>
      <c r="DC207" s="390">
        <v>1.1000000000000001</v>
      </c>
      <c r="DD207" s="41">
        <f t="shared" si="223"/>
        <v>66</v>
      </c>
      <c r="DE207" s="41">
        <f t="shared" si="224"/>
        <v>66</v>
      </c>
      <c r="DF207" s="604">
        <v>0</v>
      </c>
      <c r="DG207" s="180">
        <v>0</v>
      </c>
      <c r="DH207" s="289">
        <f>$D$207*DG207</f>
        <v>0</v>
      </c>
      <c r="DI207" s="502">
        <v>0</v>
      </c>
      <c r="DJ207" s="274"/>
      <c r="DK207" s="390">
        <v>1.1000000000000001</v>
      </c>
      <c r="DL207" s="41">
        <f t="shared" si="225"/>
        <v>0</v>
      </c>
      <c r="DM207" s="41">
        <f t="shared" si="226"/>
        <v>0</v>
      </c>
      <c r="DN207" s="604">
        <v>0</v>
      </c>
      <c r="DO207" s="180">
        <v>0</v>
      </c>
      <c r="DP207" s="289">
        <f>$D$207*DO207</f>
        <v>0</v>
      </c>
      <c r="DQ207" s="502">
        <v>0</v>
      </c>
      <c r="DR207" s="274"/>
      <c r="DS207" s="390">
        <v>1.1000000000000001</v>
      </c>
      <c r="DT207" s="41">
        <f t="shared" si="227"/>
        <v>0</v>
      </c>
      <c r="DU207" s="41">
        <f t="shared" si="228"/>
        <v>0</v>
      </c>
      <c r="DV207" s="604">
        <v>0</v>
      </c>
      <c r="DW207" s="180">
        <v>0</v>
      </c>
      <c r="DX207" s="289">
        <f>$D$207*DW207</f>
        <v>0</v>
      </c>
      <c r="DY207" s="502">
        <v>0</v>
      </c>
      <c r="DZ207" s="274"/>
      <c r="EA207" s="390">
        <v>1.1000000000000001</v>
      </c>
      <c r="EB207" s="41">
        <f t="shared" si="229"/>
        <v>0</v>
      </c>
      <c r="EC207" s="41">
        <f t="shared" si="230"/>
        <v>0</v>
      </c>
      <c r="ED207" s="604">
        <v>0</v>
      </c>
      <c r="EE207" s="180">
        <v>0</v>
      </c>
      <c r="EF207" s="289">
        <f>$D$207*EE207</f>
        <v>0</v>
      </c>
      <c r="EG207" s="502">
        <v>0</v>
      </c>
      <c r="EH207" s="274"/>
      <c r="EI207" s="390">
        <v>1.1000000000000001</v>
      </c>
      <c r="EJ207" s="41">
        <f t="shared" si="231"/>
        <v>0</v>
      </c>
      <c r="EK207" s="41">
        <f t="shared" si="232"/>
        <v>0</v>
      </c>
      <c r="EL207" s="604">
        <v>0</v>
      </c>
      <c r="EM207" s="180">
        <v>0</v>
      </c>
      <c r="EN207" s="289">
        <f>$D$207*EM207</f>
        <v>0</v>
      </c>
      <c r="EO207" s="502">
        <v>0</v>
      </c>
      <c r="EP207" s="274"/>
      <c r="EQ207" s="390">
        <v>1.1000000000000001</v>
      </c>
      <c r="ER207" s="41">
        <f t="shared" si="233"/>
        <v>0</v>
      </c>
      <c r="ES207" s="41">
        <f t="shared" si="234"/>
        <v>0</v>
      </c>
      <c r="ET207" s="604">
        <v>0</v>
      </c>
      <c r="EU207" s="180">
        <v>0</v>
      </c>
      <c r="EV207" s="289">
        <f>$D$207*EU207</f>
        <v>0</v>
      </c>
      <c r="EW207" s="502">
        <v>0</v>
      </c>
      <c r="EX207" s="274"/>
      <c r="EY207" s="390">
        <v>1.1000000000000001</v>
      </c>
      <c r="EZ207" s="41">
        <f t="shared" si="235"/>
        <v>0</v>
      </c>
      <c r="FA207" s="41">
        <f t="shared" si="236"/>
        <v>0</v>
      </c>
      <c r="FB207" s="604">
        <v>0</v>
      </c>
      <c r="FC207" s="86">
        <v>0</v>
      </c>
      <c r="FD207" s="289">
        <f>$D$207*FC207</f>
        <v>0</v>
      </c>
      <c r="FE207" s="499">
        <v>0</v>
      </c>
      <c r="FF207" s="19"/>
      <c r="FG207" s="390">
        <v>1.1000000000000001</v>
      </c>
      <c r="FH207" s="41">
        <f t="shared" si="237"/>
        <v>0</v>
      </c>
      <c r="FI207" s="41">
        <f t="shared" si="197"/>
        <v>0</v>
      </c>
      <c r="FJ207" s="599">
        <v>0</v>
      </c>
      <c r="FK207" s="400">
        <v>0</v>
      </c>
      <c r="FL207" s="289">
        <f>$D$207*FK207</f>
        <v>0</v>
      </c>
      <c r="FM207" s="539">
        <v>0</v>
      </c>
      <c r="FN207" s="19"/>
      <c r="FO207" s="390">
        <v>1.1000000000000001</v>
      </c>
      <c r="FP207" s="41">
        <f t="shared" si="238"/>
        <v>0</v>
      </c>
      <c r="FQ207" s="41">
        <f t="shared" si="239"/>
        <v>0</v>
      </c>
      <c r="FR207" s="633">
        <v>0</v>
      </c>
      <c r="FW207" s="355">
        <f t="shared" si="240"/>
        <v>480</v>
      </c>
      <c r="FX207" s="355">
        <f t="shared" si="240"/>
        <v>21552</v>
      </c>
      <c r="FY207" s="355">
        <f t="shared" si="241"/>
        <v>0</v>
      </c>
      <c r="FZ207" s="356">
        <f t="shared" si="241"/>
        <v>0</v>
      </c>
    </row>
    <row r="208" spans="1:182" x14ac:dyDescent="0.25">
      <c r="A208" s="35" t="s">
        <v>311</v>
      </c>
      <c r="B208" s="84" t="s">
        <v>312</v>
      </c>
      <c r="C208" s="88" t="s">
        <v>18</v>
      </c>
      <c r="D208" s="65">
        <v>48.9</v>
      </c>
      <c r="E208" s="299">
        <f t="shared" si="243"/>
        <v>1175</v>
      </c>
      <c r="F208" s="288">
        <f>$D$208*E208</f>
        <v>57457.5</v>
      </c>
      <c r="G208" s="60">
        <v>0</v>
      </c>
      <c r="H208" s="289">
        <f>$D$208*G208</f>
        <v>0</v>
      </c>
      <c r="I208" s="457">
        <v>0</v>
      </c>
      <c r="K208" s="390">
        <v>1.06</v>
      </c>
      <c r="L208" s="41">
        <f t="shared" si="201"/>
        <v>0</v>
      </c>
      <c r="M208" s="41">
        <f t="shared" si="202"/>
        <v>0</v>
      </c>
      <c r="N208" s="557">
        <v>0</v>
      </c>
      <c r="O208" s="60">
        <v>220</v>
      </c>
      <c r="P208" s="289">
        <f>$D$208*O208</f>
        <v>10758</v>
      </c>
      <c r="Q208" s="457">
        <v>220</v>
      </c>
      <c r="S208" s="390">
        <v>1.06</v>
      </c>
      <c r="T208" s="41">
        <f t="shared" si="203"/>
        <v>233.20000000000002</v>
      </c>
      <c r="U208" s="41">
        <f t="shared" si="204"/>
        <v>234</v>
      </c>
      <c r="V208" s="557">
        <v>234</v>
      </c>
      <c r="W208" s="60">
        <v>0</v>
      </c>
      <c r="X208" s="289">
        <f>$D$208*W208</f>
        <v>0</v>
      </c>
      <c r="Y208" s="457">
        <v>0</v>
      </c>
      <c r="AA208" s="390">
        <v>1.06</v>
      </c>
      <c r="AB208" s="41">
        <f t="shared" si="205"/>
        <v>0</v>
      </c>
      <c r="AC208" s="41">
        <f t="shared" si="206"/>
        <v>0</v>
      </c>
      <c r="AD208" s="557">
        <v>0</v>
      </c>
      <c r="AE208" s="41">
        <v>210</v>
      </c>
      <c r="AF208" s="289">
        <f>$D$208*AE208</f>
        <v>10269</v>
      </c>
      <c r="AG208" s="467">
        <v>210</v>
      </c>
      <c r="AI208" s="390">
        <v>1.06</v>
      </c>
      <c r="AJ208" s="41">
        <f t="shared" si="207"/>
        <v>222.60000000000002</v>
      </c>
      <c r="AK208" s="41">
        <f t="shared" si="208"/>
        <v>223</v>
      </c>
      <c r="AL208" s="564">
        <v>223</v>
      </c>
      <c r="AM208" s="60">
        <v>0</v>
      </c>
      <c r="AN208" s="289">
        <f>$D$208*AM208</f>
        <v>0</v>
      </c>
      <c r="AO208" s="457">
        <v>0</v>
      </c>
      <c r="AQ208" s="390">
        <v>1.06</v>
      </c>
      <c r="AR208" s="41">
        <f t="shared" si="209"/>
        <v>0</v>
      </c>
      <c r="AS208" s="41">
        <f t="shared" si="210"/>
        <v>0</v>
      </c>
      <c r="AT208" s="557">
        <v>0</v>
      </c>
      <c r="AU208" s="60">
        <v>195</v>
      </c>
      <c r="AV208" s="289">
        <f>$D$208*AU208</f>
        <v>9535.5</v>
      </c>
      <c r="AW208" s="457">
        <v>195</v>
      </c>
      <c r="AY208" s="390">
        <v>1.06</v>
      </c>
      <c r="AZ208" s="41">
        <f t="shared" si="211"/>
        <v>206.70000000000002</v>
      </c>
      <c r="BA208" s="41">
        <f t="shared" si="212"/>
        <v>207</v>
      </c>
      <c r="BB208" s="557">
        <v>207</v>
      </c>
      <c r="BC208" s="60">
        <v>0</v>
      </c>
      <c r="BD208" s="289">
        <f>$D$208*BC208</f>
        <v>0</v>
      </c>
      <c r="BE208" s="457">
        <v>0</v>
      </c>
      <c r="BG208" s="390">
        <v>1.06</v>
      </c>
      <c r="BH208" s="41">
        <f t="shared" si="213"/>
        <v>0</v>
      </c>
      <c r="BI208" s="41">
        <f t="shared" si="214"/>
        <v>0</v>
      </c>
      <c r="BJ208" s="557">
        <v>0</v>
      </c>
      <c r="BK208" s="60">
        <v>155</v>
      </c>
      <c r="BL208" s="289">
        <f>$D$208*BK208</f>
        <v>7579.5</v>
      </c>
      <c r="BM208" s="457">
        <v>155</v>
      </c>
      <c r="BO208" s="390">
        <v>1.06</v>
      </c>
      <c r="BP208" s="41">
        <f t="shared" si="215"/>
        <v>164.3</v>
      </c>
      <c r="BQ208" s="41">
        <f t="shared" si="216"/>
        <v>165</v>
      </c>
      <c r="BR208" s="557">
        <v>165</v>
      </c>
      <c r="BS208" s="60">
        <v>0</v>
      </c>
      <c r="BT208" s="289">
        <f>$D$208*BS208</f>
        <v>0</v>
      </c>
      <c r="BU208" s="457">
        <v>0</v>
      </c>
      <c r="BW208" s="390">
        <v>1.06</v>
      </c>
      <c r="BX208" s="41">
        <f t="shared" si="217"/>
        <v>0</v>
      </c>
      <c r="BY208" s="41">
        <f t="shared" si="218"/>
        <v>0</v>
      </c>
      <c r="BZ208" s="557">
        <v>0</v>
      </c>
      <c r="CA208" s="60">
        <v>85</v>
      </c>
      <c r="CB208" s="289">
        <f>$D$208*CA208</f>
        <v>4156.5</v>
      </c>
      <c r="CC208" s="457">
        <v>85</v>
      </c>
      <c r="CE208" s="390">
        <v>1.06</v>
      </c>
      <c r="CF208" s="41">
        <f t="shared" si="219"/>
        <v>90.100000000000009</v>
      </c>
      <c r="CG208" s="41">
        <f t="shared" si="220"/>
        <v>91</v>
      </c>
      <c r="CH208" s="557">
        <v>91</v>
      </c>
      <c r="CI208" s="60">
        <v>80</v>
      </c>
      <c r="CJ208" s="289">
        <f>$D$208*CI208</f>
        <v>3912</v>
      </c>
      <c r="CK208" s="457">
        <v>80</v>
      </c>
      <c r="CM208" s="390">
        <v>1.06</v>
      </c>
      <c r="CN208" s="41">
        <f t="shared" si="221"/>
        <v>84.800000000000011</v>
      </c>
      <c r="CO208" s="41">
        <f t="shared" si="222"/>
        <v>85</v>
      </c>
      <c r="CP208" s="579">
        <v>85</v>
      </c>
      <c r="CQ208" s="60">
        <v>80</v>
      </c>
      <c r="CR208" s="289">
        <f>$D$208*CQ208</f>
        <v>3912</v>
      </c>
      <c r="CS208" s="467">
        <v>0</v>
      </c>
      <c r="CT208" s="56"/>
      <c r="CU208" s="390">
        <v>1.06</v>
      </c>
      <c r="CV208" s="41">
        <f t="shared" si="199"/>
        <v>84.800000000000011</v>
      </c>
      <c r="CW208" s="41">
        <f t="shared" si="200"/>
        <v>85</v>
      </c>
      <c r="CX208" s="564">
        <v>0</v>
      </c>
      <c r="CY208" s="60">
        <v>150</v>
      </c>
      <c r="CZ208" s="289">
        <f>$D$208*CY208</f>
        <v>7335</v>
      </c>
      <c r="DA208" s="502">
        <v>0</v>
      </c>
      <c r="DB208" s="274"/>
      <c r="DC208" s="390">
        <v>1.06</v>
      </c>
      <c r="DD208" s="41">
        <f t="shared" si="223"/>
        <v>159</v>
      </c>
      <c r="DE208" s="41">
        <f t="shared" si="224"/>
        <v>159</v>
      </c>
      <c r="DF208" s="604">
        <v>0</v>
      </c>
      <c r="DG208" s="180">
        <v>0</v>
      </c>
      <c r="DH208" s="289">
        <f>$D$208*DG208</f>
        <v>0</v>
      </c>
      <c r="DI208" s="502">
        <v>0</v>
      </c>
      <c r="DJ208" s="274"/>
      <c r="DK208" s="390">
        <v>1.06</v>
      </c>
      <c r="DL208" s="41">
        <f t="shared" si="225"/>
        <v>0</v>
      </c>
      <c r="DM208" s="41">
        <f t="shared" si="226"/>
        <v>0</v>
      </c>
      <c r="DN208" s="604">
        <v>0</v>
      </c>
      <c r="DO208" s="180">
        <v>0</v>
      </c>
      <c r="DP208" s="289">
        <f>$D$208*DO208</f>
        <v>0</v>
      </c>
      <c r="DQ208" s="502">
        <v>0</v>
      </c>
      <c r="DR208" s="274"/>
      <c r="DS208" s="390">
        <v>1.06</v>
      </c>
      <c r="DT208" s="41">
        <f t="shared" si="227"/>
        <v>0</v>
      </c>
      <c r="DU208" s="41">
        <f t="shared" si="228"/>
        <v>0</v>
      </c>
      <c r="DV208" s="604">
        <v>0</v>
      </c>
      <c r="DW208" s="180">
        <v>0</v>
      </c>
      <c r="DX208" s="289">
        <f>$D$208*DW208</f>
        <v>0</v>
      </c>
      <c r="DY208" s="502">
        <v>0</v>
      </c>
      <c r="DZ208" s="274"/>
      <c r="EA208" s="390">
        <v>1.06</v>
      </c>
      <c r="EB208" s="41">
        <f t="shared" si="229"/>
        <v>0</v>
      </c>
      <c r="EC208" s="41">
        <f t="shared" si="230"/>
        <v>0</v>
      </c>
      <c r="ED208" s="604">
        <v>0</v>
      </c>
      <c r="EE208" s="180">
        <v>0</v>
      </c>
      <c r="EF208" s="289">
        <f>$D$208*EE208</f>
        <v>0</v>
      </c>
      <c r="EG208" s="502">
        <v>0</v>
      </c>
      <c r="EH208" s="274"/>
      <c r="EI208" s="390">
        <v>1.06</v>
      </c>
      <c r="EJ208" s="41">
        <f t="shared" si="231"/>
        <v>0</v>
      </c>
      <c r="EK208" s="41">
        <f t="shared" si="232"/>
        <v>0</v>
      </c>
      <c r="EL208" s="604">
        <v>0</v>
      </c>
      <c r="EM208" s="180">
        <v>0</v>
      </c>
      <c r="EN208" s="289">
        <f>$D$208*EM208</f>
        <v>0</v>
      </c>
      <c r="EO208" s="502">
        <v>0</v>
      </c>
      <c r="EP208" s="274"/>
      <c r="EQ208" s="390">
        <v>1.06</v>
      </c>
      <c r="ER208" s="41">
        <f t="shared" si="233"/>
        <v>0</v>
      </c>
      <c r="ES208" s="41">
        <f t="shared" si="234"/>
        <v>0</v>
      </c>
      <c r="ET208" s="604">
        <v>0</v>
      </c>
      <c r="EU208" s="180">
        <v>0</v>
      </c>
      <c r="EV208" s="289">
        <f>$D$208*EU208</f>
        <v>0</v>
      </c>
      <c r="EW208" s="502">
        <v>0</v>
      </c>
      <c r="EX208" s="274"/>
      <c r="EY208" s="390">
        <v>1.06</v>
      </c>
      <c r="EZ208" s="41">
        <f t="shared" si="235"/>
        <v>0</v>
      </c>
      <c r="FA208" s="41">
        <f t="shared" si="236"/>
        <v>0</v>
      </c>
      <c r="FB208" s="604">
        <v>0</v>
      </c>
      <c r="FC208" s="86">
        <v>0</v>
      </c>
      <c r="FD208" s="289">
        <f>$D$208*FC208</f>
        <v>0</v>
      </c>
      <c r="FE208" s="499">
        <v>0</v>
      </c>
      <c r="FF208" s="19"/>
      <c r="FG208" s="390">
        <v>1.06</v>
      </c>
      <c r="FH208" s="41">
        <f t="shared" si="237"/>
        <v>0</v>
      </c>
      <c r="FI208" s="41">
        <f t="shared" si="197"/>
        <v>0</v>
      </c>
      <c r="FJ208" s="599">
        <v>0</v>
      </c>
      <c r="FK208" s="400">
        <v>0</v>
      </c>
      <c r="FL208" s="289">
        <f>$D$208*FK208</f>
        <v>0</v>
      </c>
      <c r="FM208" s="539">
        <v>0</v>
      </c>
      <c r="FN208" s="19"/>
      <c r="FO208" s="390">
        <v>1.06</v>
      </c>
      <c r="FP208" s="41">
        <f t="shared" si="238"/>
        <v>0</v>
      </c>
      <c r="FQ208" s="41">
        <f t="shared" si="239"/>
        <v>0</v>
      </c>
      <c r="FR208" s="633">
        <v>0</v>
      </c>
      <c r="FW208" s="355">
        <f t="shared" si="240"/>
        <v>1175</v>
      </c>
      <c r="FX208" s="355">
        <f t="shared" si="240"/>
        <v>57457.5</v>
      </c>
      <c r="FY208" s="355">
        <f t="shared" si="241"/>
        <v>0</v>
      </c>
      <c r="FZ208" s="356">
        <f t="shared" si="241"/>
        <v>0</v>
      </c>
    </row>
    <row r="209" spans="1:182" x14ac:dyDescent="0.25">
      <c r="A209" s="35" t="s">
        <v>313</v>
      </c>
      <c r="B209" s="84" t="s">
        <v>314</v>
      </c>
      <c r="C209" s="88" t="s">
        <v>18</v>
      </c>
      <c r="D209" s="65">
        <v>52.9</v>
      </c>
      <c r="E209" s="299">
        <f t="shared" si="243"/>
        <v>885</v>
      </c>
      <c r="F209" s="288">
        <f>$D$209*E209</f>
        <v>46816.5</v>
      </c>
      <c r="G209" s="60">
        <v>0</v>
      </c>
      <c r="H209" s="289">
        <f>$D$209*G209</f>
        <v>0</v>
      </c>
      <c r="I209" s="457">
        <v>0</v>
      </c>
      <c r="K209" s="390">
        <v>1.3</v>
      </c>
      <c r="L209" s="41">
        <f t="shared" si="201"/>
        <v>0</v>
      </c>
      <c r="M209" s="41">
        <f t="shared" si="202"/>
        <v>0</v>
      </c>
      <c r="N209" s="557">
        <v>0</v>
      </c>
      <c r="O209" s="60">
        <v>135</v>
      </c>
      <c r="P209" s="289">
        <f>$D$209*O209</f>
        <v>7141.5</v>
      </c>
      <c r="Q209" s="457">
        <v>135</v>
      </c>
      <c r="S209" s="390">
        <v>1.3</v>
      </c>
      <c r="T209" s="41">
        <f t="shared" si="203"/>
        <v>175.5</v>
      </c>
      <c r="U209" s="41">
        <f t="shared" si="204"/>
        <v>176</v>
      </c>
      <c r="V209" s="557">
        <v>176</v>
      </c>
      <c r="W209" s="60">
        <v>0</v>
      </c>
      <c r="X209" s="289">
        <f>$D$209*W209</f>
        <v>0</v>
      </c>
      <c r="Y209" s="457">
        <v>0</v>
      </c>
      <c r="AA209" s="390">
        <v>1.3</v>
      </c>
      <c r="AB209" s="41">
        <f t="shared" si="205"/>
        <v>0</v>
      </c>
      <c r="AC209" s="41">
        <f t="shared" si="206"/>
        <v>0</v>
      </c>
      <c r="AD209" s="557">
        <v>0</v>
      </c>
      <c r="AE209" s="41">
        <v>125</v>
      </c>
      <c r="AF209" s="289">
        <f>$D$209*AE209</f>
        <v>6612.5</v>
      </c>
      <c r="AG209" s="467">
        <v>125</v>
      </c>
      <c r="AI209" s="390">
        <v>1.3</v>
      </c>
      <c r="AJ209" s="41">
        <f t="shared" si="207"/>
        <v>162.5</v>
      </c>
      <c r="AK209" s="41">
        <f t="shared" si="208"/>
        <v>163</v>
      </c>
      <c r="AL209" s="564">
        <v>163</v>
      </c>
      <c r="AM209" s="60">
        <v>0</v>
      </c>
      <c r="AN209" s="289">
        <f>$D$209*AM209</f>
        <v>0</v>
      </c>
      <c r="AO209" s="457">
        <v>0</v>
      </c>
      <c r="AQ209" s="390">
        <v>1.3</v>
      </c>
      <c r="AR209" s="41">
        <f t="shared" si="209"/>
        <v>0</v>
      </c>
      <c r="AS209" s="41">
        <f t="shared" si="210"/>
        <v>0</v>
      </c>
      <c r="AT209" s="557">
        <v>0</v>
      </c>
      <c r="AU209" s="60">
        <v>165</v>
      </c>
      <c r="AV209" s="289">
        <f>$D$209*AU209</f>
        <v>8728.5</v>
      </c>
      <c r="AW209" s="457">
        <v>165</v>
      </c>
      <c r="AY209" s="390">
        <v>1.3</v>
      </c>
      <c r="AZ209" s="41">
        <f t="shared" si="211"/>
        <v>214.5</v>
      </c>
      <c r="BA209" s="41">
        <f t="shared" si="212"/>
        <v>215</v>
      </c>
      <c r="BB209" s="557">
        <v>215</v>
      </c>
      <c r="BC209" s="60">
        <v>0</v>
      </c>
      <c r="BD209" s="289">
        <f>$D$209*BC209</f>
        <v>0</v>
      </c>
      <c r="BE209" s="457">
        <v>0</v>
      </c>
      <c r="BG209" s="390">
        <v>1.3</v>
      </c>
      <c r="BH209" s="41">
        <f t="shared" si="213"/>
        <v>0</v>
      </c>
      <c r="BI209" s="41">
        <f t="shared" si="214"/>
        <v>0</v>
      </c>
      <c r="BJ209" s="557">
        <v>0</v>
      </c>
      <c r="BK209" s="60">
        <v>105</v>
      </c>
      <c r="BL209" s="289">
        <f>$D$209*BK209</f>
        <v>5554.5</v>
      </c>
      <c r="BM209" s="457">
        <v>105</v>
      </c>
      <c r="BO209" s="390">
        <v>1.3</v>
      </c>
      <c r="BP209" s="41">
        <f t="shared" si="215"/>
        <v>136.5</v>
      </c>
      <c r="BQ209" s="41">
        <f t="shared" si="216"/>
        <v>137</v>
      </c>
      <c r="BR209" s="557">
        <v>137</v>
      </c>
      <c r="BS209" s="60">
        <v>0</v>
      </c>
      <c r="BT209" s="289">
        <f>$D$209*BS209</f>
        <v>0</v>
      </c>
      <c r="BU209" s="457">
        <v>0</v>
      </c>
      <c r="BW209" s="390">
        <v>1.3</v>
      </c>
      <c r="BX209" s="41">
        <f t="shared" si="217"/>
        <v>0</v>
      </c>
      <c r="BY209" s="41">
        <f t="shared" si="218"/>
        <v>0</v>
      </c>
      <c r="BZ209" s="557">
        <v>0</v>
      </c>
      <c r="CA209" s="60">
        <v>85</v>
      </c>
      <c r="CB209" s="289">
        <f>$D$209*CA209</f>
        <v>4496.5</v>
      </c>
      <c r="CC209" s="457">
        <v>85</v>
      </c>
      <c r="CE209" s="390">
        <v>1.3</v>
      </c>
      <c r="CF209" s="41">
        <f t="shared" si="219"/>
        <v>110.5</v>
      </c>
      <c r="CG209" s="41">
        <f t="shared" si="220"/>
        <v>111</v>
      </c>
      <c r="CH209" s="557">
        <v>111</v>
      </c>
      <c r="CI209" s="60">
        <v>75</v>
      </c>
      <c r="CJ209" s="289">
        <f>$D$209*CI209</f>
        <v>3967.5</v>
      </c>
      <c r="CK209" s="457">
        <v>75</v>
      </c>
      <c r="CM209" s="390">
        <v>1.3</v>
      </c>
      <c r="CN209" s="41">
        <f t="shared" si="221"/>
        <v>97.5</v>
      </c>
      <c r="CO209" s="41">
        <f t="shared" si="222"/>
        <v>98</v>
      </c>
      <c r="CP209" s="579">
        <v>98</v>
      </c>
      <c r="CQ209" s="60">
        <v>75</v>
      </c>
      <c r="CR209" s="289">
        <f>$D$209*CQ209</f>
        <v>3967.5</v>
      </c>
      <c r="CS209" s="467">
        <v>0</v>
      </c>
      <c r="CT209" s="56"/>
      <c r="CU209" s="390">
        <v>1.3</v>
      </c>
      <c r="CV209" s="41">
        <f t="shared" si="199"/>
        <v>97.5</v>
      </c>
      <c r="CW209" s="41">
        <f t="shared" si="200"/>
        <v>98</v>
      </c>
      <c r="CX209" s="564">
        <v>0</v>
      </c>
      <c r="CY209" s="60">
        <v>120</v>
      </c>
      <c r="CZ209" s="289">
        <f>$D$209*CY209</f>
        <v>6348</v>
      </c>
      <c r="DA209" s="467">
        <v>0</v>
      </c>
      <c r="DB209" s="57"/>
      <c r="DC209" s="390">
        <v>1.3</v>
      </c>
      <c r="DD209" s="41">
        <f t="shared" si="223"/>
        <v>156</v>
      </c>
      <c r="DE209" s="41">
        <f t="shared" si="224"/>
        <v>156</v>
      </c>
      <c r="DF209" s="564">
        <v>0</v>
      </c>
      <c r="DG209" s="180">
        <v>0</v>
      </c>
      <c r="DH209" s="289">
        <f>$D$209*DG209</f>
        <v>0</v>
      </c>
      <c r="DI209" s="502">
        <v>0</v>
      </c>
      <c r="DJ209" s="274"/>
      <c r="DK209" s="390">
        <v>1.3</v>
      </c>
      <c r="DL209" s="41">
        <f t="shared" si="225"/>
        <v>0</v>
      </c>
      <c r="DM209" s="41">
        <f t="shared" si="226"/>
        <v>0</v>
      </c>
      <c r="DN209" s="604">
        <v>0</v>
      </c>
      <c r="DO209" s="180">
        <v>0</v>
      </c>
      <c r="DP209" s="289">
        <f>$D$209*DO209</f>
        <v>0</v>
      </c>
      <c r="DQ209" s="502">
        <v>0</v>
      </c>
      <c r="DR209" s="274"/>
      <c r="DS209" s="390">
        <v>1.3</v>
      </c>
      <c r="DT209" s="41">
        <f t="shared" si="227"/>
        <v>0</v>
      </c>
      <c r="DU209" s="41">
        <f t="shared" si="228"/>
        <v>0</v>
      </c>
      <c r="DV209" s="604">
        <v>0</v>
      </c>
      <c r="DW209" s="180">
        <v>0</v>
      </c>
      <c r="DX209" s="289">
        <f>$D$209*DW209</f>
        <v>0</v>
      </c>
      <c r="DY209" s="502">
        <v>0</v>
      </c>
      <c r="DZ209" s="274"/>
      <c r="EA209" s="390">
        <v>1.3</v>
      </c>
      <c r="EB209" s="41">
        <f t="shared" si="229"/>
        <v>0</v>
      </c>
      <c r="EC209" s="41">
        <f t="shared" si="230"/>
        <v>0</v>
      </c>
      <c r="ED209" s="604">
        <v>0</v>
      </c>
      <c r="EE209" s="180">
        <v>0</v>
      </c>
      <c r="EF209" s="289">
        <f>$D$209*EE209</f>
        <v>0</v>
      </c>
      <c r="EG209" s="502">
        <v>0</v>
      </c>
      <c r="EH209" s="274"/>
      <c r="EI209" s="390">
        <v>1.3</v>
      </c>
      <c r="EJ209" s="41">
        <f t="shared" si="231"/>
        <v>0</v>
      </c>
      <c r="EK209" s="41">
        <f t="shared" si="232"/>
        <v>0</v>
      </c>
      <c r="EL209" s="604">
        <v>0</v>
      </c>
      <c r="EM209" s="180">
        <v>0</v>
      </c>
      <c r="EN209" s="289">
        <f>$D$209*EM209</f>
        <v>0</v>
      </c>
      <c r="EO209" s="502">
        <v>0</v>
      </c>
      <c r="EP209" s="274"/>
      <c r="EQ209" s="390">
        <v>1.3</v>
      </c>
      <c r="ER209" s="41">
        <f t="shared" si="233"/>
        <v>0</v>
      </c>
      <c r="ES209" s="41">
        <f t="shared" si="234"/>
        <v>0</v>
      </c>
      <c r="ET209" s="604">
        <v>0</v>
      </c>
      <c r="EU209" s="180">
        <v>0</v>
      </c>
      <c r="EV209" s="289">
        <f>$D$209*EU209</f>
        <v>0</v>
      </c>
      <c r="EW209" s="502">
        <v>0</v>
      </c>
      <c r="EX209" s="274"/>
      <c r="EY209" s="390">
        <v>1.3</v>
      </c>
      <c r="EZ209" s="41">
        <f t="shared" si="235"/>
        <v>0</v>
      </c>
      <c r="FA209" s="41">
        <f t="shared" si="236"/>
        <v>0</v>
      </c>
      <c r="FB209" s="604">
        <v>0</v>
      </c>
      <c r="FC209" s="86">
        <v>0</v>
      </c>
      <c r="FD209" s="289">
        <f>$D$209*FC209</f>
        <v>0</v>
      </c>
      <c r="FE209" s="499">
        <v>0</v>
      </c>
      <c r="FF209" s="19"/>
      <c r="FG209" s="390">
        <v>1.3</v>
      </c>
      <c r="FH209" s="41">
        <f t="shared" si="237"/>
        <v>0</v>
      </c>
      <c r="FI209" s="41">
        <f t="shared" si="197"/>
        <v>0</v>
      </c>
      <c r="FJ209" s="599">
        <v>0</v>
      </c>
      <c r="FK209" s="400">
        <v>0</v>
      </c>
      <c r="FL209" s="289">
        <f>$D$209*FK209</f>
        <v>0</v>
      </c>
      <c r="FM209" s="539">
        <v>0</v>
      </c>
      <c r="FN209" s="19"/>
      <c r="FO209" s="390">
        <v>1.3</v>
      </c>
      <c r="FP209" s="41">
        <f t="shared" si="238"/>
        <v>0</v>
      </c>
      <c r="FQ209" s="41">
        <f t="shared" si="239"/>
        <v>0</v>
      </c>
      <c r="FR209" s="633">
        <v>0</v>
      </c>
      <c r="FW209" s="355">
        <f t="shared" si="240"/>
        <v>885</v>
      </c>
      <c r="FX209" s="355">
        <f t="shared" si="240"/>
        <v>46816.5</v>
      </c>
      <c r="FY209" s="355">
        <f t="shared" si="241"/>
        <v>0</v>
      </c>
      <c r="FZ209" s="356">
        <f t="shared" si="241"/>
        <v>0</v>
      </c>
    </row>
    <row r="210" spans="1:182" x14ac:dyDescent="0.25">
      <c r="A210" s="35" t="s">
        <v>315</v>
      </c>
      <c r="B210" s="84" t="s">
        <v>316</v>
      </c>
      <c r="C210" s="88" t="s">
        <v>18</v>
      </c>
      <c r="D210" s="65">
        <v>56.9</v>
      </c>
      <c r="E210" s="299">
        <f t="shared" si="243"/>
        <v>229</v>
      </c>
      <c r="F210" s="288">
        <f>$D$210*E210</f>
        <v>13030.1</v>
      </c>
      <c r="G210" s="557">
        <v>0</v>
      </c>
      <c r="H210" s="289">
        <f>$D$210*G210</f>
        <v>0</v>
      </c>
      <c r="I210" s="457">
        <v>0</v>
      </c>
      <c r="K210" s="448">
        <v>1.2</v>
      </c>
      <c r="L210" s="41">
        <f t="shared" si="201"/>
        <v>0</v>
      </c>
      <c r="M210" s="41">
        <f t="shared" si="202"/>
        <v>0</v>
      </c>
      <c r="N210" s="557">
        <v>0</v>
      </c>
      <c r="O210" s="557">
        <v>30</v>
      </c>
      <c r="P210" s="289">
        <f>$D$210*O210</f>
        <v>1707</v>
      </c>
      <c r="Q210" s="457">
        <v>25</v>
      </c>
      <c r="S210" s="448">
        <v>1.2</v>
      </c>
      <c r="T210" s="41">
        <f t="shared" si="203"/>
        <v>36</v>
      </c>
      <c r="U210" s="41">
        <f t="shared" si="204"/>
        <v>36</v>
      </c>
      <c r="V210" s="557">
        <v>30</v>
      </c>
      <c r="W210" s="557">
        <v>0</v>
      </c>
      <c r="X210" s="289">
        <f>$D$210*W210</f>
        <v>0</v>
      </c>
      <c r="Y210" s="457">
        <v>0</v>
      </c>
      <c r="AA210" s="448">
        <v>1.2</v>
      </c>
      <c r="AB210" s="41">
        <f t="shared" si="205"/>
        <v>0</v>
      </c>
      <c r="AC210" s="41">
        <f t="shared" si="206"/>
        <v>0</v>
      </c>
      <c r="AD210" s="557">
        <v>0</v>
      </c>
      <c r="AE210" s="564">
        <v>36</v>
      </c>
      <c r="AF210" s="289">
        <f>$D$210*AE210</f>
        <v>2048.4</v>
      </c>
      <c r="AG210" s="467">
        <v>30</v>
      </c>
      <c r="AI210" s="448">
        <v>1.2</v>
      </c>
      <c r="AJ210" s="41">
        <f t="shared" si="207"/>
        <v>43.199999999999996</v>
      </c>
      <c r="AK210" s="41">
        <f t="shared" si="208"/>
        <v>44</v>
      </c>
      <c r="AL210" s="564">
        <v>36</v>
      </c>
      <c r="AM210" s="557">
        <v>0</v>
      </c>
      <c r="AN210" s="289">
        <f>$D$210*AM210</f>
        <v>0</v>
      </c>
      <c r="AO210" s="457">
        <v>0</v>
      </c>
      <c r="AQ210" s="448">
        <v>1.2</v>
      </c>
      <c r="AR210" s="41">
        <f t="shared" si="209"/>
        <v>0</v>
      </c>
      <c r="AS210" s="41">
        <f t="shared" si="210"/>
        <v>0</v>
      </c>
      <c r="AT210" s="557">
        <v>0</v>
      </c>
      <c r="AU210" s="557">
        <v>48</v>
      </c>
      <c r="AV210" s="289">
        <f>$D$210*AU210</f>
        <v>2731.2</v>
      </c>
      <c r="AW210" s="457">
        <v>40</v>
      </c>
      <c r="AY210" s="448">
        <v>1.2</v>
      </c>
      <c r="AZ210" s="41">
        <f t="shared" si="211"/>
        <v>57.599999999999994</v>
      </c>
      <c r="BA210" s="41">
        <f t="shared" si="212"/>
        <v>58</v>
      </c>
      <c r="BB210" s="557">
        <v>48</v>
      </c>
      <c r="BC210" s="557">
        <v>0</v>
      </c>
      <c r="BD210" s="289">
        <f>$D$210*BC210</f>
        <v>0</v>
      </c>
      <c r="BE210" s="457">
        <v>0</v>
      </c>
      <c r="BG210" s="448">
        <v>1.2</v>
      </c>
      <c r="BH210" s="41">
        <f t="shared" si="213"/>
        <v>0</v>
      </c>
      <c r="BI210" s="41">
        <f t="shared" si="214"/>
        <v>0</v>
      </c>
      <c r="BJ210" s="557">
        <v>0</v>
      </c>
      <c r="BK210" s="557">
        <v>30</v>
      </c>
      <c r="BL210" s="289">
        <f>$D$210*BK210</f>
        <v>1707</v>
      </c>
      <c r="BM210" s="457">
        <v>25</v>
      </c>
      <c r="BO210" s="448">
        <v>1.2</v>
      </c>
      <c r="BP210" s="41">
        <f t="shared" si="215"/>
        <v>36</v>
      </c>
      <c r="BQ210" s="41">
        <f t="shared" si="216"/>
        <v>36</v>
      </c>
      <c r="BR210" s="557">
        <v>30</v>
      </c>
      <c r="BS210" s="557">
        <v>0</v>
      </c>
      <c r="BT210" s="289">
        <f>$D$210*BS210</f>
        <v>0</v>
      </c>
      <c r="BU210" s="457">
        <v>0</v>
      </c>
      <c r="BW210" s="448">
        <v>1.2</v>
      </c>
      <c r="BX210" s="41">
        <f t="shared" si="217"/>
        <v>0</v>
      </c>
      <c r="BY210" s="41">
        <f t="shared" si="218"/>
        <v>0</v>
      </c>
      <c r="BZ210" s="557">
        <v>0</v>
      </c>
      <c r="CA210" s="557">
        <v>21</v>
      </c>
      <c r="CB210" s="289">
        <f>$D$210*CA210</f>
        <v>1194.8999999999999</v>
      </c>
      <c r="CC210" s="457">
        <v>17</v>
      </c>
      <c r="CE210" s="448">
        <v>1.2</v>
      </c>
      <c r="CF210" s="41">
        <f t="shared" si="219"/>
        <v>25.2</v>
      </c>
      <c r="CG210" s="41">
        <f t="shared" si="220"/>
        <v>26</v>
      </c>
      <c r="CH210" s="557">
        <v>21</v>
      </c>
      <c r="CI210" s="599">
        <v>20</v>
      </c>
      <c r="CJ210" s="289">
        <f>$D$210*CI210</f>
        <v>1138</v>
      </c>
      <c r="CK210" s="457">
        <v>16</v>
      </c>
      <c r="CM210" s="448">
        <v>1.2</v>
      </c>
      <c r="CN210" s="41">
        <f t="shared" si="221"/>
        <v>24</v>
      </c>
      <c r="CO210" s="41">
        <f t="shared" si="222"/>
        <v>24</v>
      </c>
      <c r="CP210" s="599">
        <v>20</v>
      </c>
      <c r="CQ210" s="599">
        <v>20</v>
      </c>
      <c r="CR210" s="289">
        <f>$D$210*CQ210</f>
        <v>1138</v>
      </c>
      <c r="CS210" s="467">
        <v>0</v>
      </c>
      <c r="CT210" s="56"/>
      <c r="CU210" s="448">
        <v>1.2</v>
      </c>
      <c r="CV210" s="41">
        <f t="shared" si="199"/>
        <v>24</v>
      </c>
      <c r="CW210" s="41">
        <f t="shared" si="200"/>
        <v>24</v>
      </c>
      <c r="CX210" s="564">
        <v>0</v>
      </c>
      <c r="CY210" s="557">
        <v>24</v>
      </c>
      <c r="CZ210" s="289">
        <f>$D$210*CY210</f>
        <v>1365.6</v>
      </c>
      <c r="DA210" s="502">
        <v>0</v>
      </c>
      <c r="DB210" s="274"/>
      <c r="DC210" s="448">
        <v>1.2</v>
      </c>
      <c r="DD210" s="41">
        <f t="shared" si="223"/>
        <v>28.799999999999997</v>
      </c>
      <c r="DE210" s="41">
        <f t="shared" si="224"/>
        <v>29</v>
      </c>
      <c r="DF210" s="604">
        <v>0</v>
      </c>
      <c r="DG210" s="604">
        <v>0</v>
      </c>
      <c r="DH210" s="289">
        <f>$D$210*DG210</f>
        <v>0</v>
      </c>
      <c r="DI210" s="502">
        <v>0</v>
      </c>
      <c r="DJ210" s="274"/>
      <c r="DK210" s="448">
        <v>1.2</v>
      </c>
      <c r="DL210" s="41">
        <f t="shared" si="225"/>
        <v>0</v>
      </c>
      <c r="DM210" s="41">
        <f t="shared" si="226"/>
        <v>0</v>
      </c>
      <c r="DN210" s="604">
        <v>0</v>
      </c>
      <c r="DO210" s="604">
        <v>0</v>
      </c>
      <c r="DP210" s="289">
        <f>$D$210*DO210</f>
        <v>0</v>
      </c>
      <c r="DQ210" s="502">
        <v>0</v>
      </c>
      <c r="DR210" s="274"/>
      <c r="DS210" s="448">
        <v>1.2</v>
      </c>
      <c r="DT210" s="41">
        <f t="shared" si="227"/>
        <v>0</v>
      </c>
      <c r="DU210" s="41">
        <f t="shared" si="228"/>
        <v>0</v>
      </c>
      <c r="DV210" s="604">
        <v>0</v>
      </c>
      <c r="DW210" s="604">
        <v>0</v>
      </c>
      <c r="DX210" s="289">
        <f>$D$210*DW210</f>
        <v>0</v>
      </c>
      <c r="DY210" s="502">
        <v>0</v>
      </c>
      <c r="DZ210" s="274"/>
      <c r="EA210" s="448">
        <v>1.2</v>
      </c>
      <c r="EB210" s="41">
        <f t="shared" si="229"/>
        <v>0</v>
      </c>
      <c r="EC210" s="41">
        <f t="shared" si="230"/>
        <v>0</v>
      </c>
      <c r="ED210" s="604">
        <v>0</v>
      </c>
      <c r="EE210" s="604">
        <v>0</v>
      </c>
      <c r="EF210" s="289">
        <f>$D$210*EE210</f>
        <v>0</v>
      </c>
      <c r="EG210" s="502">
        <v>0</v>
      </c>
      <c r="EH210" s="274"/>
      <c r="EI210" s="448">
        <v>1.2</v>
      </c>
      <c r="EJ210" s="41">
        <f t="shared" si="231"/>
        <v>0</v>
      </c>
      <c r="EK210" s="41">
        <f t="shared" si="232"/>
        <v>0</v>
      </c>
      <c r="EL210" s="604">
        <v>0</v>
      </c>
      <c r="EM210" s="604">
        <v>0</v>
      </c>
      <c r="EN210" s="289">
        <f>$D$210*EM210</f>
        <v>0</v>
      </c>
      <c r="EO210" s="502">
        <v>0</v>
      </c>
      <c r="EP210" s="274"/>
      <c r="EQ210" s="448">
        <v>1.2</v>
      </c>
      <c r="ER210" s="41">
        <f t="shared" si="233"/>
        <v>0</v>
      </c>
      <c r="ES210" s="41">
        <f t="shared" si="234"/>
        <v>0</v>
      </c>
      <c r="ET210" s="604">
        <v>0</v>
      </c>
      <c r="EU210" s="604">
        <v>0</v>
      </c>
      <c r="EV210" s="289">
        <f>$D$210*EU210</f>
        <v>0</v>
      </c>
      <c r="EW210" s="502">
        <v>0</v>
      </c>
      <c r="EX210" s="274"/>
      <c r="EY210" s="448">
        <v>1.2</v>
      </c>
      <c r="EZ210" s="41">
        <f t="shared" si="235"/>
        <v>0</v>
      </c>
      <c r="FA210" s="41">
        <f t="shared" si="236"/>
        <v>0</v>
      </c>
      <c r="FB210" s="604">
        <v>0</v>
      </c>
      <c r="FC210" s="599">
        <v>0</v>
      </c>
      <c r="FD210" s="289">
        <f>$D$210*FC210</f>
        <v>0</v>
      </c>
      <c r="FE210" s="499">
        <v>0</v>
      </c>
      <c r="FF210" s="19"/>
      <c r="FG210" s="448">
        <v>1.2</v>
      </c>
      <c r="FH210" s="41">
        <f t="shared" si="237"/>
        <v>0</v>
      </c>
      <c r="FI210" s="41">
        <f t="shared" si="197"/>
        <v>0</v>
      </c>
      <c r="FJ210" s="599">
        <v>0</v>
      </c>
      <c r="FK210" s="633">
        <v>0</v>
      </c>
      <c r="FL210" s="289">
        <f>$D$210*FK210</f>
        <v>0</v>
      </c>
      <c r="FM210" s="539">
        <v>0</v>
      </c>
      <c r="FN210" s="19"/>
      <c r="FO210" s="448">
        <v>1.2</v>
      </c>
      <c r="FP210" s="41">
        <f t="shared" si="238"/>
        <v>0</v>
      </c>
      <c r="FQ210" s="41">
        <f t="shared" si="239"/>
        <v>0</v>
      </c>
      <c r="FR210" s="633">
        <v>0</v>
      </c>
      <c r="FW210" s="355">
        <f t="shared" si="240"/>
        <v>229</v>
      </c>
      <c r="FX210" s="355">
        <f t="shared" si="240"/>
        <v>13030.1</v>
      </c>
      <c r="FY210" s="355">
        <f t="shared" si="241"/>
        <v>0</v>
      </c>
      <c r="FZ210" s="356">
        <f t="shared" si="241"/>
        <v>0</v>
      </c>
    </row>
    <row r="211" spans="1:182" x14ac:dyDescent="0.25">
      <c r="A211" s="35" t="s">
        <v>317</v>
      </c>
      <c r="B211" s="84" t="s">
        <v>318</v>
      </c>
      <c r="C211" s="88" t="s">
        <v>18</v>
      </c>
      <c r="D211" s="65">
        <v>79.5</v>
      </c>
      <c r="E211" s="299">
        <f t="shared" si="243"/>
        <v>15</v>
      </c>
      <c r="F211" s="288">
        <f>$D$211*E211</f>
        <v>1192.5</v>
      </c>
      <c r="G211" s="60">
        <v>0</v>
      </c>
      <c r="H211" s="289">
        <f>$D$211*G211</f>
        <v>0</v>
      </c>
      <c r="I211" s="457">
        <v>0</v>
      </c>
      <c r="K211" s="390">
        <v>1</v>
      </c>
      <c r="L211" s="41">
        <f t="shared" si="201"/>
        <v>0</v>
      </c>
      <c r="M211" s="41">
        <f t="shared" si="202"/>
        <v>0</v>
      </c>
      <c r="N211" s="557">
        <v>0</v>
      </c>
      <c r="O211" s="60">
        <v>2</v>
      </c>
      <c r="P211" s="289">
        <f>$D$211*O211</f>
        <v>159</v>
      </c>
      <c r="Q211" s="457">
        <v>2</v>
      </c>
      <c r="S211" s="390">
        <v>1</v>
      </c>
      <c r="T211" s="41">
        <f t="shared" si="203"/>
        <v>2</v>
      </c>
      <c r="U211" s="41">
        <f t="shared" si="204"/>
        <v>2</v>
      </c>
      <c r="V211" s="557">
        <v>2</v>
      </c>
      <c r="W211" s="60">
        <v>0</v>
      </c>
      <c r="X211" s="289">
        <f>$D$211*W211</f>
        <v>0</v>
      </c>
      <c r="Y211" s="457">
        <v>0</v>
      </c>
      <c r="AA211" s="390">
        <v>1</v>
      </c>
      <c r="AB211" s="41">
        <f t="shared" si="205"/>
        <v>0</v>
      </c>
      <c r="AC211" s="41">
        <f t="shared" si="206"/>
        <v>0</v>
      </c>
      <c r="AD211" s="557">
        <v>0</v>
      </c>
      <c r="AE211" s="41">
        <v>3</v>
      </c>
      <c r="AF211" s="289">
        <f>$D$211*AE211</f>
        <v>238.5</v>
      </c>
      <c r="AG211" s="467">
        <v>3</v>
      </c>
      <c r="AI211" s="390">
        <v>1</v>
      </c>
      <c r="AJ211" s="41">
        <f t="shared" si="207"/>
        <v>3</v>
      </c>
      <c r="AK211" s="41">
        <f t="shared" si="208"/>
        <v>3</v>
      </c>
      <c r="AL211" s="564">
        <v>3</v>
      </c>
      <c r="AM211" s="60">
        <v>0</v>
      </c>
      <c r="AN211" s="289">
        <f>$D$211*AM211</f>
        <v>0</v>
      </c>
      <c r="AO211" s="457">
        <v>0</v>
      </c>
      <c r="AQ211" s="390">
        <v>1</v>
      </c>
      <c r="AR211" s="41">
        <f t="shared" si="209"/>
        <v>0</v>
      </c>
      <c r="AS211" s="41">
        <f t="shared" si="210"/>
        <v>0</v>
      </c>
      <c r="AT211" s="557">
        <v>0</v>
      </c>
      <c r="AU211" s="60">
        <v>2</v>
      </c>
      <c r="AV211" s="289">
        <f>$D$211*AU211</f>
        <v>159</v>
      </c>
      <c r="AW211" s="457">
        <v>2</v>
      </c>
      <c r="AY211" s="390">
        <v>1</v>
      </c>
      <c r="AZ211" s="41">
        <f t="shared" si="211"/>
        <v>2</v>
      </c>
      <c r="BA211" s="41">
        <f t="shared" si="212"/>
        <v>2</v>
      </c>
      <c r="BB211" s="557">
        <v>2</v>
      </c>
      <c r="BC211" s="60">
        <v>0</v>
      </c>
      <c r="BD211" s="289">
        <f>$D$211*BC211</f>
        <v>0</v>
      </c>
      <c r="BE211" s="457">
        <v>0</v>
      </c>
      <c r="BG211" s="390">
        <v>1</v>
      </c>
      <c r="BH211" s="41">
        <f t="shared" si="213"/>
        <v>0</v>
      </c>
      <c r="BI211" s="41">
        <f t="shared" si="214"/>
        <v>0</v>
      </c>
      <c r="BJ211" s="557">
        <v>0</v>
      </c>
      <c r="BK211" s="60">
        <v>2</v>
      </c>
      <c r="BL211" s="289">
        <f>$D$211*BK211</f>
        <v>159</v>
      </c>
      <c r="BM211" s="457">
        <v>2</v>
      </c>
      <c r="BO211" s="390">
        <v>1</v>
      </c>
      <c r="BP211" s="41">
        <f t="shared" si="215"/>
        <v>2</v>
      </c>
      <c r="BQ211" s="41">
        <f t="shared" si="216"/>
        <v>2</v>
      </c>
      <c r="BR211" s="557">
        <v>2</v>
      </c>
      <c r="BS211" s="60">
        <v>0</v>
      </c>
      <c r="BT211" s="289">
        <f>$D$211*BS211</f>
        <v>0</v>
      </c>
      <c r="BU211" s="457">
        <v>0</v>
      </c>
      <c r="BW211" s="390">
        <v>1</v>
      </c>
      <c r="BX211" s="41">
        <f t="shared" si="217"/>
        <v>0</v>
      </c>
      <c r="BY211" s="41">
        <f t="shared" si="218"/>
        <v>0</v>
      </c>
      <c r="BZ211" s="557">
        <v>0</v>
      </c>
      <c r="CA211" s="60">
        <v>2</v>
      </c>
      <c r="CB211" s="289">
        <f>$D$211*CA211</f>
        <v>159</v>
      </c>
      <c r="CC211" s="457">
        <v>2</v>
      </c>
      <c r="CE211" s="390">
        <v>1</v>
      </c>
      <c r="CF211" s="41">
        <f t="shared" si="219"/>
        <v>2</v>
      </c>
      <c r="CG211" s="41">
        <f t="shared" si="220"/>
        <v>2</v>
      </c>
      <c r="CH211" s="557">
        <v>2</v>
      </c>
      <c r="CI211" s="60">
        <v>1</v>
      </c>
      <c r="CJ211" s="289">
        <f>$D$211*CI211</f>
        <v>79.5</v>
      </c>
      <c r="CK211" s="457">
        <v>1</v>
      </c>
      <c r="CM211" s="390">
        <v>1</v>
      </c>
      <c r="CN211" s="41">
        <f t="shared" si="221"/>
        <v>1</v>
      </c>
      <c r="CO211" s="41">
        <f t="shared" si="222"/>
        <v>1</v>
      </c>
      <c r="CP211" s="599">
        <v>1</v>
      </c>
      <c r="CQ211" s="60">
        <v>1</v>
      </c>
      <c r="CR211" s="289">
        <f>$D$211*CQ211</f>
        <v>79.5</v>
      </c>
      <c r="CS211" s="467">
        <v>0</v>
      </c>
      <c r="CT211" s="56"/>
      <c r="CU211" s="390">
        <v>1</v>
      </c>
      <c r="CV211" s="41">
        <f t="shared" si="199"/>
        <v>1</v>
      </c>
      <c r="CW211" s="41">
        <f t="shared" si="200"/>
        <v>1</v>
      </c>
      <c r="CX211" s="564">
        <v>0</v>
      </c>
      <c r="CY211" s="60">
        <v>2</v>
      </c>
      <c r="CZ211" s="289">
        <f>$D$211*CY211</f>
        <v>159</v>
      </c>
      <c r="DA211" s="502">
        <v>0</v>
      </c>
      <c r="DB211" s="274"/>
      <c r="DC211" s="390">
        <v>1</v>
      </c>
      <c r="DD211" s="41">
        <f t="shared" si="223"/>
        <v>2</v>
      </c>
      <c r="DE211" s="41">
        <f t="shared" si="224"/>
        <v>2</v>
      </c>
      <c r="DF211" s="604">
        <v>0</v>
      </c>
      <c r="DG211" s="180">
        <v>0</v>
      </c>
      <c r="DH211" s="289">
        <f>$D$211*DG211</f>
        <v>0</v>
      </c>
      <c r="DI211" s="502">
        <v>0</v>
      </c>
      <c r="DJ211" s="274"/>
      <c r="DK211" s="390">
        <v>1</v>
      </c>
      <c r="DL211" s="41">
        <f t="shared" si="225"/>
        <v>0</v>
      </c>
      <c r="DM211" s="41">
        <f t="shared" si="226"/>
        <v>0</v>
      </c>
      <c r="DN211" s="604">
        <v>0</v>
      </c>
      <c r="DO211" s="180">
        <v>0</v>
      </c>
      <c r="DP211" s="289">
        <f>$D$211*DO211</f>
        <v>0</v>
      </c>
      <c r="DQ211" s="502">
        <v>0</v>
      </c>
      <c r="DR211" s="274"/>
      <c r="DS211" s="390">
        <v>1</v>
      </c>
      <c r="DT211" s="41">
        <f t="shared" si="227"/>
        <v>0</v>
      </c>
      <c r="DU211" s="41">
        <f t="shared" si="228"/>
        <v>0</v>
      </c>
      <c r="DV211" s="604">
        <v>0</v>
      </c>
      <c r="DW211" s="180">
        <v>0</v>
      </c>
      <c r="DX211" s="289">
        <f>$D$211*DW211</f>
        <v>0</v>
      </c>
      <c r="DY211" s="502">
        <v>0</v>
      </c>
      <c r="DZ211" s="274"/>
      <c r="EA211" s="390">
        <v>1</v>
      </c>
      <c r="EB211" s="41">
        <f t="shared" si="229"/>
        <v>0</v>
      </c>
      <c r="EC211" s="41">
        <f t="shared" si="230"/>
        <v>0</v>
      </c>
      <c r="ED211" s="604">
        <v>0</v>
      </c>
      <c r="EE211" s="180">
        <v>0</v>
      </c>
      <c r="EF211" s="289">
        <f>$D$211*EE211</f>
        <v>0</v>
      </c>
      <c r="EG211" s="502">
        <v>0</v>
      </c>
      <c r="EH211" s="274"/>
      <c r="EI211" s="390">
        <v>1</v>
      </c>
      <c r="EJ211" s="41">
        <f t="shared" si="231"/>
        <v>0</v>
      </c>
      <c r="EK211" s="41">
        <f t="shared" si="232"/>
        <v>0</v>
      </c>
      <c r="EL211" s="604">
        <v>0</v>
      </c>
      <c r="EM211" s="180">
        <v>0</v>
      </c>
      <c r="EN211" s="289">
        <f>$D$211*EM211</f>
        <v>0</v>
      </c>
      <c r="EO211" s="502">
        <v>0</v>
      </c>
      <c r="EP211" s="274"/>
      <c r="EQ211" s="390">
        <v>1</v>
      </c>
      <c r="ER211" s="41">
        <f t="shared" si="233"/>
        <v>0</v>
      </c>
      <c r="ES211" s="41">
        <f t="shared" si="234"/>
        <v>0</v>
      </c>
      <c r="ET211" s="604">
        <v>0</v>
      </c>
      <c r="EU211" s="180">
        <v>0</v>
      </c>
      <c r="EV211" s="289">
        <f>$D$211*EU211</f>
        <v>0</v>
      </c>
      <c r="EW211" s="502">
        <v>0</v>
      </c>
      <c r="EX211" s="274"/>
      <c r="EY211" s="390">
        <v>1</v>
      </c>
      <c r="EZ211" s="41">
        <f t="shared" si="235"/>
        <v>0</v>
      </c>
      <c r="FA211" s="41">
        <f t="shared" si="236"/>
        <v>0</v>
      </c>
      <c r="FB211" s="604">
        <v>0</v>
      </c>
      <c r="FC211" s="86">
        <v>0</v>
      </c>
      <c r="FD211" s="289">
        <f>$D$211*FC211</f>
        <v>0</v>
      </c>
      <c r="FE211" s="499">
        <v>0</v>
      </c>
      <c r="FF211" s="19"/>
      <c r="FG211" s="390">
        <v>1</v>
      </c>
      <c r="FH211" s="41">
        <f t="shared" si="237"/>
        <v>0</v>
      </c>
      <c r="FI211" s="41">
        <f t="shared" si="197"/>
        <v>0</v>
      </c>
      <c r="FJ211" s="599">
        <v>0</v>
      </c>
      <c r="FK211" s="400">
        <v>0</v>
      </c>
      <c r="FL211" s="289">
        <f>$D$211*FK211</f>
        <v>0</v>
      </c>
      <c r="FM211" s="539">
        <v>0</v>
      </c>
      <c r="FN211" s="19"/>
      <c r="FO211" s="390">
        <v>1</v>
      </c>
      <c r="FP211" s="41">
        <f t="shared" si="238"/>
        <v>0</v>
      </c>
      <c r="FQ211" s="41">
        <f t="shared" si="239"/>
        <v>0</v>
      </c>
      <c r="FR211" s="633">
        <v>0</v>
      </c>
      <c r="FW211" s="355">
        <f t="shared" si="240"/>
        <v>15</v>
      </c>
      <c r="FX211" s="355">
        <f t="shared" si="240"/>
        <v>1192.5</v>
      </c>
      <c r="FY211" s="355">
        <f t="shared" si="241"/>
        <v>0</v>
      </c>
      <c r="FZ211" s="356">
        <f t="shared" si="241"/>
        <v>0</v>
      </c>
    </row>
    <row r="212" spans="1:182" x14ac:dyDescent="0.25">
      <c r="A212" s="35" t="s">
        <v>319</v>
      </c>
      <c r="B212" s="84" t="s">
        <v>320</v>
      </c>
      <c r="C212" s="88" t="s">
        <v>18</v>
      </c>
      <c r="D212" s="65">
        <v>88.5</v>
      </c>
      <c r="E212" s="299">
        <f t="shared" si="243"/>
        <v>29</v>
      </c>
      <c r="F212" s="288">
        <f>$D$212*E212</f>
        <v>2566.5</v>
      </c>
      <c r="G212" s="60">
        <v>0</v>
      </c>
      <c r="H212" s="289">
        <f>$D$212*G212</f>
        <v>0</v>
      </c>
      <c r="I212" s="457">
        <v>0</v>
      </c>
      <c r="K212" s="390">
        <v>1</v>
      </c>
      <c r="L212" s="41">
        <f t="shared" si="201"/>
        <v>0</v>
      </c>
      <c r="M212" s="41">
        <f t="shared" si="202"/>
        <v>0</v>
      </c>
      <c r="N212" s="557">
        <v>0</v>
      </c>
      <c r="O212" s="60">
        <v>4</v>
      </c>
      <c r="P212" s="289">
        <f>$D$212*O212</f>
        <v>354</v>
      </c>
      <c r="Q212" s="457">
        <v>4</v>
      </c>
      <c r="S212" s="390">
        <v>1</v>
      </c>
      <c r="T212" s="41">
        <f t="shared" si="203"/>
        <v>4</v>
      </c>
      <c r="U212" s="41">
        <f t="shared" si="204"/>
        <v>4</v>
      </c>
      <c r="V212" s="557">
        <v>4</v>
      </c>
      <c r="W212" s="60">
        <v>0</v>
      </c>
      <c r="X212" s="289">
        <f>$D$212*W212</f>
        <v>0</v>
      </c>
      <c r="Y212" s="457">
        <v>0</v>
      </c>
      <c r="AA212" s="390">
        <v>1</v>
      </c>
      <c r="AB212" s="41">
        <f t="shared" si="205"/>
        <v>0</v>
      </c>
      <c r="AC212" s="41">
        <f t="shared" si="206"/>
        <v>0</v>
      </c>
      <c r="AD212" s="557">
        <v>0</v>
      </c>
      <c r="AE212" s="41">
        <v>5</v>
      </c>
      <c r="AF212" s="289">
        <f>$D$212*AE212</f>
        <v>442.5</v>
      </c>
      <c r="AG212" s="467">
        <v>5</v>
      </c>
      <c r="AI212" s="390">
        <v>1</v>
      </c>
      <c r="AJ212" s="41">
        <f t="shared" si="207"/>
        <v>5</v>
      </c>
      <c r="AK212" s="41">
        <f t="shared" si="208"/>
        <v>5</v>
      </c>
      <c r="AL212" s="564">
        <v>5</v>
      </c>
      <c r="AM212" s="60">
        <v>0</v>
      </c>
      <c r="AN212" s="289">
        <f>$D$212*AM212</f>
        <v>0</v>
      </c>
      <c r="AO212" s="457">
        <v>0</v>
      </c>
      <c r="AQ212" s="390">
        <v>1</v>
      </c>
      <c r="AR212" s="41">
        <f t="shared" si="209"/>
        <v>0</v>
      </c>
      <c r="AS212" s="41">
        <f t="shared" si="210"/>
        <v>0</v>
      </c>
      <c r="AT212" s="557">
        <v>0</v>
      </c>
      <c r="AU212" s="60">
        <v>6</v>
      </c>
      <c r="AV212" s="289">
        <f>$D$212*AU212</f>
        <v>531</v>
      </c>
      <c r="AW212" s="457">
        <v>6</v>
      </c>
      <c r="AY212" s="390">
        <v>1</v>
      </c>
      <c r="AZ212" s="41">
        <f t="shared" si="211"/>
        <v>6</v>
      </c>
      <c r="BA212" s="41">
        <f t="shared" si="212"/>
        <v>6</v>
      </c>
      <c r="BB212" s="557">
        <v>6</v>
      </c>
      <c r="BC212" s="60">
        <v>0</v>
      </c>
      <c r="BD212" s="289">
        <f>$D$212*BC212</f>
        <v>0</v>
      </c>
      <c r="BE212" s="457">
        <v>0</v>
      </c>
      <c r="BG212" s="390">
        <v>1</v>
      </c>
      <c r="BH212" s="41">
        <f t="shared" si="213"/>
        <v>0</v>
      </c>
      <c r="BI212" s="41">
        <f t="shared" si="214"/>
        <v>0</v>
      </c>
      <c r="BJ212" s="557">
        <v>0</v>
      </c>
      <c r="BK212" s="60">
        <v>5</v>
      </c>
      <c r="BL212" s="289">
        <f>$D$212*BK212</f>
        <v>442.5</v>
      </c>
      <c r="BM212" s="457">
        <v>5</v>
      </c>
      <c r="BO212" s="390">
        <v>1</v>
      </c>
      <c r="BP212" s="41">
        <f t="shared" si="215"/>
        <v>5</v>
      </c>
      <c r="BQ212" s="41">
        <f t="shared" si="216"/>
        <v>5</v>
      </c>
      <c r="BR212" s="557">
        <v>5</v>
      </c>
      <c r="BS212" s="60">
        <v>0</v>
      </c>
      <c r="BT212" s="289">
        <f>$D$212*BS212</f>
        <v>0</v>
      </c>
      <c r="BU212" s="457">
        <v>0</v>
      </c>
      <c r="BW212" s="390">
        <v>1</v>
      </c>
      <c r="BX212" s="41">
        <f t="shared" si="217"/>
        <v>0</v>
      </c>
      <c r="BY212" s="41">
        <f t="shared" si="218"/>
        <v>0</v>
      </c>
      <c r="BZ212" s="557">
        <v>0</v>
      </c>
      <c r="CA212" s="60">
        <v>3</v>
      </c>
      <c r="CB212" s="289">
        <f>$D$212*CA212</f>
        <v>265.5</v>
      </c>
      <c r="CC212" s="457">
        <v>3</v>
      </c>
      <c r="CE212" s="390">
        <v>1</v>
      </c>
      <c r="CF212" s="41">
        <f t="shared" si="219"/>
        <v>3</v>
      </c>
      <c r="CG212" s="41">
        <f t="shared" si="220"/>
        <v>3</v>
      </c>
      <c r="CH212" s="557">
        <v>3</v>
      </c>
      <c r="CI212" s="60">
        <v>1</v>
      </c>
      <c r="CJ212" s="289">
        <f>$D$212*CI212</f>
        <v>88.5</v>
      </c>
      <c r="CK212" s="457">
        <v>1</v>
      </c>
      <c r="CM212" s="390">
        <v>1</v>
      </c>
      <c r="CN212" s="41">
        <f t="shared" si="221"/>
        <v>1</v>
      </c>
      <c r="CO212" s="41">
        <f t="shared" si="222"/>
        <v>1</v>
      </c>
      <c r="CP212" s="599">
        <v>1</v>
      </c>
      <c r="CQ212" s="60">
        <v>1</v>
      </c>
      <c r="CR212" s="289">
        <f>$D$212*CQ212</f>
        <v>88.5</v>
      </c>
      <c r="CS212" s="467">
        <v>0</v>
      </c>
      <c r="CT212" s="56"/>
      <c r="CU212" s="390">
        <v>1</v>
      </c>
      <c r="CV212" s="41">
        <f t="shared" si="199"/>
        <v>1</v>
      </c>
      <c r="CW212" s="41">
        <f t="shared" si="200"/>
        <v>1</v>
      </c>
      <c r="CX212" s="564">
        <v>0</v>
      </c>
      <c r="CY212" s="60">
        <v>4</v>
      </c>
      <c r="CZ212" s="289">
        <f>$D$212*CY212</f>
        <v>354</v>
      </c>
      <c r="DA212" s="502">
        <v>0</v>
      </c>
      <c r="DB212" s="274"/>
      <c r="DC212" s="390">
        <v>1</v>
      </c>
      <c r="DD212" s="41">
        <f t="shared" si="223"/>
        <v>4</v>
      </c>
      <c r="DE212" s="41">
        <f t="shared" si="224"/>
        <v>4</v>
      </c>
      <c r="DF212" s="604">
        <v>0</v>
      </c>
      <c r="DG212" s="180">
        <v>0</v>
      </c>
      <c r="DH212" s="289">
        <f>$D$212*DG212</f>
        <v>0</v>
      </c>
      <c r="DI212" s="502">
        <v>0</v>
      </c>
      <c r="DJ212" s="274"/>
      <c r="DK212" s="390">
        <v>1</v>
      </c>
      <c r="DL212" s="41">
        <f t="shared" si="225"/>
        <v>0</v>
      </c>
      <c r="DM212" s="41">
        <f t="shared" si="226"/>
        <v>0</v>
      </c>
      <c r="DN212" s="604">
        <v>0</v>
      </c>
      <c r="DO212" s="180">
        <v>0</v>
      </c>
      <c r="DP212" s="289">
        <f>$D$212*DO212</f>
        <v>0</v>
      </c>
      <c r="DQ212" s="502">
        <v>0</v>
      </c>
      <c r="DR212" s="274"/>
      <c r="DS212" s="390">
        <v>1</v>
      </c>
      <c r="DT212" s="41">
        <f t="shared" si="227"/>
        <v>0</v>
      </c>
      <c r="DU212" s="41">
        <f t="shared" si="228"/>
        <v>0</v>
      </c>
      <c r="DV212" s="604">
        <v>0</v>
      </c>
      <c r="DW212" s="180">
        <v>0</v>
      </c>
      <c r="DX212" s="289">
        <f>$D$212*DW212</f>
        <v>0</v>
      </c>
      <c r="DY212" s="502">
        <v>0</v>
      </c>
      <c r="DZ212" s="274"/>
      <c r="EA212" s="390">
        <v>1</v>
      </c>
      <c r="EB212" s="41">
        <f t="shared" si="229"/>
        <v>0</v>
      </c>
      <c r="EC212" s="41">
        <f t="shared" si="230"/>
        <v>0</v>
      </c>
      <c r="ED212" s="604">
        <v>0</v>
      </c>
      <c r="EE212" s="180">
        <v>0</v>
      </c>
      <c r="EF212" s="289">
        <f>$D$212*EE212</f>
        <v>0</v>
      </c>
      <c r="EG212" s="502">
        <v>0</v>
      </c>
      <c r="EH212" s="274"/>
      <c r="EI212" s="390">
        <v>1</v>
      </c>
      <c r="EJ212" s="41">
        <f t="shared" si="231"/>
        <v>0</v>
      </c>
      <c r="EK212" s="41">
        <f t="shared" si="232"/>
        <v>0</v>
      </c>
      <c r="EL212" s="604">
        <v>0</v>
      </c>
      <c r="EM212" s="180">
        <v>0</v>
      </c>
      <c r="EN212" s="289">
        <f>$D$212*EM212</f>
        <v>0</v>
      </c>
      <c r="EO212" s="502">
        <v>0</v>
      </c>
      <c r="EP212" s="274"/>
      <c r="EQ212" s="390">
        <v>1</v>
      </c>
      <c r="ER212" s="41">
        <f t="shared" si="233"/>
        <v>0</v>
      </c>
      <c r="ES212" s="41">
        <f t="shared" si="234"/>
        <v>0</v>
      </c>
      <c r="ET212" s="604">
        <v>0</v>
      </c>
      <c r="EU212" s="180">
        <v>0</v>
      </c>
      <c r="EV212" s="289">
        <f>$D$212*EU212</f>
        <v>0</v>
      </c>
      <c r="EW212" s="502">
        <v>0</v>
      </c>
      <c r="EX212" s="274"/>
      <c r="EY212" s="390">
        <v>1</v>
      </c>
      <c r="EZ212" s="41">
        <f t="shared" si="235"/>
        <v>0</v>
      </c>
      <c r="FA212" s="41">
        <f t="shared" si="236"/>
        <v>0</v>
      </c>
      <c r="FB212" s="604">
        <v>0</v>
      </c>
      <c r="FC212" s="86">
        <v>0</v>
      </c>
      <c r="FD212" s="289">
        <f>$D$212*FC212</f>
        <v>0</v>
      </c>
      <c r="FE212" s="499">
        <v>0</v>
      </c>
      <c r="FF212" s="19"/>
      <c r="FG212" s="390">
        <v>1</v>
      </c>
      <c r="FH212" s="41">
        <f t="shared" si="237"/>
        <v>0</v>
      </c>
      <c r="FI212" s="41">
        <f t="shared" si="197"/>
        <v>0</v>
      </c>
      <c r="FJ212" s="599">
        <v>0</v>
      </c>
      <c r="FK212" s="400">
        <v>0</v>
      </c>
      <c r="FL212" s="289">
        <f>$D$212*FK212</f>
        <v>0</v>
      </c>
      <c r="FM212" s="539">
        <v>0</v>
      </c>
      <c r="FN212" s="19"/>
      <c r="FO212" s="390">
        <v>1</v>
      </c>
      <c r="FP212" s="41">
        <f t="shared" si="238"/>
        <v>0</v>
      </c>
      <c r="FQ212" s="41">
        <f t="shared" si="239"/>
        <v>0</v>
      </c>
      <c r="FR212" s="633">
        <v>0</v>
      </c>
      <c r="FW212" s="355">
        <f t="shared" si="240"/>
        <v>29</v>
      </c>
      <c r="FX212" s="355">
        <f t="shared" si="240"/>
        <v>2566.5</v>
      </c>
      <c r="FY212" s="355">
        <f t="shared" si="241"/>
        <v>0</v>
      </c>
      <c r="FZ212" s="356">
        <f t="shared" si="241"/>
        <v>0</v>
      </c>
    </row>
    <row r="213" spans="1:182" x14ac:dyDescent="0.25">
      <c r="A213" s="35" t="s">
        <v>321</v>
      </c>
      <c r="B213" s="84" t="s">
        <v>322</v>
      </c>
      <c r="C213" s="88" t="s">
        <v>18</v>
      </c>
      <c r="D213" s="65">
        <v>95.5</v>
      </c>
      <c r="E213" s="299">
        <f t="shared" si="243"/>
        <v>14</v>
      </c>
      <c r="F213" s="288">
        <f>$D$213*E213</f>
        <v>1337</v>
      </c>
      <c r="G213" s="60">
        <v>0</v>
      </c>
      <c r="H213" s="289">
        <f>$D$213*G213</f>
        <v>0</v>
      </c>
      <c r="I213" s="457">
        <v>0</v>
      </c>
      <c r="K213" s="42">
        <v>1</v>
      </c>
      <c r="L213" s="41">
        <f t="shared" si="201"/>
        <v>0</v>
      </c>
      <c r="M213" s="41">
        <f t="shared" si="202"/>
        <v>0</v>
      </c>
      <c r="N213" s="557">
        <v>0</v>
      </c>
      <c r="O213" s="60">
        <v>2</v>
      </c>
      <c r="P213" s="289">
        <f>$D$213*O213</f>
        <v>191</v>
      </c>
      <c r="Q213" s="457">
        <v>2</v>
      </c>
      <c r="S213" s="42">
        <v>1</v>
      </c>
      <c r="T213" s="41">
        <f t="shared" si="203"/>
        <v>2</v>
      </c>
      <c r="U213" s="41">
        <f t="shared" si="204"/>
        <v>2</v>
      </c>
      <c r="V213" s="557">
        <v>2</v>
      </c>
      <c r="W213" s="60">
        <v>0</v>
      </c>
      <c r="X213" s="289">
        <f>$D$213*W213</f>
        <v>0</v>
      </c>
      <c r="Y213" s="457">
        <v>0</v>
      </c>
      <c r="AA213" s="42">
        <v>1</v>
      </c>
      <c r="AB213" s="41">
        <f t="shared" si="205"/>
        <v>0</v>
      </c>
      <c r="AC213" s="41">
        <f t="shared" si="206"/>
        <v>0</v>
      </c>
      <c r="AD213" s="557">
        <v>0</v>
      </c>
      <c r="AE213" s="41">
        <v>3</v>
      </c>
      <c r="AF213" s="289">
        <f>$D$213*AE213</f>
        <v>286.5</v>
      </c>
      <c r="AG213" s="467">
        <v>3</v>
      </c>
      <c r="AI213" s="42">
        <v>1</v>
      </c>
      <c r="AJ213" s="41">
        <f t="shared" si="207"/>
        <v>3</v>
      </c>
      <c r="AK213" s="41">
        <f t="shared" si="208"/>
        <v>3</v>
      </c>
      <c r="AL213" s="564">
        <v>3</v>
      </c>
      <c r="AM213" s="60">
        <v>0</v>
      </c>
      <c r="AN213" s="289">
        <f>$D$213*AM213</f>
        <v>0</v>
      </c>
      <c r="AO213" s="457">
        <v>0</v>
      </c>
      <c r="AQ213" s="42">
        <v>1</v>
      </c>
      <c r="AR213" s="41">
        <f t="shared" si="209"/>
        <v>0</v>
      </c>
      <c r="AS213" s="41">
        <f t="shared" si="210"/>
        <v>0</v>
      </c>
      <c r="AT213" s="557">
        <v>0</v>
      </c>
      <c r="AU213" s="60">
        <v>2</v>
      </c>
      <c r="AV213" s="289">
        <f>$D$213*AU213</f>
        <v>191</v>
      </c>
      <c r="AW213" s="457">
        <v>2</v>
      </c>
      <c r="AY213" s="42">
        <v>1</v>
      </c>
      <c r="AZ213" s="41">
        <f t="shared" si="211"/>
        <v>2</v>
      </c>
      <c r="BA213" s="41">
        <f t="shared" si="212"/>
        <v>2</v>
      </c>
      <c r="BB213" s="557">
        <v>2</v>
      </c>
      <c r="BC213" s="60">
        <v>0</v>
      </c>
      <c r="BD213" s="289">
        <f>$D$213*BC213</f>
        <v>0</v>
      </c>
      <c r="BE213" s="457">
        <v>0</v>
      </c>
      <c r="BG213" s="42">
        <v>1</v>
      </c>
      <c r="BH213" s="41">
        <f t="shared" si="213"/>
        <v>0</v>
      </c>
      <c r="BI213" s="41">
        <f t="shared" si="214"/>
        <v>0</v>
      </c>
      <c r="BJ213" s="557">
        <v>0</v>
      </c>
      <c r="BK213" s="60">
        <v>2</v>
      </c>
      <c r="BL213" s="289">
        <f>$D$213*BK213</f>
        <v>191</v>
      </c>
      <c r="BM213" s="457">
        <v>2</v>
      </c>
      <c r="BO213" s="42">
        <v>1</v>
      </c>
      <c r="BP213" s="41">
        <f t="shared" si="215"/>
        <v>2</v>
      </c>
      <c r="BQ213" s="41">
        <f t="shared" si="216"/>
        <v>2</v>
      </c>
      <c r="BR213" s="557">
        <v>2</v>
      </c>
      <c r="BS213" s="60">
        <v>0</v>
      </c>
      <c r="BT213" s="289">
        <f>$D$213*BS213</f>
        <v>0</v>
      </c>
      <c r="BU213" s="457">
        <v>0</v>
      </c>
      <c r="BW213" s="42">
        <v>1</v>
      </c>
      <c r="BX213" s="41">
        <f t="shared" si="217"/>
        <v>0</v>
      </c>
      <c r="BY213" s="41">
        <f t="shared" si="218"/>
        <v>0</v>
      </c>
      <c r="BZ213" s="557">
        <v>0</v>
      </c>
      <c r="CA213" s="60">
        <v>1</v>
      </c>
      <c r="CB213" s="289">
        <f>$D$213*CA213</f>
        <v>95.5</v>
      </c>
      <c r="CC213" s="457">
        <v>1</v>
      </c>
      <c r="CE213" s="42">
        <v>1</v>
      </c>
      <c r="CF213" s="41">
        <f t="shared" si="219"/>
        <v>1</v>
      </c>
      <c r="CG213" s="41">
        <f t="shared" si="220"/>
        <v>1</v>
      </c>
      <c r="CH213" s="557">
        <v>1</v>
      </c>
      <c r="CI213" s="60">
        <v>1</v>
      </c>
      <c r="CJ213" s="289">
        <f>$D$213*CI213</f>
        <v>95.5</v>
      </c>
      <c r="CK213" s="457">
        <v>1</v>
      </c>
      <c r="CM213" s="42">
        <v>1</v>
      </c>
      <c r="CN213" s="41">
        <f t="shared" si="221"/>
        <v>1</v>
      </c>
      <c r="CO213" s="41">
        <f t="shared" si="222"/>
        <v>1</v>
      </c>
      <c r="CP213" s="599">
        <v>1</v>
      </c>
      <c r="CQ213" s="60">
        <v>1</v>
      </c>
      <c r="CR213" s="289">
        <f>$D$213*CQ213</f>
        <v>95.5</v>
      </c>
      <c r="CS213" s="467">
        <v>0</v>
      </c>
      <c r="CT213" s="56"/>
      <c r="CU213" s="42">
        <v>1</v>
      </c>
      <c r="CV213" s="41">
        <f t="shared" si="199"/>
        <v>1</v>
      </c>
      <c r="CW213" s="41">
        <f t="shared" si="200"/>
        <v>1</v>
      </c>
      <c r="CX213" s="564">
        <v>0</v>
      </c>
      <c r="CY213" s="60">
        <v>2</v>
      </c>
      <c r="CZ213" s="289">
        <f>$D$213*CY213</f>
        <v>191</v>
      </c>
      <c r="DA213" s="502">
        <v>0</v>
      </c>
      <c r="DB213" s="274"/>
      <c r="DC213" s="42">
        <v>1</v>
      </c>
      <c r="DD213" s="41">
        <f t="shared" si="223"/>
        <v>2</v>
      </c>
      <c r="DE213" s="41">
        <f t="shared" si="224"/>
        <v>2</v>
      </c>
      <c r="DF213" s="604">
        <v>0</v>
      </c>
      <c r="DG213" s="180">
        <v>0</v>
      </c>
      <c r="DH213" s="289">
        <f>$D$213*DG213</f>
        <v>0</v>
      </c>
      <c r="DI213" s="502">
        <v>0</v>
      </c>
      <c r="DJ213" s="274"/>
      <c r="DK213" s="42">
        <v>1</v>
      </c>
      <c r="DL213" s="41">
        <f t="shared" si="225"/>
        <v>0</v>
      </c>
      <c r="DM213" s="41">
        <f t="shared" si="226"/>
        <v>0</v>
      </c>
      <c r="DN213" s="604">
        <v>0</v>
      </c>
      <c r="DO213" s="180">
        <v>0</v>
      </c>
      <c r="DP213" s="289">
        <f>$D$213*DO213</f>
        <v>0</v>
      </c>
      <c r="DQ213" s="502">
        <v>0</v>
      </c>
      <c r="DR213" s="274"/>
      <c r="DS213" s="42">
        <v>1</v>
      </c>
      <c r="DT213" s="41">
        <f t="shared" si="227"/>
        <v>0</v>
      </c>
      <c r="DU213" s="41">
        <f t="shared" si="228"/>
        <v>0</v>
      </c>
      <c r="DV213" s="604">
        <v>0</v>
      </c>
      <c r="DW213" s="180">
        <v>0</v>
      </c>
      <c r="DX213" s="289">
        <f>$D$213*DW213</f>
        <v>0</v>
      </c>
      <c r="DY213" s="502">
        <v>0</v>
      </c>
      <c r="DZ213" s="274"/>
      <c r="EA213" s="42">
        <v>1</v>
      </c>
      <c r="EB213" s="41">
        <f t="shared" si="229"/>
        <v>0</v>
      </c>
      <c r="EC213" s="41">
        <f t="shared" si="230"/>
        <v>0</v>
      </c>
      <c r="ED213" s="604">
        <v>0</v>
      </c>
      <c r="EE213" s="180">
        <v>0</v>
      </c>
      <c r="EF213" s="289">
        <f>$D$213*EE213</f>
        <v>0</v>
      </c>
      <c r="EG213" s="502">
        <v>0</v>
      </c>
      <c r="EH213" s="274"/>
      <c r="EI213" s="42">
        <v>1</v>
      </c>
      <c r="EJ213" s="41">
        <f t="shared" si="231"/>
        <v>0</v>
      </c>
      <c r="EK213" s="41">
        <f t="shared" si="232"/>
        <v>0</v>
      </c>
      <c r="EL213" s="604">
        <v>0</v>
      </c>
      <c r="EM213" s="180">
        <v>0</v>
      </c>
      <c r="EN213" s="289">
        <f>$D$213*EM213</f>
        <v>0</v>
      </c>
      <c r="EO213" s="502">
        <v>0</v>
      </c>
      <c r="EP213" s="274"/>
      <c r="EQ213" s="42">
        <v>1</v>
      </c>
      <c r="ER213" s="41">
        <f t="shared" si="233"/>
        <v>0</v>
      </c>
      <c r="ES213" s="41">
        <f t="shared" si="234"/>
        <v>0</v>
      </c>
      <c r="ET213" s="604">
        <v>0</v>
      </c>
      <c r="EU213" s="180">
        <v>0</v>
      </c>
      <c r="EV213" s="289">
        <f>$D$213*EU213</f>
        <v>0</v>
      </c>
      <c r="EW213" s="502">
        <v>0</v>
      </c>
      <c r="EX213" s="274"/>
      <c r="EY213" s="42">
        <v>1</v>
      </c>
      <c r="EZ213" s="41">
        <f t="shared" si="235"/>
        <v>0</v>
      </c>
      <c r="FA213" s="41">
        <f t="shared" si="236"/>
        <v>0</v>
      </c>
      <c r="FB213" s="604">
        <v>0</v>
      </c>
      <c r="FC213" s="86">
        <v>0</v>
      </c>
      <c r="FD213" s="289">
        <f>$D$213*FC213</f>
        <v>0</v>
      </c>
      <c r="FE213" s="499">
        <v>0</v>
      </c>
      <c r="FF213" s="19"/>
      <c r="FG213" s="42">
        <v>1</v>
      </c>
      <c r="FH213" s="41">
        <f t="shared" si="237"/>
        <v>0</v>
      </c>
      <c r="FI213" s="41">
        <f t="shared" si="197"/>
        <v>0</v>
      </c>
      <c r="FJ213" s="599">
        <v>0</v>
      </c>
      <c r="FK213" s="400">
        <v>0</v>
      </c>
      <c r="FL213" s="289">
        <f>$D$213*FK213</f>
        <v>0</v>
      </c>
      <c r="FM213" s="539">
        <v>0</v>
      </c>
      <c r="FN213" s="19"/>
      <c r="FO213" s="42">
        <v>1</v>
      </c>
      <c r="FP213" s="41">
        <f t="shared" si="238"/>
        <v>0</v>
      </c>
      <c r="FQ213" s="41">
        <f t="shared" si="239"/>
        <v>0</v>
      </c>
      <c r="FR213" s="633">
        <v>0</v>
      </c>
      <c r="FW213" s="355">
        <f t="shared" si="240"/>
        <v>14</v>
      </c>
      <c r="FX213" s="355">
        <f t="shared" si="240"/>
        <v>1337</v>
      </c>
      <c r="FY213" s="355">
        <f t="shared" si="241"/>
        <v>0</v>
      </c>
      <c r="FZ213" s="356">
        <f t="shared" si="241"/>
        <v>0</v>
      </c>
    </row>
    <row r="214" spans="1:182" x14ac:dyDescent="0.25">
      <c r="A214" s="35" t="s">
        <v>323</v>
      </c>
      <c r="B214" s="84" t="s">
        <v>324</v>
      </c>
      <c r="C214" s="88" t="s">
        <v>18</v>
      </c>
      <c r="D214" s="65">
        <v>100.5</v>
      </c>
      <c r="E214" s="299">
        <f t="shared" si="243"/>
        <v>11</v>
      </c>
      <c r="F214" s="288">
        <f>$D$214*E214</f>
        <v>1105.5</v>
      </c>
      <c r="G214" s="60">
        <v>0</v>
      </c>
      <c r="H214" s="289">
        <f>$D$214*G214</f>
        <v>0</v>
      </c>
      <c r="I214" s="457">
        <v>0</v>
      </c>
      <c r="K214" s="42">
        <v>1</v>
      </c>
      <c r="L214" s="41">
        <f t="shared" si="201"/>
        <v>0</v>
      </c>
      <c r="M214" s="41">
        <f t="shared" si="202"/>
        <v>0</v>
      </c>
      <c r="N214" s="557">
        <v>0</v>
      </c>
      <c r="O214" s="60">
        <v>1</v>
      </c>
      <c r="P214" s="289">
        <f>$D$214*O214</f>
        <v>100.5</v>
      </c>
      <c r="Q214" s="457">
        <v>1</v>
      </c>
      <c r="S214" s="42">
        <v>1</v>
      </c>
      <c r="T214" s="41">
        <f t="shared" si="203"/>
        <v>1</v>
      </c>
      <c r="U214" s="41">
        <f t="shared" si="204"/>
        <v>1</v>
      </c>
      <c r="V214" s="557">
        <v>1</v>
      </c>
      <c r="W214" s="60">
        <v>0</v>
      </c>
      <c r="X214" s="289">
        <f>$D$214*W214</f>
        <v>0</v>
      </c>
      <c r="Y214" s="457">
        <v>0</v>
      </c>
      <c r="AA214" s="42">
        <v>1</v>
      </c>
      <c r="AB214" s="41">
        <f t="shared" si="205"/>
        <v>0</v>
      </c>
      <c r="AC214" s="41">
        <f t="shared" si="206"/>
        <v>0</v>
      </c>
      <c r="AD214" s="557">
        <v>0</v>
      </c>
      <c r="AE214" s="41">
        <v>3</v>
      </c>
      <c r="AF214" s="289">
        <f>$D$214*AE214</f>
        <v>301.5</v>
      </c>
      <c r="AG214" s="467">
        <v>3</v>
      </c>
      <c r="AI214" s="42">
        <v>1</v>
      </c>
      <c r="AJ214" s="41">
        <f t="shared" si="207"/>
        <v>3</v>
      </c>
      <c r="AK214" s="41">
        <f t="shared" si="208"/>
        <v>3</v>
      </c>
      <c r="AL214" s="564">
        <v>3</v>
      </c>
      <c r="AM214" s="60">
        <v>0</v>
      </c>
      <c r="AN214" s="289">
        <f>$D$214*AM214</f>
        <v>0</v>
      </c>
      <c r="AO214" s="457">
        <v>0</v>
      </c>
      <c r="AQ214" s="42">
        <v>1</v>
      </c>
      <c r="AR214" s="41">
        <f t="shared" si="209"/>
        <v>0</v>
      </c>
      <c r="AS214" s="41">
        <f t="shared" si="210"/>
        <v>0</v>
      </c>
      <c r="AT214" s="557">
        <v>0</v>
      </c>
      <c r="AU214" s="60">
        <v>2</v>
      </c>
      <c r="AV214" s="289">
        <f>$D$214*AU214</f>
        <v>201</v>
      </c>
      <c r="AW214" s="457">
        <v>2</v>
      </c>
      <c r="AY214" s="42">
        <v>1</v>
      </c>
      <c r="AZ214" s="41">
        <f t="shared" si="211"/>
        <v>2</v>
      </c>
      <c r="BA214" s="41">
        <f t="shared" si="212"/>
        <v>2</v>
      </c>
      <c r="BB214" s="557">
        <v>2</v>
      </c>
      <c r="BC214" s="60">
        <v>0</v>
      </c>
      <c r="BD214" s="289">
        <f>$D$214*BC214</f>
        <v>0</v>
      </c>
      <c r="BE214" s="457">
        <v>0</v>
      </c>
      <c r="BG214" s="42">
        <v>1</v>
      </c>
      <c r="BH214" s="41">
        <f t="shared" si="213"/>
        <v>0</v>
      </c>
      <c r="BI214" s="41">
        <f t="shared" si="214"/>
        <v>0</v>
      </c>
      <c r="BJ214" s="557">
        <v>0</v>
      </c>
      <c r="BK214" s="60">
        <v>1</v>
      </c>
      <c r="BL214" s="289">
        <f>$D$214*BK214</f>
        <v>100.5</v>
      </c>
      <c r="BM214" s="457">
        <v>1</v>
      </c>
      <c r="BO214" s="42">
        <v>1</v>
      </c>
      <c r="BP214" s="41">
        <f t="shared" si="215"/>
        <v>1</v>
      </c>
      <c r="BQ214" s="41">
        <f t="shared" si="216"/>
        <v>1</v>
      </c>
      <c r="BR214" s="557">
        <v>1</v>
      </c>
      <c r="BS214" s="60">
        <v>0</v>
      </c>
      <c r="BT214" s="289">
        <f>$D$214*BS214</f>
        <v>0</v>
      </c>
      <c r="BU214" s="457">
        <v>0</v>
      </c>
      <c r="BW214" s="42">
        <v>1</v>
      </c>
      <c r="BX214" s="41">
        <f t="shared" si="217"/>
        <v>0</v>
      </c>
      <c r="BY214" s="41">
        <f t="shared" si="218"/>
        <v>0</v>
      </c>
      <c r="BZ214" s="557">
        <v>0</v>
      </c>
      <c r="CA214" s="60">
        <v>1</v>
      </c>
      <c r="CB214" s="289">
        <f>$D$214*CA214</f>
        <v>100.5</v>
      </c>
      <c r="CC214" s="457">
        <v>1</v>
      </c>
      <c r="CE214" s="42">
        <v>1</v>
      </c>
      <c r="CF214" s="41">
        <f t="shared" si="219"/>
        <v>1</v>
      </c>
      <c r="CG214" s="41">
        <f t="shared" si="220"/>
        <v>1</v>
      </c>
      <c r="CH214" s="557">
        <v>1</v>
      </c>
      <c r="CI214" s="60">
        <v>1</v>
      </c>
      <c r="CJ214" s="289">
        <f>$D$214*CI214</f>
        <v>100.5</v>
      </c>
      <c r="CK214" s="457">
        <v>1</v>
      </c>
      <c r="CM214" s="42">
        <v>1</v>
      </c>
      <c r="CN214" s="41">
        <f t="shared" si="221"/>
        <v>1</v>
      </c>
      <c r="CO214" s="41">
        <f t="shared" si="222"/>
        <v>1</v>
      </c>
      <c r="CP214" s="599">
        <v>1</v>
      </c>
      <c r="CQ214" s="60">
        <v>1</v>
      </c>
      <c r="CR214" s="289">
        <f>$D$214*CQ214</f>
        <v>100.5</v>
      </c>
      <c r="CS214" s="467">
        <v>0</v>
      </c>
      <c r="CT214" s="56"/>
      <c r="CU214" s="42">
        <v>1</v>
      </c>
      <c r="CV214" s="41">
        <f t="shared" si="199"/>
        <v>1</v>
      </c>
      <c r="CW214" s="41">
        <f t="shared" si="200"/>
        <v>1</v>
      </c>
      <c r="CX214" s="564">
        <v>0</v>
      </c>
      <c r="CY214" s="60">
        <v>1</v>
      </c>
      <c r="CZ214" s="289">
        <f>$D$214*CY214</f>
        <v>100.5</v>
      </c>
      <c r="DA214" s="502">
        <v>0</v>
      </c>
      <c r="DB214" s="274"/>
      <c r="DC214" s="42">
        <v>1</v>
      </c>
      <c r="DD214" s="41">
        <f t="shared" si="223"/>
        <v>1</v>
      </c>
      <c r="DE214" s="41">
        <f t="shared" si="224"/>
        <v>1</v>
      </c>
      <c r="DF214" s="604">
        <v>0</v>
      </c>
      <c r="DG214" s="180">
        <v>0</v>
      </c>
      <c r="DH214" s="289">
        <f>$D$214*DG214</f>
        <v>0</v>
      </c>
      <c r="DI214" s="502">
        <v>0</v>
      </c>
      <c r="DJ214" s="274"/>
      <c r="DK214" s="42">
        <v>1</v>
      </c>
      <c r="DL214" s="41">
        <f t="shared" si="225"/>
        <v>0</v>
      </c>
      <c r="DM214" s="41">
        <f t="shared" si="226"/>
        <v>0</v>
      </c>
      <c r="DN214" s="604">
        <v>0</v>
      </c>
      <c r="DO214" s="180">
        <v>0</v>
      </c>
      <c r="DP214" s="289">
        <f>$D$214*DO214</f>
        <v>0</v>
      </c>
      <c r="DQ214" s="502">
        <v>0</v>
      </c>
      <c r="DR214" s="274"/>
      <c r="DS214" s="42">
        <v>1</v>
      </c>
      <c r="DT214" s="41">
        <f t="shared" si="227"/>
        <v>0</v>
      </c>
      <c r="DU214" s="41">
        <f t="shared" si="228"/>
        <v>0</v>
      </c>
      <c r="DV214" s="604">
        <v>0</v>
      </c>
      <c r="DW214" s="180">
        <v>0</v>
      </c>
      <c r="DX214" s="289">
        <f>$D$214*DW214</f>
        <v>0</v>
      </c>
      <c r="DY214" s="502">
        <v>0</v>
      </c>
      <c r="DZ214" s="274"/>
      <c r="EA214" s="42">
        <v>1</v>
      </c>
      <c r="EB214" s="41">
        <f t="shared" si="229"/>
        <v>0</v>
      </c>
      <c r="EC214" s="41">
        <f t="shared" si="230"/>
        <v>0</v>
      </c>
      <c r="ED214" s="604">
        <v>0</v>
      </c>
      <c r="EE214" s="180">
        <v>0</v>
      </c>
      <c r="EF214" s="289">
        <f>$D$214*EE214</f>
        <v>0</v>
      </c>
      <c r="EG214" s="502">
        <v>0</v>
      </c>
      <c r="EH214" s="274"/>
      <c r="EI214" s="42">
        <v>1</v>
      </c>
      <c r="EJ214" s="41">
        <f t="shared" si="231"/>
        <v>0</v>
      </c>
      <c r="EK214" s="41">
        <f t="shared" si="232"/>
        <v>0</v>
      </c>
      <c r="EL214" s="604">
        <v>0</v>
      </c>
      <c r="EM214" s="180">
        <v>0</v>
      </c>
      <c r="EN214" s="289">
        <f>$D$214*EM214</f>
        <v>0</v>
      </c>
      <c r="EO214" s="502">
        <v>0</v>
      </c>
      <c r="EP214" s="274"/>
      <c r="EQ214" s="42">
        <v>1</v>
      </c>
      <c r="ER214" s="41">
        <f t="shared" si="233"/>
        <v>0</v>
      </c>
      <c r="ES214" s="41">
        <f t="shared" si="234"/>
        <v>0</v>
      </c>
      <c r="ET214" s="604">
        <v>0</v>
      </c>
      <c r="EU214" s="180">
        <v>0</v>
      </c>
      <c r="EV214" s="289">
        <f>$D$214*EU214</f>
        <v>0</v>
      </c>
      <c r="EW214" s="502">
        <v>0</v>
      </c>
      <c r="EX214" s="274"/>
      <c r="EY214" s="42">
        <v>1</v>
      </c>
      <c r="EZ214" s="41">
        <f t="shared" si="235"/>
        <v>0</v>
      </c>
      <c r="FA214" s="41">
        <f t="shared" si="236"/>
        <v>0</v>
      </c>
      <c r="FB214" s="604">
        <v>0</v>
      </c>
      <c r="FC214" s="86">
        <v>0</v>
      </c>
      <c r="FD214" s="289">
        <f>$D$214*FC214</f>
        <v>0</v>
      </c>
      <c r="FE214" s="499">
        <v>0</v>
      </c>
      <c r="FF214" s="19"/>
      <c r="FG214" s="42">
        <v>1</v>
      </c>
      <c r="FH214" s="41">
        <f t="shared" si="237"/>
        <v>0</v>
      </c>
      <c r="FI214" s="41">
        <f t="shared" si="197"/>
        <v>0</v>
      </c>
      <c r="FJ214" s="599">
        <v>0</v>
      </c>
      <c r="FK214" s="400">
        <v>0</v>
      </c>
      <c r="FL214" s="289">
        <f>$D$214*FK214</f>
        <v>0</v>
      </c>
      <c r="FM214" s="539">
        <v>0</v>
      </c>
      <c r="FN214" s="19"/>
      <c r="FO214" s="42">
        <v>1</v>
      </c>
      <c r="FP214" s="41">
        <f t="shared" si="238"/>
        <v>0</v>
      </c>
      <c r="FQ214" s="41">
        <f t="shared" si="239"/>
        <v>0</v>
      </c>
      <c r="FR214" s="633">
        <v>0</v>
      </c>
      <c r="FW214" s="355">
        <f t="shared" si="240"/>
        <v>11</v>
      </c>
      <c r="FX214" s="355">
        <f t="shared" si="240"/>
        <v>1105.5</v>
      </c>
      <c r="FY214" s="355">
        <f t="shared" si="241"/>
        <v>0</v>
      </c>
      <c r="FZ214" s="356">
        <f t="shared" si="241"/>
        <v>0</v>
      </c>
    </row>
    <row r="215" spans="1:182" x14ac:dyDescent="0.25">
      <c r="A215" s="35" t="s">
        <v>325</v>
      </c>
      <c r="B215" s="84" t="s">
        <v>326</v>
      </c>
      <c r="C215" s="88" t="s">
        <v>18</v>
      </c>
      <c r="D215" s="65">
        <v>154.5</v>
      </c>
      <c r="E215" s="299">
        <f t="shared" si="243"/>
        <v>112</v>
      </c>
      <c r="F215" s="288">
        <f>$D$215*E215</f>
        <v>17304</v>
      </c>
      <c r="G215" s="557">
        <v>0</v>
      </c>
      <c r="H215" s="289">
        <f>$D$215*G215</f>
        <v>0</v>
      </c>
      <c r="I215" s="457">
        <v>0</v>
      </c>
      <c r="K215" s="448">
        <v>1.1000000000000001</v>
      </c>
      <c r="L215" s="41">
        <f t="shared" si="201"/>
        <v>0</v>
      </c>
      <c r="M215" s="41">
        <f t="shared" si="202"/>
        <v>0</v>
      </c>
      <c r="N215" s="557">
        <v>0</v>
      </c>
      <c r="O215" s="557">
        <v>11</v>
      </c>
      <c r="P215" s="289">
        <f>$D$215*O215</f>
        <v>1699.5</v>
      </c>
      <c r="Q215" s="457">
        <v>10</v>
      </c>
      <c r="S215" s="448">
        <v>1.1000000000000001</v>
      </c>
      <c r="T215" s="41">
        <f t="shared" si="203"/>
        <v>12.100000000000001</v>
      </c>
      <c r="U215" s="41">
        <f t="shared" si="204"/>
        <v>13</v>
      </c>
      <c r="V215" s="557">
        <v>11</v>
      </c>
      <c r="W215" s="557">
        <v>0</v>
      </c>
      <c r="X215" s="289">
        <f>$D$215*W215</f>
        <v>0</v>
      </c>
      <c r="Y215" s="457">
        <v>0</v>
      </c>
      <c r="AA215" s="448">
        <v>1.1000000000000001</v>
      </c>
      <c r="AB215" s="41">
        <f t="shared" si="205"/>
        <v>0</v>
      </c>
      <c r="AC215" s="41">
        <f t="shared" si="206"/>
        <v>0</v>
      </c>
      <c r="AD215" s="557">
        <v>0</v>
      </c>
      <c r="AE215" s="564">
        <v>20</v>
      </c>
      <c r="AF215" s="289">
        <f>$D$215*AE215</f>
        <v>3090</v>
      </c>
      <c r="AG215" s="467">
        <v>18</v>
      </c>
      <c r="AI215" s="448">
        <v>1.1000000000000001</v>
      </c>
      <c r="AJ215" s="41">
        <f t="shared" si="207"/>
        <v>22</v>
      </c>
      <c r="AK215" s="41">
        <f t="shared" si="208"/>
        <v>22</v>
      </c>
      <c r="AL215" s="564">
        <v>20</v>
      </c>
      <c r="AM215" s="557">
        <v>0</v>
      </c>
      <c r="AN215" s="289">
        <f>$D$215*AM215</f>
        <v>0</v>
      </c>
      <c r="AO215" s="457">
        <v>0</v>
      </c>
      <c r="AQ215" s="448">
        <v>1.1000000000000001</v>
      </c>
      <c r="AR215" s="41">
        <f t="shared" si="209"/>
        <v>0</v>
      </c>
      <c r="AS215" s="41">
        <f t="shared" si="210"/>
        <v>0</v>
      </c>
      <c r="AT215" s="557">
        <v>0</v>
      </c>
      <c r="AU215" s="557">
        <v>20</v>
      </c>
      <c r="AV215" s="289">
        <f>$D$215*AU215</f>
        <v>3090</v>
      </c>
      <c r="AW215" s="457">
        <v>18</v>
      </c>
      <c r="AY215" s="448">
        <v>1.1000000000000001</v>
      </c>
      <c r="AZ215" s="41">
        <f t="shared" si="211"/>
        <v>22</v>
      </c>
      <c r="BA215" s="41">
        <f t="shared" si="212"/>
        <v>22</v>
      </c>
      <c r="BB215" s="557">
        <v>20</v>
      </c>
      <c r="BC215" s="557">
        <v>0</v>
      </c>
      <c r="BD215" s="289">
        <f>$D$215*BC215</f>
        <v>0</v>
      </c>
      <c r="BE215" s="457">
        <v>0</v>
      </c>
      <c r="BG215" s="448">
        <v>1.1000000000000001</v>
      </c>
      <c r="BH215" s="41">
        <f t="shared" si="213"/>
        <v>0</v>
      </c>
      <c r="BI215" s="41">
        <f t="shared" si="214"/>
        <v>0</v>
      </c>
      <c r="BJ215" s="557">
        <v>0</v>
      </c>
      <c r="BK215" s="557">
        <v>14</v>
      </c>
      <c r="BL215" s="289">
        <f>$D$215*BK215</f>
        <v>2163</v>
      </c>
      <c r="BM215" s="457">
        <v>12</v>
      </c>
      <c r="BO215" s="448">
        <v>1.1000000000000001</v>
      </c>
      <c r="BP215" s="41">
        <f t="shared" si="215"/>
        <v>15.400000000000002</v>
      </c>
      <c r="BQ215" s="41">
        <f t="shared" si="216"/>
        <v>16</v>
      </c>
      <c r="BR215" s="557">
        <v>14</v>
      </c>
      <c r="BS215" s="557">
        <v>0</v>
      </c>
      <c r="BT215" s="289">
        <f>$D$215*BS215</f>
        <v>0</v>
      </c>
      <c r="BU215" s="457">
        <v>0</v>
      </c>
      <c r="BW215" s="448">
        <v>1.1000000000000001</v>
      </c>
      <c r="BX215" s="41">
        <f t="shared" si="217"/>
        <v>0</v>
      </c>
      <c r="BY215" s="41">
        <f t="shared" si="218"/>
        <v>0</v>
      </c>
      <c r="BZ215" s="557">
        <v>0</v>
      </c>
      <c r="CA215" s="557">
        <v>11</v>
      </c>
      <c r="CB215" s="289">
        <f>$D$215*CA215</f>
        <v>1699.5</v>
      </c>
      <c r="CC215" s="457">
        <v>10</v>
      </c>
      <c r="CE215" s="448">
        <v>1.1000000000000001</v>
      </c>
      <c r="CF215" s="41">
        <f t="shared" si="219"/>
        <v>12.100000000000001</v>
      </c>
      <c r="CG215" s="41">
        <f t="shared" si="220"/>
        <v>13</v>
      </c>
      <c r="CH215" s="557">
        <v>11</v>
      </c>
      <c r="CI215" s="599">
        <v>11</v>
      </c>
      <c r="CJ215" s="289">
        <f>$D$215*CI215</f>
        <v>1699.5</v>
      </c>
      <c r="CK215" s="457">
        <v>10</v>
      </c>
      <c r="CM215" s="448">
        <v>1.1000000000000001</v>
      </c>
      <c r="CN215" s="41">
        <f t="shared" si="221"/>
        <v>12.100000000000001</v>
      </c>
      <c r="CO215" s="41">
        <f t="shared" si="222"/>
        <v>13</v>
      </c>
      <c r="CP215" s="599">
        <v>11</v>
      </c>
      <c r="CQ215" s="599">
        <v>11</v>
      </c>
      <c r="CR215" s="289">
        <f>$D$215*CQ215</f>
        <v>1699.5</v>
      </c>
      <c r="CS215" s="467">
        <v>0</v>
      </c>
      <c r="CT215" s="56"/>
      <c r="CU215" s="448">
        <v>1.1000000000000001</v>
      </c>
      <c r="CV215" s="41">
        <f t="shared" si="199"/>
        <v>12.100000000000001</v>
      </c>
      <c r="CW215" s="41">
        <f t="shared" si="200"/>
        <v>13</v>
      </c>
      <c r="CX215" s="564">
        <v>0</v>
      </c>
      <c r="CY215" s="557">
        <v>14</v>
      </c>
      <c r="CZ215" s="289">
        <f>$D$215*CY215</f>
        <v>2163</v>
      </c>
      <c r="DA215" s="502">
        <v>0</v>
      </c>
      <c r="DB215" s="274"/>
      <c r="DC215" s="448">
        <v>1.1000000000000001</v>
      </c>
      <c r="DD215" s="41">
        <f t="shared" si="223"/>
        <v>15.400000000000002</v>
      </c>
      <c r="DE215" s="41">
        <f t="shared" si="224"/>
        <v>16</v>
      </c>
      <c r="DF215" s="604">
        <v>0</v>
      </c>
      <c r="DG215" s="604">
        <v>0</v>
      </c>
      <c r="DH215" s="289">
        <f>$D$215*DG215</f>
        <v>0</v>
      </c>
      <c r="DI215" s="502">
        <v>0</v>
      </c>
      <c r="DJ215" s="274"/>
      <c r="DK215" s="448">
        <v>1.1000000000000001</v>
      </c>
      <c r="DL215" s="41">
        <f t="shared" si="225"/>
        <v>0</v>
      </c>
      <c r="DM215" s="41">
        <f t="shared" si="226"/>
        <v>0</v>
      </c>
      <c r="DN215" s="604">
        <v>0</v>
      </c>
      <c r="DO215" s="604">
        <v>0</v>
      </c>
      <c r="DP215" s="289">
        <f>$D$215*DO215</f>
        <v>0</v>
      </c>
      <c r="DQ215" s="502">
        <v>0</v>
      </c>
      <c r="DR215" s="274"/>
      <c r="DS215" s="448">
        <v>1.1000000000000001</v>
      </c>
      <c r="DT215" s="41">
        <f t="shared" si="227"/>
        <v>0</v>
      </c>
      <c r="DU215" s="41">
        <f t="shared" si="228"/>
        <v>0</v>
      </c>
      <c r="DV215" s="604">
        <v>0</v>
      </c>
      <c r="DW215" s="604">
        <v>0</v>
      </c>
      <c r="DX215" s="289">
        <f>$D$215*DW215</f>
        <v>0</v>
      </c>
      <c r="DY215" s="502">
        <v>0</v>
      </c>
      <c r="DZ215" s="274"/>
      <c r="EA215" s="448">
        <v>1.1000000000000001</v>
      </c>
      <c r="EB215" s="41">
        <f t="shared" si="229"/>
        <v>0</v>
      </c>
      <c r="EC215" s="41">
        <f t="shared" si="230"/>
        <v>0</v>
      </c>
      <c r="ED215" s="604">
        <v>0</v>
      </c>
      <c r="EE215" s="604">
        <v>0</v>
      </c>
      <c r="EF215" s="289">
        <f>$D$215*EE215</f>
        <v>0</v>
      </c>
      <c r="EG215" s="502">
        <v>0</v>
      </c>
      <c r="EH215" s="274"/>
      <c r="EI215" s="448">
        <v>1.1000000000000001</v>
      </c>
      <c r="EJ215" s="41">
        <f t="shared" si="231"/>
        <v>0</v>
      </c>
      <c r="EK215" s="41">
        <f t="shared" si="232"/>
        <v>0</v>
      </c>
      <c r="EL215" s="604">
        <v>0</v>
      </c>
      <c r="EM215" s="604">
        <v>0</v>
      </c>
      <c r="EN215" s="289">
        <f>$D$215*EM215</f>
        <v>0</v>
      </c>
      <c r="EO215" s="502">
        <v>0</v>
      </c>
      <c r="EP215" s="274"/>
      <c r="EQ215" s="448">
        <v>1.1000000000000001</v>
      </c>
      <c r="ER215" s="41">
        <f t="shared" si="233"/>
        <v>0</v>
      </c>
      <c r="ES215" s="41">
        <f t="shared" si="234"/>
        <v>0</v>
      </c>
      <c r="ET215" s="604">
        <v>0</v>
      </c>
      <c r="EU215" s="604">
        <v>0</v>
      </c>
      <c r="EV215" s="289">
        <f>$D$215*EU215</f>
        <v>0</v>
      </c>
      <c r="EW215" s="502">
        <v>0</v>
      </c>
      <c r="EX215" s="274"/>
      <c r="EY215" s="448">
        <v>1.1000000000000001</v>
      </c>
      <c r="EZ215" s="41">
        <f t="shared" si="235"/>
        <v>0</v>
      </c>
      <c r="FA215" s="41">
        <f t="shared" si="236"/>
        <v>0</v>
      </c>
      <c r="FB215" s="604">
        <v>0</v>
      </c>
      <c r="FC215" s="599">
        <v>0</v>
      </c>
      <c r="FD215" s="289">
        <f>$D$215*FC215</f>
        <v>0</v>
      </c>
      <c r="FE215" s="499">
        <v>0</v>
      </c>
      <c r="FF215" s="19"/>
      <c r="FG215" s="448">
        <v>1.1000000000000001</v>
      </c>
      <c r="FH215" s="41">
        <f t="shared" si="237"/>
        <v>0</v>
      </c>
      <c r="FI215" s="41">
        <f t="shared" si="197"/>
        <v>0</v>
      </c>
      <c r="FJ215" s="599">
        <v>0</v>
      </c>
      <c r="FK215" s="633">
        <v>0</v>
      </c>
      <c r="FL215" s="289">
        <f>$D$215*FK215</f>
        <v>0</v>
      </c>
      <c r="FM215" s="539">
        <v>0</v>
      </c>
      <c r="FN215" s="19"/>
      <c r="FO215" s="448">
        <v>1.1000000000000001</v>
      </c>
      <c r="FP215" s="41">
        <f t="shared" si="238"/>
        <v>0</v>
      </c>
      <c r="FQ215" s="41">
        <f t="shared" si="239"/>
        <v>0</v>
      </c>
      <c r="FR215" s="633">
        <v>0</v>
      </c>
      <c r="FW215" s="355">
        <f t="shared" si="240"/>
        <v>112</v>
      </c>
      <c r="FX215" s="355">
        <f t="shared" si="240"/>
        <v>17304</v>
      </c>
      <c r="FY215" s="355">
        <f t="shared" si="241"/>
        <v>0</v>
      </c>
      <c r="FZ215" s="356">
        <f t="shared" si="241"/>
        <v>0</v>
      </c>
    </row>
    <row r="216" spans="1:182" x14ac:dyDescent="0.25">
      <c r="A216" s="35" t="s">
        <v>327</v>
      </c>
      <c r="B216" s="84" t="s">
        <v>328</v>
      </c>
      <c r="C216" s="88" t="s">
        <v>18</v>
      </c>
      <c r="D216" s="65">
        <v>166.5</v>
      </c>
      <c r="E216" s="299">
        <f t="shared" si="243"/>
        <v>224</v>
      </c>
      <c r="F216" s="288">
        <f>$D$216*E216</f>
        <v>37296</v>
      </c>
      <c r="G216" s="60">
        <v>0</v>
      </c>
      <c r="H216" s="289">
        <f>$D$216*G216</f>
        <v>0</v>
      </c>
      <c r="I216" s="457">
        <v>0</v>
      </c>
      <c r="K216" s="390">
        <v>1.25</v>
      </c>
      <c r="L216" s="41">
        <f t="shared" si="201"/>
        <v>0</v>
      </c>
      <c r="M216" s="41">
        <f t="shared" si="202"/>
        <v>0</v>
      </c>
      <c r="N216" s="557">
        <v>0</v>
      </c>
      <c r="O216" s="60">
        <v>25</v>
      </c>
      <c r="P216" s="289">
        <f>$D$216*O216</f>
        <v>4162.5</v>
      </c>
      <c r="Q216" s="457">
        <v>25</v>
      </c>
      <c r="S216" s="390">
        <v>1.25</v>
      </c>
      <c r="T216" s="41">
        <f t="shared" si="203"/>
        <v>31.25</v>
      </c>
      <c r="U216" s="41">
        <f t="shared" si="204"/>
        <v>32</v>
      </c>
      <c r="V216" s="557">
        <v>32</v>
      </c>
      <c r="W216" s="60">
        <v>0</v>
      </c>
      <c r="X216" s="289">
        <f>$D$216*W216</f>
        <v>0</v>
      </c>
      <c r="Y216" s="457">
        <v>0</v>
      </c>
      <c r="AA216" s="390">
        <v>1.25</v>
      </c>
      <c r="AB216" s="41">
        <f t="shared" si="205"/>
        <v>0</v>
      </c>
      <c r="AC216" s="41">
        <f t="shared" si="206"/>
        <v>0</v>
      </c>
      <c r="AD216" s="557">
        <v>0</v>
      </c>
      <c r="AE216" s="41">
        <v>42</v>
      </c>
      <c r="AF216" s="289">
        <f>$D$216*AE216</f>
        <v>6993</v>
      </c>
      <c r="AG216" s="467">
        <v>42</v>
      </c>
      <c r="AI216" s="390">
        <v>1.25</v>
      </c>
      <c r="AJ216" s="41">
        <f t="shared" si="207"/>
        <v>52.5</v>
      </c>
      <c r="AK216" s="41">
        <f t="shared" si="208"/>
        <v>53</v>
      </c>
      <c r="AL216" s="564">
        <v>53</v>
      </c>
      <c r="AM216" s="60">
        <v>0</v>
      </c>
      <c r="AN216" s="289">
        <f>$D$216*AM216</f>
        <v>0</v>
      </c>
      <c r="AO216" s="457">
        <v>0</v>
      </c>
      <c r="AQ216" s="390">
        <v>1.25</v>
      </c>
      <c r="AR216" s="41">
        <f t="shared" si="209"/>
        <v>0</v>
      </c>
      <c r="AS216" s="41">
        <f t="shared" si="210"/>
        <v>0</v>
      </c>
      <c r="AT216" s="557">
        <v>0</v>
      </c>
      <c r="AU216" s="60">
        <v>35</v>
      </c>
      <c r="AV216" s="289">
        <f>$D$216*AU216</f>
        <v>5827.5</v>
      </c>
      <c r="AW216" s="457">
        <v>35</v>
      </c>
      <c r="AY216" s="390">
        <v>1.25</v>
      </c>
      <c r="AZ216" s="41">
        <f t="shared" si="211"/>
        <v>43.75</v>
      </c>
      <c r="BA216" s="41">
        <f t="shared" si="212"/>
        <v>44</v>
      </c>
      <c r="BB216" s="557">
        <v>44</v>
      </c>
      <c r="BC216" s="60">
        <v>0</v>
      </c>
      <c r="BD216" s="289">
        <f>$D$216*BC216</f>
        <v>0</v>
      </c>
      <c r="BE216" s="457">
        <v>0</v>
      </c>
      <c r="BG216" s="390">
        <v>1.25</v>
      </c>
      <c r="BH216" s="41">
        <f t="shared" si="213"/>
        <v>0</v>
      </c>
      <c r="BI216" s="41">
        <f t="shared" si="214"/>
        <v>0</v>
      </c>
      <c r="BJ216" s="557">
        <v>0</v>
      </c>
      <c r="BK216" s="60">
        <v>28</v>
      </c>
      <c r="BL216" s="289">
        <f>$D$216*BK216</f>
        <v>4662</v>
      </c>
      <c r="BM216" s="457">
        <v>28</v>
      </c>
      <c r="BO216" s="390">
        <v>1.25</v>
      </c>
      <c r="BP216" s="41">
        <f t="shared" si="215"/>
        <v>35</v>
      </c>
      <c r="BQ216" s="41">
        <f t="shared" si="216"/>
        <v>35</v>
      </c>
      <c r="BR216" s="557">
        <v>35</v>
      </c>
      <c r="BS216" s="60">
        <v>0</v>
      </c>
      <c r="BT216" s="289">
        <f>$D$216*BS216</f>
        <v>0</v>
      </c>
      <c r="BU216" s="457">
        <v>0</v>
      </c>
      <c r="BW216" s="390">
        <v>1.25</v>
      </c>
      <c r="BX216" s="41">
        <f t="shared" si="217"/>
        <v>0</v>
      </c>
      <c r="BY216" s="41">
        <f t="shared" si="218"/>
        <v>0</v>
      </c>
      <c r="BZ216" s="557">
        <v>0</v>
      </c>
      <c r="CA216" s="60">
        <v>23</v>
      </c>
      <c r="CB216" s="289">
        <f>$D$216*CA216</f>
        <v>3829.5</v>
      </c>
      <c r="CC216" s="457">
        <v>23</v>
      </c>
      <c r="CE216" s="390">
        <v>1.25</v>
      </c>
      <c r="CF216" s="41">
        <f t="shared" si="219"/>
        <v>28.75</v>
      </c>
      <c r="CG216" s="41">
        <f t="shared" si="220"/>
        <v>29</v>
      </c>
      <c r="CH216" s="557">
        <v>29</v>
      </c>
      <c r="CI216" s="60">
        <v>23</v>
      </c>
      <c r="CJ216" s="289">
        <f>$D$216*CI216</f>
        <v>3829.5</v>
      </c>
      <c r="CK216" s="457">
        <v>23</v>
      </c>
      <c r="CM216" s="390">
        <v>1.25</v>
      </c>
      <c r="CN216" s="41">
        <f t="shared" si="221"/>
        <v>28.75</v>
      </c>
      <c r="CO216" s="41">
        <f t="shared" si="222"/>
        <v>29</v>
      </c>
      <c r="CP216" s="599">
        <v>29</v>
      </c>
      <c r="CQ216" s="60">
        <v>23</v>
      </c>
      <c r="CR216" s="289">
        <f>$D$216*CQ216</f>
        <v>3829.5</v>
      </c>
      <c r="CS216" s="467">
        <v>0</v>
      </c>
      <c r="CT216" s="56"/>
      <c r="CU216" s="390">
        <v>1.25</v>
      </c>
      <c r="CV216" s="41">
        <f t="shared" si="199"/>
        <v>28.75</v>
      </c>
      <c r="CW216" s="41">
        <f t="shared" si="200"/>
        <v>29</v>
      </c>
      <c r="CX216" s="564">
        <v>0</v>
      </c>
      <c r="CY216" s="60">
        <v>25</v>
      </c>
      <c r="CZ216" s="289">
        <f>$D$216*CY216</f>
        <v>4162.5</v>
      </c>
      <c r="DA216" s="502">
        <v>0</v>
      </c>
      <c r="DB216" s="274"/>
      <c r="DC216" s="390">
        <v>1.25</v>
      </c>
      <c r="DD216" s="41">
        <f t="shared" si="223"/>
        <v>31.25</v>
      </c>
      <c r="DE216" s="41">
        <f t="shared" si="224"/>
        <v>32</v>
      </c>
      <c r="DF216" s="604">
        <v>0</v>
      </c>
      <c r="DG216" s="180">
        <v>0</v>
      </c>
      <c r="DH216" s="289">
        <f>$D$216*DG216</f>
        <v>0</v>
      </c>
      <c r="DI216" s="502">
        <v>0</v>
      </c>
      <c r="DJ216" s="274"/>
      <c r="DK216" s="390">
        <v>1.25</v>
      </c>
      <c r="DL216" s="41">
        <f t="shared" si="225"/>
        <v>0</v>
      </c>
      <c r="DM216" s="41">
        <f t="shared" si="226"/>
        <v>0</v>
      </c>
      <c r="DN216" s="604">
        <v>0</v>
      </c>
      <c r="DO216" s="180">
        <v>0</v>
      </c>
      <c r="DP216" s="289">
        <f>$D$216*DO216</f>
        <v>0</v>
      </c>
      <c r="DQ216" s="502">
        <v>0</v>
      </c>
      <c r="DR216" s="274"/>
      <c r="DS216" s="390">
        <v>1.25</v>
      </c>
      <c r="DT216" s="41">
        <f t="shared" si="227"/>
        <v>0</v>
      </c>
      <c r="DU216" s="41">
        <f t="shared" si="228"/>
        <v>0</v>
      </c>
      <c r="DV216" s="604">
        <v>0</v>
      </c>
      <c r="DW216" s="180">
        <v>0</v>
      </c>
      <c r="DX216" s="289">
        <f>$D$216*DW216</f>
        <v>0</v>
      </c>
      <c r="DY216" s="502">
        <v>0</v>
      </c>
      <c r="DZ216" s="274"/>
      <c r="EA216" s="390">
        <v>1.25</v>
      </c>
      <c r="EB216" s="41">
        <f t="shared" si="229"/>
        <v>0</v>
      </c>
      <c r="EC216" s="41">
        <f t="shared" si="230"/>
        <v>0</v>
      </c>
      <c r="ED216" s="604">
        <v>0</v>
      </c>
      <c r="EE216" s="180">
        <v>0</v>
      </c>
      <c r="EF216" s="289">
        <f>$D$216*EE216</f>
        <v>0</v>
      </c>
      <c r="EG216" s="502">
        <v>0</v>
      </c>
      <c r="EH216" s="274"/>
      <c r="EI216" s="390">
        <v>1.25</v>
      </c>
      <c r="EJ216" s="41">
        <f t="shared" si="231"/>
        <v>0</v>
      </c>
      <c r="EK216" s="41">
        <f t="shared" si="232"/>
        <v>0</v>
      </c>
      <c r="EL216" s="604">
        <v>0</v>
      </c>
      <c r="EM216" s="180">
        <v>0</v>
      </c>
      <c r="EN216" s="289">
        <f>$D$216*EM216</f>
        <v>0</v>
      </c>
      <c r="EO216" s="502">
        <v>0</v>
      </c>
      <c r="EP216" s="274"/>
      <c r="EQ216" s="390">
        <v>1.25</v>
      </c>
      <c r="ER216" s="41">
        <f t="shared" si="233"/>
        <v>0</v>
      </c>
      <c r="ES216" s="41">
        <f t="shared" si="234"/>
        <v>0</v>
      </c>
      <c r="ET216" s="604">
        <v>0</v>
      </c>
      <c r="EU216" s="180">
        <v>0</v>
      </c>
      <c r="EV216" s="289">
        <f>$D$216*EU216</f>
        <v>0</v>
      </c>
      <c r="EW216" s="502">
        <v>0</v>
      </c>
      <c r="EX216" s="274"/>
      <c r="EY216" s="390">
        <v>1.25</v>
      </c>
      <c r="EZ216" s="41">
        <f t="shared" si="235"/>
        <v>0</v>
      </c>
      <c r="FA216" s="41">
        <f t="shared" si="236"/>
        <v>0</v>
      </c>
      <c r="FB216" s="604">
        <v>0</v>
      </c>
      <c r="FC216" s="86">
        <v>0</v>
      </c>
      <c r="FD216" s="289">
        <f>$D$216*FC216</f>
        <v>0</v>
      </c>
      <c r="FE216" s="499">
        <v>0</v>
      </c>
      <c r="FF216" s="19"/>
      <c r="FG216" s="390">
        <v>1.25</v>
      </c>
      <c r="FH216" s="41">
        <f t="shared" si="237"/>
        <v>0</v>
      </c>
      <c r="FI216" s="41">
        <f t="shared" si="197"/>
        <v>0</v>
      </c>
      <c r="FJ216" s="599">
        <v>0</v>
      </c>
      <c r="FK216" s="400">
        <v>0</v>
      </c>
      <c r="FL216" s="289">
        <f>$D$216*FK216</f>
        <v>0</v>
      </c>
      <c r="FM216" s="539">
        <v>0</v>
      </c>
      <c r="FN216" s="19"/>
      <c r="FO216" s="390">
        <v>1.25</v>
      </c>
      <c r="FP216" s="41">
        <f t="shared" si="238"/>
        <v>0</v>
      </c>
      <c r="FQ216" s="41">
        <f t="shared" si="239"/>
        <v>0</v>
      </c>
      <c r="FR216" s="633">
        <v>0</v>
      </c>
      <c r="FW216" s="355">
        <f t="shared" si="240"/>
        <v>224</v>
      </c>
      <c r="FX216" s="355">
        <f t="shared" si="240"/>
        <v>37296</v>
      </c>
      <c r="FY216" s="355">
        <f t="shared" si="241"/>
        <v>0</v>
      </c>
      <c r="FZ216" s="356">
        <f t="shared" si="241"/>
        <v>0</v>
      </c>
    </row>
    <row r="217" spans="1:182" x14ac:dyDescent="0.25">
      <c r="A217" s="35" t="s">
        <v>329</v>
      </c>
      <c r="B217" s="84" t="s">
        <v>330</v>
      </c>
      <c r="C217" s="88" t="s">
        <v>18</v>
      </c>
      <c r="D217" s="65">
        <v>176.5</v>
      </c>
      <c r="E217" s="299">
        <f t="shared" si="243"/>
        <v>104</v>
      </c>
      <c r="F217" s="288">
        <f>$D$217*E217</f>
        <v>18356</v>
      </c>
      <c r="G217" s="60">
        <v>0</v>
      </c>
      <c r="H217" s="289">
        <f>$D$217*G217</f>
        <v>0</v>
      </c>
      <c r="I217" s="457">
        <v>0</v>
      </c>
      <c r="K217" s="390">
        <v>1.37</v>
      </c>
      <c r="L217" s="41">
        <f t="shared" si="201"/>
        <v>0</v>
      </c>
      <c r="M217" s="41">
        <f t="shared" si="202"/>
        <v>0</v>
      </c>
      <c r="N217" s="557">
        <v>0</v>
      </c>
      <c r="O217" s="60">
        <v>14</v>
      </c>
      <c r="P217" s="289">
        <f>$D$217*O217</f>
        <v>2471</v>
      </c>
      <c r="Q217" s="457">
        <v>14</v>
      </c>
      <c r="S217" s="390">
        <v>1.37</v>
      </c>
      <c r="T217" s="41">
        <f t="shared" si="203"/>
        <v>19.18</v>
      </c>
      <c r="U217" s="41">
        <f t="shared" si="204"/>
        <v>20</v>
      </c>
      <c r="V217" s="557">
        <v>20</v>
      </c>
      <c r="W217" s="60">
        <v>0</v>
      </c>
      <c r="X217" s="289">
        <f>$D$217*W217</f>
        <v>0</v>
      </c>
      <c r="Y217" s="457">
        <v>0</v>
      </c>
      <c r="AA217" s="390">
        <v>1.37</v>
      </c>
      <c r="AB217" s="41">
        <f t="shared" si="205"/>
        <v>0</v>
      </c>
      <c r="AC217" s="41">
        <f t="shared" si="206"/>
        <v>0</v>
      </c>
      <c r="AD217" s="557">
        <v>0</v>
      </c>
      <c r="AE217" s="41">
        <v>21</v>
      </c>
      <c r="AF217" s="289">
        <f>$D$217*AE217</f>
        <v>3706.5</v>
      </c>
      <c r="AG217" s="467">
        <v>21</v>
      </c>
      <c r="AI217" s="390">
        <v>1.37</v>
      </c>
      <c r="AJ217" s="41">
        <f t="shared" si="207"/>
        <v>28.770000000000003</v>
      </c>
      <c r="AK217" s="41">
        <f t="shared" si="208"/>
        <v>29</v>
      </c>
      <c r="AL217" s="564">
        <v>29</v>
      </c>
      <c r="AM217" s="60">
        <v>0</v>
      </c>
      <c r="AN217" s="289">
        <f>$D$217*AM217</f>
        <v>0</v>
      </c>
      <c r="AO217" s="457">
        <v>0</v>
      </c>
      <c r="AQ217" s="390">
        <v>1.37</v>
      </c>
      <c r="AR217" s="41">
        <f t="shared" si="209"/>
        <v>0</v>
      </c>
      <c r="AS217" s="41">
        <f t="shared" si="210"/>
        <v>0</v>
      </c>
      <c r="AT217" s="557">
        <v>0</v>
      </c>
      <c r="AU217" s="60">
        <v>17</v>
      </c>
      <c r="AV217" s="289">
        <f>$D$217*AU217</f>
        <v>3000.5</v>
      </c>
      <c r="AW217" s="457">
        <v>17</v>
      </c>
      <c r="AY217" s="390">
        <v>1.37</v>
      </c>
      <c r="AZ217" s="41">
        <f t="shared" si="211"/>
        <v>23.290000000000003</v>
      </c>
      <c r="BA217" s="41">
        <f t="shared" si="212"/>
        <v>24</v>
      </c>
      <c r="BB217" s="557">
        <v>24</v>
      </c>
      <c r="BC217" s="60">
        <v>0</v>
      </c>
      <c r="BD217" s="289">
        <f>$D$217*BC217</f>
        <v>0</v>
      </c>
      <c r="BE217" s="457">
        <v>0</v>
      </c>
      <c r="BG217" s="390">
        <v>1.37</v>
      </c>
      <c r="BH217" s="41">
        <f t="shared" si="213"/>
        <v>0</v>
      </c>
      <c r="BI217" s="41">
        <f t="shared" si="214"/>
        <v>0</v>
      </c>
      <c r="BJ217" s="557">
        <v>0</v>
      </c>
      <c r="BK217" s="60">
        <v>14</v>
      </c>
      <c r="BL217" s="289">
        <f>$D$217*BK217</f>
        <v>2471</v>
      </c>
      <c r="BM217" s="457">
        <v>14</v>
      </c>
      <c r="BO217" s="390">
        <v>1.37</v>
      </c>
      <c r="BP217" s="41">
        <f t="shared" si="215"/>
        <v>19.18</v>
      </c>
      <c r="BQ217" s="41">
        <f t="shared" si="216"/>
        <v>20</v>
      </c>
      <c r="BR217" s="557">
        <v>20</v>
      </c>
      <c r="BS217" s="60">
        <v>0</v>
      </c>
      <c r="BT217" s="289">
        <f>$D$217*BS217</f>
        <v>0</v>
      </c>
      <c r="BU217" s="457">
        <v>0</v>
      </c>
      <c r="BW217" s="390">
        <v>1.37</v>
      </c>
      <c r="BX217" s="41">
        <f t="shared" si="217"/>
        <v>0</v>
      </c>
      <c r="BY217" s="41">
        <f t="shared" si="218"/>
        <v>0</v>
      </c>
      <c r="BZ217" s="557">
        <v>0</v>
      </c>
      <c r="CA217" s="60">
        <v>9</v>
      </c>
      <c r="CB217" s="289">
        <f>$D$217*CA217</f>
        <v>1588.5</v>
      </c>
      <c r="CC217" s="457">
        <v>9</v>
      </c>
      <c r="CE217" s="390">
        <v>1.37</v>
      </c>
      <c r="CF217" s="41">
        <f t="shared" si="219"/>
        <v>12.330000000000002</v>
      </c>
      <c r="CG217" s="41">
        <f t="shared" si="220"/>
        <v>13</v>
      </c>
      <c r="CH217" s="557">
        <v>13</v>
      </c>
      <c r="CI217" s="60">
        <v>7</v>
      </c>
      <c r="CJ217" s="289">
        <f>$D$217*CI217</f>
        <v>1235.5</v>
      </c>
      <c r="CK217" s="457">
        <v>7</v>
      </c>
      <c r="CM217" s="390">
        <v>1.37</v>
      </c>
      <c r="CN217" s="41">
        <f t="shared" si="221"/>
        <v>9.59</v>
      </c>
      <c r="CO217" s="41">
        <f t="shared" si="222"/>
        <v>10</v>
      </c>
      <c r="CP217" s="599">
        <v>10</v>
      </c>
      <c r="CQ217" s="60">
        <v>7</v>
      </c>
      <c r="CR217" s="289">
        <f>$D$217*CQ217</f>
        <v>1235.5</v>
      </c>
      <c r="CS217" s="467">
        <v>0</v>
      </c>
      <c r="CT217" s="56"/>
      <c r="CU217" s="390">
        <v>1.37</v>
      </c>
      <c r="CV217" s="41">
        <f t="shared" si="199"/>
        <v>9.59</v>
      </c>
      <c r="CW217" s="41">
        <f t="shared" si="200"/>
        <v>10</v>
      </c>
      <c r="CX217" s="564">
        <v>0</v>
      </c>
      <c r="CY217" s="60">
        <v>15</v>
      </c>
      <c r="CZ217" s="289">
        <f>$D$217*CY217</f>
        <v>2647.5</v>
      </c>
      <c r="DA217" s="502">
        <v>0</v>
      </c>
      <c r="DB217" s="274"/>
      <c r="DC217" s="390">
        <v>1.37</v>
      </c>
      <c r="DD217" s="41">
        <f t="shared" si="223"/>
        <v>20.55</v>
      </c>
      <c r="DE217" s="41">
        <f t="shared" si="224"/>
        <v>21</v>
      </c>
      <c r="DF217" s="604">
        <v>0</v>
      </c>
      <c r="DG217" s="180">
        <v>0</v>
      </c>
      <c r="DH217" s="289">
        <f>$D$217*DG217</f>
        <v>0</v>
      </c>
      <c r="DI217" s="502">
        <v>0</v>
      </c>
      <c r="DJ217" s="274"/>
      <c r="DK217" s="390">
        <v>1.37</v>
      </c>
      <c r="DL217" s="41">
        <f t="shared" si="225"/>
        <v>0</v>
      </c>
      <c r="DM217" s="41">
        <f t="shared" si="226"/>
        <v>0</v>
      </c>
      <c r="DN217" s="604">
        <v>0</v>
      </c>
      <c r="DO217" s="180">
        <v>0</v>
      </c>
      <c r="DP217" s="289">
        <f>$D$217*DO217</f>
        <v>0</v>
      </c>
      <c r="DQ217" s="502">
        <v>0</v>
      </c>
      <c r="DR217" s="274"/>
      <c r="DS217" s="390">
        <v>1.37</v>
      </c>
      <c r="DT217" s="41">
        <f t="shared" si="227"/>
        <v>0</v>
      </c>
      <c r="DU217" s="41">
        <f t="shared" si="228"/>
        <v>0</v>
      </c>
      <c r="DV217" s="604">
        <v>0</v>
      </c>
      <c r="DW217" s="180">
        <v>0</v>
      </c>
      <c r="DX217" s="289">
        <f>$D$217*DW217</f>
        <v>0</v>
      </c>
      <c r="DY217" s="502">
        <v>0</v>
      </c>
      <c r="DZ217" s="274"/>
      <c r="EA217" s="390">
        <v>1.37</v>
      </c>
      <c r="EB217" s="41">
        <f t="shared" si="229"/>
        <v>0</v>
      </c>
      <c r="EC217" s="41">
        <f t="shared" si="230"/>
        <v>0</v>
      </c>
      <c r="ED217" s="604">
        <v>0</v>
      </c>
      <c r="EE217" s="180">
        <v>0</v>
      </c>
      <c r="EF217" s="289">
        <f>$D$217*EE217</f>
        <v>0</v>
      </c>
      <c r="EG217" s="502">
        <v>0</v>
      </c>
      <c r="EH217" s="274"/>
      <c r="EI217" s="390">
        <v>1.37</v>
      </c>
      <c r="EJ217" s="41">
        <f t="shared" si="231"/>
        <v>0</v>
      </c>
      <c r="EK217" s="41">
        <f t="shared" si="232"/>
        <v>0</v>
      </c>
      <c r="EL217" s="604">
        <v>0</v>
      </c>
      <c r="EM217" s="180">
        <v>0</v>
      </c>
      <c r="EN217" s="289">
        <f>$D$217*EM217</f>
        <v>0</v>
      </c>
      <c r="EO217" s="502">
        <v>0</v>
      </c>
      <c r="EP217" s="274"/>
      <c r="EQ217" s="390">
        <v>1.37</v>
      </c>
      <c r="ER217" s="41">
        <f t="shared" si="233"/>
        <v>0</v>
      </c>
      <c r="ES217" s="41">
        <f t="shared" si="234"/>
        <v>0</v>
      </c>
      <c r="ET217" s="604">
        <v>0</v>
      </c>
      <c r="EU217" s="180">
        <v>0</v>
      </c>
      <c r="EV217" s="289">
        <f>$D$217*EU217</f>
        <v>0</v>
      </c>
      <c r="EW217" s="502">
        <v>0</v>
      </c>
      <c r="EX217" s="274"/>
      <c r="EY217" s="390">
        <v>1.37</v>
      </c>
      <c r="EZ217" s="41">
        <f t="shared" si="235"/>
        <v>0</v>
      </c>
      <c r="FA217" s="41">
        <f t="shared" si="236"/>
        <v>0</v>
      </c>
      <c r="FB217" s="604">
        <v>0</v>
      </c>
      <c r="FC217" s="86">
        <v>0</v>
      </c>
      <c r="FD217" s="289">
        <f>$D$217*FC217</f>
        <v>0</v>
      </c>
      <c r="FE217" s="499">
        <v>0</v>
      </c>
      <c r="FF217" s="19"/>
      <c r="FG217" s="390">
        <v>1.37</v>
      </c>
      <c r="FH217" s="41">
        <f t="shared" si="237"/>
        <v>0</v>
      </c>
      <c r="FI217" s="41">
        <f t="shared" si="197"/>
        <v>0</v>
      </c>
      <c r="FJ217" s="599">
        <v>0</v>
      </c>
      <c r="FK217" s="400">
        <v>0</v>
      </c>
      <c r="FL217" s="289">
        <f>$D$217*FK217</f>
        <v>0</v>
      </c>
      <c r="FM217" s="539">
        <v>0</v>
      </c>
      <c r="FN217" s="19"/>
      <c r="FO217" s="390">
        <v>1.37</v>
      </c>
      <c r="FP217" s="41">
        <f t="shared" si="238"/>
        <v>0</v>
      </c>
      <c r="FQ217" s="41">
        <f t="shared" si="239"/>
        <v>0</v>
      </c>
      <c r="FR217" s="633">
        <v>0</v>
      </c>
      <c r="FW217" s="355">
        <f t="shared" si="240"/>
        <v>104</v>
      </c>
      <c r="FX217" s="355">
        <f t="shared" si="240"/>
        <v>18356</v>
      </c>
      <c r="FY217" s="355">
        <f t="shared" si="241"/>
        <v>0</v>
      </c>
      <c r="FZ217" s="356">
        <f t="shared" si="241"/>
        <v>0</v>
      </c>
    </row>
    <row r="218" spans="1:182" x14ac:dyDescent="0.25">
      <c r="A218" s="35" t="s">
        <v>331</v>
      </c>
      <c r="B218" s="84" t="s">
        <v>332</v>
      </c>
      <c r="C218" s="88" t="s">
        <v>18</v>
      </c>
      <c r="D218" s="65">
        <v>184.5</v>
      </c>
      <c r="E218" s="299">
        <f t="shared" si="243"/>
        <v>41</v>
      </c>
      <c r="F218" s="288">
        <f>$D$218*E218</f>
        <v>7564.5</v>
      </c>
      <c r="G218" s="60">
        <v>0</v>
      </c>
      <c r="H218" s="289">
        <f>$D$218*G218</f>
        <v>0</v>
      </c>
      <c r="I218" s="457">
        <v>0</v>
      </c>
      <c r="K218" s="42">
        <v>1</v>
      </c>
      <c r="L218" s="41">
        <f t="shared" si="201"/>
        <v>0</v>
      </c>
      <c r="M218" s="41">
        <f t="shared" si="202"/>
        <v>0</v>
      </c>
      <c r="N218" s="557">
        <v>0</v>
      </c>
      <c r="O218" s="60">
        <v>6</v>
      </c>
      <c r="P218" s="289">
        <f>$D$218*O218</f>
        <v>1107</v>
      </c>
      <c r="Q218" s="457">
        <v>6</v>
      </c>
      <c r="S218" s="42">
        <v>1</v>
      </c>
      <c r="T218" s="41">
        <f t="shared" si="203"/>
        <v>6</v>
      </c>
      <c r="U218" s="41">
        <f t="shared" si="204"/>
        <v>6</v>
      </c>
      <c r="V218" s="557">
        <v>6</v>
      </c>
      <c r="W218" s="60">
        <v>0</v>
      </c>
      <c r="X218" s="289">
        <f>$D$218*W218</f>
        <v>0</v>
      </c>
      <c r="Y218" s="457">
        <v>0</v>
      </c>
      <c r="AA218" s="42">
        <v>1</v>
      </c>
      <c r="AB218" s="41">
        <f t="shared" si="205"/>
        <v>0</v>
      </c>
      <c r="AC218" s="41">
        <f t="shared" si="206"/>
        <v>0</v>
      </c>
      <c r="AD218" s="557">
        <v>0</v>
      </c>
      <c r="AE218" s="41">
        <v>7</v>
      </c>
      <c r="AF218" s="289">
        <f>$D$218*AE218</f>
        <v>1291.5</v>
      </c>
      <c r="AG218" s="467">
        <v>7</v>
      </c>
      <c r="AI218" s="42">
        <v>1</v>
      </c>
      <c r="AJ218" s="41">
        <f t="shared" si="207"/>
        <v>7</v>
      </c>
      <c r="AK218" s="41">
        <f t="shared" si="208"/>
        <v>7</v>
      </c>
      <c r="AL218" s="564">
        <v>7</v>
      </c>
      <c r="AM218" s="60">
        <v>0</v>
      </c>
      <c r="AN218" s="289">
        <f>$D$218*AM218</f>
        <v>0</v>
      </c>
      <c r="AO218" s="457">
        <v>0</v>
      </c>
      <c r="AQ218" s="42">
        <v>1</v>
      </c>
      <c r="AR218" s="41">
        <f t="shared" si="209"/>
        <v>0</v>
      </c>
      <c r="AS218" s="41">
        <f t="shared" si="210"/>
        <v>0</v>
      </c>
      <c r="AT218" s="557">
        <v>0</v>
      </c>
      <c r="AU218" s="60">
        <v>6</v>
      </c>
      <c r="AV218" s="289">
        <f>$D$218*AU218</f>
        <v>1107</v>
      </c>
      <c r="AW218" s="457">
        <v>6</v>
      </c>
      <c r="AY218" s="42">
        <v>1</v>
      </c>
      <c r="AZ218" s="41">
        <f t="shared" si="211"/>
        <v>6</v>
      </c>
      <c r="BA218" s="41">
        <f t="shared" si="212"/>
        <v>6</v>
      </c>
      <c r="BB218" s="557">
        <v>6</v>
      </c>
      <c r="BC218" s="60">
        <v>0</v>
      </c>
      <c r="BD218" s="289">
        <f>$D$218*BC218</f>
        <v>0</v>
      </c>
      <c r="BE218" s="457">
        <v>0</v>
      </c>
      <c r="BG218" s="42">
        <v>1</v>
      </c>
      <c r="BH218" s="41">
        <f t="shared" si="213"/>
        <v>0</v>
      </c>
      <c r="BI218" s="41">
        <f t="shared" si="214"/>
        <v>0</v>
      </c>
      <c r="BJ218" s="557">
        <v>0</v>
      </c>
      <c r="BK218" s="60">
        <v>6</v>
      </c>
      <c r="BL218" s="289">
        <f>$D$218*BK218</f>
        <v>1107</v>
      </c>
      <c r="BM218" s="457">
        <v>6</v>
      </c>
      <c r="BO218" s="42">
        <v>1</v>
      </c>
      <c r="BP218" s="41">
        <f t="shared" si="215"/>
        <v>6</v>
      </c>
      <c r="BQ218" s="41">
        <f t="shared" si="216"/>
        <v>6</v>
      </c>
      <c r="BR218" s="557">
        <v>6</v>
      </c>
      <c r="BS218" s="60">
        <v>0</v>
      </c>
      <c r="BT218" s="289">
        <f>$D$218*BS218</f>
        <v>0</v>
      </c>
      <c r="BU218" s="457">
        <v>0</v>
      </c>
      <c r="BW218" s="42">
        <v>1</v>
      </c>
      <c r="BX218" s="41">
        <f t="shared" si="217"/>
        <v>0</v>
      </c>
      <c r="BY218" s="41">
        <f t="shared" si="218"/>
        <v>0</v>
      </c>
      <c r="BZ218" s="557">
        <v>0</v>
      </c>
      <c r="CA218" s="60">
        <v>4</v>
      </c>
      <c r="CB218" s="289">
        <f>$D$218*CA218</f>
        <v>738</v>
      </c>
      <c r="CC218" s="457">
        <v>4</v>
      </c>
      <c r="CE218" s="42">
        <v>1</v>
      </c>
      <c r="CF218" s="41">
        <f t="shared" si="219"/>
        <v>4</v>
      </c>
      <c r="CG218" s="41">
        <f t="shared" si="220"/>
        <v>4</v>
      </c>
      <c r="CH218" s="557">
        <v>4</v>
      </c>
      <c r="CI218" s="60">
        <v>3</v>
      </c>
      <c r="CJ218" s="289">
        <f>$D$218*CI218</f>
        <v>553.5</v>
      </c>
      <c r="CK218" s="457">
        <v>3</v>
      </c>
      <c r="CM218" s="42">
        <v>1</v>
      </c>
      <c r="CN218" s="41">
        <f t="shared" si="221"/>
        <v>3</v>
      </c>
      <c r="CO218" s="41">
        <f t="shared" si="222"/>
        <v>3</v>
      </c>
      <c r="CP218" s="599">
        <v>3</v>
      </c>
      <c r="CQ218" s="60">
        <v>3</v>
      </c>
      <c r="CR218" s="289">
        <f>$D$218*CQ218</f>
        <v>553.5</v>
      </c>
      <c r="CS218" s="467">
        <v>0</v>
      </c>
      <c r="CT218" s="56"/>
      <c r="CU218" s="42">
        <v>1</v>
      </c>
      <c r="CV218" s="41">
        <f t="shared" si="199"/>
        <v>3</v>
      </c>
      <c r="CW218" s="41">
        <f t="shared" si="200"/>
        <v>3</v>
      </c>
      <c r="CX218" s="564">
        <v>0</v>
      </c>
      <c r="CY218" s="60">
        <v>6</v>
      </c>
      <c r="CZ218" s="289">
        <f>$D$218*CY218</f>
        <v>1107</v>
      </c>
      <c r="DA218" s="502">
        <v>0</v>
      </c>
      <c r="DB218" s="274"/>
      <c r="DC218" s="42">
        <v>1</v>
      </c>
      <c r="DD218" s="41">
        <f t="shared" si="223"/>
        <v>6</v>
      </c>
      <c r="DE218" s="41">
        <f t="shared" si="224"/>
        <v>6</v>
      </c>
      <c r="DF218" s="604">
        <v>0</v>
      </c>
      <c r="DG218" s="180">
        <v>0</v>
      </c>
      <c r="DH218" s="289">
        <f>$D$218*DG218</f>
        <v>0</v>
      </c>
      <c r="DI218" s="502">
        <v>0</v>
      </c>
      <c r="DJ218" s="274"/>
      <c r="DK218" s="42">
        <v>1</v>
      </c>
      <c r="DL218" s="41">
        <f t="shared" si="225"/>
        <v>0</v>
      </c>
      <c r="DM218" s="41">
        <f t="shared" si="226"/>
        <v>0</v>
      </c>
      <c r="DN218" s="604">
        <v>0</v>
      </c>
      <c r="DO218" s="180">
        <v>0</v>
      </c>
      <c r="DP218" s="289">
        <f>$D$218*DO218</f>
        <v>0</v>
      </c>
      <c r="DQ218" s="502">
        <v>0</v>
      </c>
      <c r="DR218" s="274"/>
      <c r="DS218" s="42">
        <v>1</v>
      </c>
      <c r="DT218" s="41">
        <f t="shared" si="227"/>
        <v>0</v>
      </c>
      <c r="DU218" s="41">
        <f t="shared" si="228"/>
        <v>0</v>
      </c>
      <c r="DV218" s="604">
        <v>0</v>
      </c>
      <c r="DW218" s="180">
        <v>0</v>
      </c>
      <c r="DX218" s="289">
        <f>$D$218*DW218</f>
        <v>0</v>
      </c>
      <c r="DY218" s="502">
        <v>0</v>
      </c>
      <c r="DZ218" s="274"/>
      <c r="EA218" s="42">
        <v>1</v>
      </c>
      <c r="EB218" s="41">
        <f t="shared" si="229"/>
        <v>0</v>
      </c>
      <c r="EC218" s="41">
        <f t="shared" si="230"/>
        <v>0</v>
      </c>
      <c r="ED218" s="604">
        <v>0</v>
      </c>
      <c r="EE218" s="180">
        <v>0</v>
      </c>
      <c r="EF218" s="289">
        <f>$D$218*EE218</f>
        <v>0</v>
      </c>
      <c r="EG218" s="502">
        <v>0</v>
      </c>
      <c r="EH218" s="274"/>
      <c r="EI218" s="42">
        <v>1</v>
      </c>
      <c r="EJ218" s="41">
        <f t="shared" si="231"/>
        <v>0</v>
      </c>
      <c r="EK218" s="41">
        <f t="shared" si="232"/>
        <v>0</v>
      </c>
      <c r="EL218" s="604">
        <v>0</v>
      </c>
      <c r="EM218" s="180">
        <v>0</v>
      </c>
      <c r="EN218" s="289">
        <f>$D$218*EM218</f>
        <v>0</v>
      </c>
      <c r="EO218" s="502">
        <v>0</v>
      </c>
      <c r="EP218" s="274"/>
      <c r="EQ218" s="42">
        <v>1</v>
      </c>
      <c r="ER218" s="41">
        <f t="shared" si="233"/>
        <v>0</v>
      </c>
      <c r="ES218" s="41">
        <f t="shared" si="234"/>
        <v>0</v>
      </c>
      <c r="ET218" s="604">
        <v>0</v>
      </c>
      <c r="EU218" s="180">
        <v>0</v>
      </c>
      <c r="EV218" s="289">
        <f>$D$218*EU218</f>
        <v>0</v>
      </c>
      <c r="EW218" s="502">
        <v>0</v>
      </c>
      <c r="EX218" s="274"/>
      <c r="EY218" s="42">
        <v>1</v>
      </c>
      <c r="EZ218" s="41">
        <f t="shared" si="235"/>
        <v>0</v>
      </c>
      <c r="FA218" s="41">
        <f t="shared" si="236"/>
        <v>0</v>
      </c>
      <c r="FB218" s="604">
        <v>0</v>
      </c>
      <c r="FC218" s="86">
        <v>0</v>
      </c>
      <c r="FD218" s="289">
        <f>$D$218*FC218</f>
        <v>0</v>
      </c>
      <c r="FE218" s="499">
        <v>0</v>
      </c>
      <c r="FF218" s="19"/>
      <c r="FG218" s="42">
        <v>1</v>
      </c>
      <c r="FH218" s="41">
        <f t="shared" si="237"/>
        <v>0</v>
      </c>
      <c r="FI218" s="41">
        <f t="shared" si="197"/>
        <v>0</v>
      </c>
      <c r="FJ218" s="599">
        <v>0</v>
      </c>
      <c r="FK218" s="400">
        <v>0</v>
      </c>
      <c r="FL218" s="289">
        <f>$D$218*FK218</f>
        <v>0</v>
      </c>
      <c r="FM218" s="539">
        <v>0</v>
      </c>
      <c r="FN218" s="19"/>
      <c r="FO218" s="42">
        <v>1</v>
      </c>
      <c r="FP218" s="41">
        <f t="shared" si="238"/>
        <v>0</v>
      </c>
      <c r="FQ218" s="41">
        <f t="shared" si="239"/>
        <v>0</v>
      </c>
      <c r="FR218" s="633">
        <v>0</v>
      </c>
      <c r="FW218" s="355">
        <f t="shared" si="240"/>
        <v>41</v>
      </c>
      <c r="FX218" s="355">
        <f t="shared" si="240"/>
        <v>7564.5</v>
      </c>
      <c r="FY218" s="355">
        <f t="shared" si="241"/>
        <v>0</v>
      </c>
      <c r="FZ218" s="356">
        <f t="shared" si="241"/>
        <v>0</v>
      </c>
    </row>
    <row r="219" spans="1:182" x14ac:dyDescent="0.25">
      <c r="A219" s="51"/>
      <c r="B219" s="63" t="s">
        <v>298</v>
      </c>
      <c r="C219" s="64" t="s">
        <v>333</v>
      </c>
      <c r="D219" s="65"/>
      <c r="E219" s="299">
        <f>E207+E208+E209+E210+E211*2+E212*2+E213*2+E214*2+E215*4+E216*4+E217*4+E218*4</f>
        <v>4831</v>
      </c>
      <c r="F219" s="297">
        <f>SUM(F207:F218)</f>
        <v>225578.1</v>
      </c>
      <c r="G219" s="41">
        <f>G207+G208+G209+G210+G211*2+G212*2+G213*2+G214*2+G215*4+G216*4+G217*4+G218*4</f>
        <v>0</v>
      </c>
      <c r="H219" s="298">
        <f>SUM(H207:H218)</f>
        <v>0</v>
      </c>
      <c r="I219" s="467">
        <v>0</v>
      </c>
      <c r="J219" s="184">
        <v>0</v>
      </c>
      <c r="K219" s="42"/>
      <c r="L219" s="41">
        <f t="shared" si="201"/>
        <v>0</v>
      </c>
      <c r="M219" s="41">
        <f t="shared" si="202"/>
        <v>0</v>
      </c>
      <c r="N219" s="557">
        <v>0</v>
      </c>
      <c r="O219" s="104">
        <f>O207+O208+O209+O210+O211*2+O212*2+O213*2+O214*2+O215*4+O216*4+O217*4+O218*4</f>
        <v>712</v>
      </c>
      <c r="P219" s="298">
        <f>SUM(P207:P218)</f>
        <v>33667.5</v>
      </c>
      <c r="Q219" s="463">
        <v>703</v>
      </c>
      <c r="R219" s="184">
        <v>172</v>
      </c>
      <c r="S219" s="42"/>
      <c r="T219" s="41">
        <f t="shared" si="203"/>
        <v>0</v>
      </c>
      <c r="U219" s="41">
        <f t="shared" si="204"/>
        <v>0</v>
      </c>
      <c r="V219" s="557">
        <v>0</v>
      </c>
      <c r="W219" s="41">
        <f>W207+W208+W209+W210+W211*2+W212*2+W213*2+W214*2+W215*4+W216*4+W217*4+W218*4</f>
        <v>0</v>
      </c>
      <c r="X219" s="298">
        <f>SUM(X207:X218)</f>
        <v>0</v>
      </c>
      <c r="Y219" s="467">
        <v>0</v>
      </c>
      <c r="Z219" s="184">
        <v>0</v>
      </c>
      <c r="AA219" s="42"/>
      <c r="AB219" s="41">
        <f t="shared" si="205"/>
        <v>0</v>
      </c>
      <c r="AC219" s="41">
        <f t="shared" si="206"/>
        <v>0</v>
      </c>
      <c r="AD219" s="557">
        <v>0</v>
      </c>
      <c r="AE219" s="104">
        <f>AE207+AE208+AE209+AE210+AE211*2+AE212*2+AE213*2+AE214*2+AE215*4+AE216*4+AE217*4+AE218*4</f>
        <v>834</v>
      </c>
      <c r="AF219" s="298">
        <f>SUM(AF207:AF218)</f>
        <v>38647.4</v>
      </c>
      <c r="AG219" s="463">
        <v>820</v>
      </c>
      <c r="AH219" s="184">
        <v>1612</v>
      </c>
      <c r="AI219" s="42"/>
      <c r="AJ219" s="41">
        <f t="shared" si="207"/>
        <v>0</v>
      </c>
      <c r="AK219" s="41">
        <f t="shared" si="208"/>
        <v>0</v>
      </c>
      <c r="AL219" s="557">
        <v>0</v>
      </c>
      <c r="AM219" s="41">
        <f>AM207+AM208+AM209+AM210+AM211*2+AM212*2+AM213*2+AM214*2+AM215*4+AM216*4+AM217*4+AM218*4</f>
        <v>0</v>
      </c>
      <c r="AN219" s="298">
        <f>SUM(AN207:AN218)</f>
        <v>0</v>
      </c>
      <c r="AO219" s="467">
        <v>0</v>
      </c>
      <c r="AP219" s="184">
        <v>0</v>
      </c>
      <c r="AQ219" s="42"/>
      <c r="AR219" s="41">
        <f t="shared" si="209"/>
        <v>0</v>
      </c>
      <c r="AS219" s="41">
        <f t="shared" si="210"/>
        <v>0</v>
      </c>
      <c r="AT219" s="557">
        <v>0</v>
      </c>
      <c r="AU219" s="41">
        <f>AU207+AU208+AU209+AU210+AU211*2+AU212*2+AU213*2+AU214*2+AU215*4+AU216*4+AU217*4+AU218*4</f>
        <v>834</v>
      </c>
      <c r="AV219" s="298">
        <f>SUM(AV207:AV218)</f>
        <v>39143.199999999997</v>
      </c>
      <c r="AW219" s="467">
        <v>818</v>
      </c>
      <c r="AX219" s="184">
        <v>844</v>
      </c>
      <c r="AY219" s="42"/>
      <c r="AZ219" s="41">
        <f t="shared" si="211"/>
        <v>0</v>
      </c>
      <c r="BA219" s="41">
        <f t="shared" si="212"/>
        <v>0</v>
      </c>
      <c r="BB219" s="557">
        <v>0</v>
      </c>
      <c r="BC219" s="104">
        <f>BC207+BC208+BC209+BC210+BC211*2+BC212*2+BC213*2+BC214*2+BC215*4+BC216*4+BC217*4+BC218*4</f>
        <v>0</v>
      </c>
      <c r="BD219" s="298">
        <f>SUM(BD207:BD218)</f>
        <v>0</v>
      </c>
      <c r="BE219" s="463">
        <v>0</v>
      </c>
      <c r="BF219" s="184">
        <v>0</v>
      </c>
      <c r="BG219" s="42"/>
      <c r="BH219" s="41">
        <f t="shared" si="213"/>
        <v>0</v>
      </c>
      <c r="BI219" s="41">
        <f t="shared" si="214"/>
        <v>0</v>
      </c>
      <c r="BJ219" s="557">
        <v>0</v>
      </c>
      <c r="BK219" s="41">
        <f>BK207+BK208+BK209+BK210+BK211*2+BK212*2+BK213*2+BK214*2+BK215*4+BK216*4+BK217*4+BK218*4</f>
        <v>618</v>
      </c>
      <c r="BL219" s="298">
        <f>SUM(BL207:BL218)</f>
        <v>28831</v>
      </c>
      <c r="BM219" s="467">
        <v>605</v>
      </c>
      <c r="BN219" s="184">
        <v>1348</v>
      </c>
      <c r="BO219" s="42"/>
      <c r="BP219" s="41">
        <f t="shared" si="215"/>
        <v>0</v>
      </c>
      <c r="BQ219" s="41">
        <f t="shared" si="216"/>
        <v>0</v>
      </c>
      <c r="BR219" s="557">
        <v>0</v>
      </c>
      <c r="BS219" s="104">
        <f>BS207+BS208+BS209+BS210+BS211*2+BS212*2+BS213*2+BS214*2+BS215*4+BS216*4+BS217*4+BS218*4</f>
        <v>0</v>
      </c>
      <c r="BT219" s="298">
        <f>SUM(BT207:BT218)</f>
        <v>0</v>
      </c>
      <c r="BU219" s="463">
        <v>0</v>
      </c>
      <c r="BV219" s="184">
        <v>27</v>
      </c>
      <c r="BW219" s="42"/>
      <c r="BX219" s="41">
        <f t="shared" si="217"/>
        <v>0</v>
      </c>
      <c r="BY219" s="41">
        <f t="shared" si="218"/>
        <v>0</v>
      </c>
      <c r="BZ219" s="557">
        <v>0</v>
      </c>
      <c r="CA219" s="104">
        <f>CA207+CA208+CA209+CA210+CA211*2+CA212*2+CA213*2+CA214*2+CA215*4+CA216*4+CA217*4+CA218*4</f>
        <v>433</v>
      </c>
      <c r="CB219" s="298">
        <f>SUM(CB207:CB218)</f>
        <v>20119.900000000001</v>
      </c>
      <c r="CC219" s="463">
        <v>425</v>
      </c>
      <c r="CD219" s="184">
        <v>0</v>
      </c>
      <c r="CE219" s="42"/>
      <c r="CF219" s="41">
        <f t="shared" si="219"/>
        <v>0</v>
      </c>
      <c r="CG219" s="41">
        <f t="shared" si="220"/>
        <v>0</v>
      </c>
      <c r="CH219" s="557">
        <v>0</v>
      </c>
      <c r="CI219" s="104">
        <f>CI207+CI208+CI209+CI210+CI211*2+CI212*2+CI213*2+CI214*2+CI215*4+CI216*4+CI217*4+CI218*4</f>
        <v>394</v>
      </c>
      <c r="CJ219" s="298">
        <f>SUM(CJ207:CJ218)</f>
        <v>18271</v>
      </c>
      <c r="CK219" s="463">
        <v>386</v>
      </c>
      <c r="CL219" s="184">
        <v>0</v>
      </c>
      <c r="CM219" s="42"/>
      <c r="CN219" s="41">
        <f t="shared" si="221"/>
        <v>0</v>
      </c>
      <c r="CO219" s="41">
        <f t="shared" si="222"/>
        <v>0</v>
      </c>
      <c r="CP219" s="579">
        <v>0</v>
      </c>
      <c r="CQ219" s="104">
        <f>CQ207+CQ208+CQ209+CQ210+CQ211*2+CQ212*2+CQ213*2+CQ214*2+CQ215*4+CQ216*4+CQ217*4+CQ218*4</f>
        <v>394</v>
      </c>
      <c r="CR219" s="298">
        <f>SUM(CR207:CR218)</f>
        <v>18271</v>
      </c>
      <c r="CS219" s="463">
        <v>0</v>
      </c>
      <c r="CT219" s="227"/>
      <c r="CU219" s="42"/>
      <c r="CV219" s="41">
        <f t="shared" si="199"/>
        <v>0</v>
      </c>
      <c r="CW219" s="41">
        <f t="shared" si="200"/>
        <v>0</v>
      </c>
      <c r="CX219" s="564">
        <v>0</v>
      </c>
      <c r="CY219" s="41">
        <f>CY207+CY208+CY209+CY210+CY211*2+CY212*2+CY213*2+CY214*2+CY215*4+CY216*4+CY217*4+CY218*4</f>
        <v>612</v>
      </c>
      <c r="CZ219" s="298">
        <f>SUM(CZ207:CZ218)</f>
        <v>28627.1</v>
      </c>
      <c r="DA219" s="501"/>
      <c r="DB219" s="223"/>
      <c r="DC219" s="42"/>
      <c r="DD219" s="41">
        <f t="shared" si="223"/>
        <v>0</v>
      </c>
      <c r="DE219" s="41">
        <f t="shared" si="224"/>
        <v>0</v>
      </c>
      <c r="DF219" s="576">
        <v>0</v>
      </c>
      <c r="DG219" s="104">
        <f>DG207+DG208+DG209+DG210+DG211*2+DG212*2+DG213*2+DG214*2+DG215*4+DG216*4+DG217*4+DG218*4</f>
        <v>0</v>
      </c>
      <c r="DH219" s="298">
        <f>SUM(DH207:DH218)</f>
        <v>0</v>
      </c>
      <c r="DI219" s="463">
        <v>0</v>
      </c>
      <c r="DJ219" s="227"/>
      <c r="DK219" s="42"/>
      <c r="DL219" s="41">
        <f t="shared" si="225"/>
        <v>0</v>
      </c>
      <c r="DM219" s="41">
        <f t="shared" si="226"/>
        <v>0</v>
      </c>
      <c r="DN219" s="576">
        <v>0</v>
      </c>
      <c r="DO219" s="119"/>
      <c r="DP219" s="298">
        <f>SUM(DP207:DP218)</f>
        <v>0</v>
      </c>
      <c r="DQ219" s="501"/>
      <c r="DR219" s="223"/>
      <c r="DS219" s="42"/>
      <c r="DT219" s="41">
        <f t="shared" si="227"/>
        <v>0</v>
      </c>
      <c r="DU219" s="41">
        <f t="shared" si="228"/>
        <v>0</v>
      </c>
      <c r="DV219" s="576">
        <v>0</v>
      </c>
      <c r="DW219" s="104">
        <f>DW207+DW208+DW209+DW210+DW211*2+DW212*2+DW213*2+DW214*2+DW215*4+DW216*4+DW217*4+DW218*4</f>
        <v>0</v>
      </c>
      <c r="DX219" s="298">
        <f>SUM(DX207:DX218)</f>
        <v>0</v>
      </c>
      <c r="DY219" s="463">
        <v>0</v>
      </c>
      <c r="DZ219" s="227"/>
      <c r="EA219" s="42"/>
      <c r="EB219" s="41">
        <f t="shared" si="229"/>
        <v>0</v>
      </c>
      <c r="EC219" s="41">
        <f t="shared" si="230"/>
        <v>0</v>
      </c>
      <c r="ED219" s="576">
        <v>0</v>
      </c>
      <c r="EE219" s="119"/>
      <c r="EF219" s="298">
        <f>SUM(EF207:EF218)</f>
        <v>0</v>
      </c>
      <c r="EG219" s="501"/>
      <c r="EH219" s="223"/>
      <c r="EI219" s="42"/>
      <c r="EJ219" s="41">
        <f t="shared" si="231"/>
        <v>0</v>
      </c>
      <c r="EK219" s="41">
        <f t="shared" si="232"/>
        <v>0</v>
      </c>
      <c r="EL219" s="576">
        <v>0</v>
      </c>
      <c r="EM219" s="119"/>
      <c r="EN219" s="298">
        <f>SUM(EN207:EN218)</f>
        <v>0</v>
      </c>
      <c r="EO219" s="501"/>
      <c r="EP219" s="223"/>
      <c r="EQ219" s="42"/>
      <c r="ER219" s="41">
        <f t="shared" si="233"/>
        <v>0</v>
      </c>
      <c r="ES219" s="41">
        <f t="shared" si="234"/>
        <v>0</v>
      </c>
      <c r="ET219" s="576">
        <v>0</v>
      </c>
      <c r="EU219" s="119"/>
      <c r="EV219" s="298">
        <f>SUM(EV207:EV218)</f>
        <v>0</v>
      </c>
      <c r="EW219" s="501"/>
      <c r="EX219" s="223"/>
      <c r="EY219" s="42"/>
      <c r="EZ219" s="41">
        <f t="shared" si="235"/>
        <v>0</v>
      </c>
      <c r="FA219" s="41">
        <f t="shared" si="236"/>
        <v>0</v>
      </c>
      <c r="FB219" s="576">
        <v>0</v>
      </c>
      <c r="FC219" s="119"/>
      <c r="FD219" s="298">
        <f>SUM(FD207:FD218)</f>
        <v>0</v>
      </c>
      <c r="FE219" s="501"/>
      <c r="FF219" s="223"/>
      <c r="FG219" s="42"/>
      <c r="FH219" s="41">
        <f t="shared" si="237"/>
        <v>0</v>
      </c>
      <c r="FI219" s="41">
        <f t="shared" si="197"/>
        <v>0</v>
      </c>
      <c r="FJ219" s="579">
        <v>0</v>
      </c>
      <c r="FK219" s="292"/>
      <c r="FL219" s="298">
        <f>SUM(FL207:FL218)</f>
        <v>0</v>
      </c>
      <c r="FM219" s="548"/>
      <c r="FN219" s="275"/>
      <c r="FO219" s="42"/>
      <c r="FP219" s="41">
        <f t="shared" si="238"/>
        <v>0</v>
      </c>
      <c r="FQ219" s="41">
        <f t="shared" si="239"/>
        <v>0</v>
      </c>
      <c r="FR219" s="633">
        <v>0</v>
      </c>
      <c r="FW219" s="355">
        <f t="shared" si="240"/>
        <v>4831</v>
      </c>
      <c r="FX219" s="355">
        <f t="shared" si="240"/>
        <v>225578.09999999998</v>
      </c>
      <c r="FY219" s="355">
        <f t="shared" si="241"/>
        <v>0</v>
      </c>
      <c r="FZ219" s="356">
        <f t="shared" si="241"/>
        <v>0</v>
      </c>
    </row>
    <row r="220" spans="1:182" x14ac:dyDescent="0.25">
      <c r="A220" s="62"/>
      <c r="B220" s="33"/>
      <c r="C220" s="100"/>
      <c r="D220" s="96"/>
      <c r="E220" s="299"/>
      <c r="F220" s="288"/>
      <c r="G220" s="87"/>
      <c r="H220" s="289"/>
      <c r="I220" s="461"/>
      <c r="K220" s="42"/>
      <c r="L220" s="41">
        <f t="shared" si="201"/>
        <v>0</v>
      </c>
      <c r="M220" s="41">
        <f t="shared" si="202"/>
        <v>0</v>
      </c>
      <c r="N220" s="557">
        <v>0</v>
      </c>
      <c r="O220" s="78"/>
      <c r="P220" s="289"/>
      <c r="Q220" s="471"/>
      <c r="S220" s="42"/>
      <c r="T220" s="41">
        <f t="shared" si="203"/>
        <v>0</v>
      </c>
      <c r="U220" s="41">
        <f t="shared" si="204"/>
        <v>0</v>
      </c>
      <c r="V220" s="557">
        <v>0</v>
      </c>
      <c r="W220" s="78"/>
      <c r="X220" s="289"/>
      <c r="Y220" s="471"/>
      <c r="AA220" s="42"/>
      <c r="AB220" s="41">
        <f t="shared" si="205"/>
        <v>0</v>
      </c>
      <c r="AC220" s="41">
        <f t="shared" si="206"/>
        <v>0</v>
      </c>
      <c r="AD220" s="557">
        <v>0</v>
      </c>
      <c r="AE220" s="87"/>
      <c r="AF220" s="289"/>
      <c r="AG220" s="461"/>
      <c r="AI220" s="42"/>
      <c r="AJ220" s="41">
        <f t="shared" si="207"/>
        <v>0</v>
      </c>
      <c r="AK220" s="41">
        <f t="shared" si="208"/>
        <v>0</v>
      </c>
      <c r="AL220" s="557">
        <v>0</v>
      </c>
      <c r="AM220" s="78"/>
      <c r="AN220" s="289"/>
      <c r="AO220" s="471"/>
      <c r="AQ220" s="42"/>
      <c r="AR220" s="41">
        <f t="shared" si="209"/>
        <v>0</v>
      </c>
      <c r="AS220" s="41">
        <f t="shared" si="210"/>
        <v>0</v>
      </c>
      <c r="AT220" s="557">
        <v>0</v>
      </c>
      <c r="AU220" s="78"/>
      <c r="AV220" s="289"/>
      <c r="AW220" s="471"/>
      <c r="AY220" s="42"/>
      <c r="AZ220" s="41">
        <f t="shared" si="211"/>
        <v>0</v>
      </c>
      <c r="BA220" s="41">
        <f t="shared" si="212"/>
        <v>0</v>
      </c>
      <c r="BB220" s="557">
        <v>0</v>
      </c>
      <c r="BC220" s="87"/>
      <c r="BD220" s="289"/>
      <c r="BE220" s="461"/>
      <c r="BG220" s="42"/>
      <c r="BH220" s="41">
        <f t="shared" si="213"/>
        <v>0</v>
      </c>
      <c r="BI220" s="41">
        <f t="shared" si="214"/>
        <v>0</v>
      </c>
      <c r="BJ220" s="557">
        <v>0</v>
      </c>
      <c r="BK220" s="78"/>
      <c r="BL220" s="289"/>
      <c r="BM220" s="471"/>
      <c r="BO220" s="42"/>
      <c r="BP220" s="41">
        <f t="shared" si="215"/>
        <v>0</v>
      </c>
      <c r="BQ220" s="41">
        <f t="shared" si="216"/>
        <v>0</v>
      </c>
      <c r="BR220" s="557">
        <v>0</v>
      </c>
      <c r="BS220" s="87"/>
      <c r="BT220" s="289"/>
      <c r="BU220" s="461"/>
      <c r="BW220" s="42"/>
      <c r="BX220" s="41">
        <f t="shared" si="217"/>
        <v>0</v>
      </c>
      <c r="BY220" s="41">
        <f t="shared" si="218"/>
        <v>0</v>
      </c>
      <c r="BZ220" s="557">
        <v>0</v>
      </c>
      <c r="CA220" s="87"/>
      <c r="CB220" s="289"/>
      <c r="CC220" s="461"/>
      <c r="CE220" s="42"/>
      <c r="CF220" s="41">
        <f t="shared" si="219"/>
        <v>0</v>
      </c>
      <c r="CG220" s="41">
        <f t="shared" si="220"/>
        <v>0</v>
      </c>
      <c r="CH220" s="557">
        <v>0</v>
      </c>
      <c r="CI220" s="87"/>
      <c r="CJ220" s="289"/>
      <c r="CK220" s="461"/>
      <c r="CM220" s="42"/>
      <c r="CN220" s="41">
        <f t="shared" si="221"/>
        <v>0</v>
      </c>
      <c r="CO220" s="41">
        <f t="shared" si="222"/>
        <v>0</v>
      </c>
      <c r="CP220" s="599">
        <v>0</v>
      </c>
      <c r="CQ220" s="87"/>
      <c r="CR220" s="289"/>
      <c r="CS220" s="461"/>
      <c r="CT220" s="247"/>
      <c r="CU220" s="42"/>
      <c r="CV220" s="41">
        <f t="shared" si="199"/>
        <v>0</v>
      </c>
      <c r="CW220" s="41">
        <f t="shared" si="200"/>
        <v>0</v>
      </c>
      <c r="CX220" s="564">
        <v>0</v>
      </c>
      <c r="CY220" s="78"/>
      <c r="CZ220" s="289"/>
      <c r="DA220" s="502"/>
      <c r="DB220" s="274"/>
      <c r="DC220" s="42"/>
      <c r="DD220" s="41">
        <f t="shared" si="223"/>
        <v>0</v>
      </c>
      <c r="DE220" s="41">
        <f t="shared" si="224"/>
        <v>0</v>
      </c>
      <c r="DF220" s="604">
        <v>0</v>
      </c>
      <c r="DG220" s="180"/>
      <c r="DH220" s="289"/>
      <c r="DI220" s="502"/>
      <c r="DJ220" s="274"/>
      <c r="DK220" s="42"/>
      <c r="DL220" s="41">
        <f t="shared" si="225"/>
        <v>0</v>
      </c>
      <c r="DM220" s="41">
        <f t="shared" si="226"/>
        <v>0</v>
      </c>
      <c r="DN220" s="604">
        <v>0</v>
      </c>
      <c r="DO220" s="180"/>
      <c r="DP220" s="289"/>
      <c r="DQ220" s="502"/>
      <c r="DR220" s="274"/>
      <c r="DS220" s="42"/>
      <c r="DT220" s="41">
        <f t="shared" si="227"/>
        <v>0</v>
      </c>
      <c r="DU220" s="41">
        <f t="shared" si="228"/>
        <v>0</v>
      </c>
      <c r="DV220" s="604">
        <v>0</v>
      </c>
      <c r="DW220" s="180"/>
      <c r="DX220" s="289"/>
      <c r="DY220" s="502"/>
      <c r="DZ220" s="274"/>
      <c r="EA220" s="42"/>
      <c r="EB220" s="41">
        <f t="shared" si="229"/>
        <v>0</v>
      </c>
      <c r="EC220" s="41">
        <f t="shared" si="230"/>
        <v>0</v>
      </c>
      <c r="ED220" s="604">
        <v>0</v>
      </c>
      <c r="EE220" s="180"/>
      <c r="EF220" s="289"/>
      <c r="EG220" s="502"/>
      <c r="EH220" s="274"/>
      <c r="EI220" s="42"/>
      <c r="EJ220" s="41">
        <f t="shared" si="231"/>
        <v>0</v>
      </c>
      <c r="EK220" s="41">
        <f t="shared" si="232"/>
        <v>0</v>
      </c>
      <c r="EL220" s="604">
        <v>0</v>
      </c>
      <c r="EM220" s="180"/>
      <c r="EN220" s="289"/>
      <c r="EO220" s="502"/>
      <c r="EP220" s="274"/>
      <c r="EQ220" s="42"/>
      <c r="ER220" s="41">
        <f t="shared" si="233"/>
        <v>0</v>
      </c>
      <c r="ES220" s="41">
        <f t="shared" si="234"/>
        <v>0</v>
      </c>
      <c r="ET220" s="604">
        <v>0</v>
      </c>
      <c r="EU220" s="180"/>
      <c r="EV220" s="289"/>
      <c r="EW220" s="502"/>
      <c r="EX220" s="274"/>
      <c r="EY220" s="42"/>
      <c r="EZ220" s="41">
        <f t="shared" si="235"/>
        <v>0</v>
      </c>
      <c r="FA220" s="41">
        <f t="shared" si="236"/>
        <v>0</v>
      </c>
      <c r="FB220" s="604">
        <v>0</v>
      </c>
      <c r="FC220" s="180"/>
      <c r="FD220" s="289"/>
      <c r="FE220" s="502"/>
      <c r="FF220" s="274"/>
      <c r="FG220" s="42"/>
      <c r="FH220" s="41">
        <f t="shared" si="237"/>
        <v>0</v>
      </c>
      <c r="FI220" s="41">
        <f t="shared" si="197"/>
        <v>0</v>
      </c>
      <c r="FJ220" s="599">
        <v>0</v>
      </c>
      <c r="FK220" s="292"/>
      <c r="FL220" s="289"/>
      <c r="FM220" s="548"/>
      <c r="FN220" s="275"/>
      <c r="FO220" s="42"/>
      <c r="FP220" s="41">
        <f t="shared" si="238"/>
        <v>0</v>
      </c>
      <c r="FQ220" s="41">
        <f t="shared" si="239"/>
        <v>0</v>
      </c>
      <c r="FR220" s="633">
        <v>0</v>
      </c>
      <c r="FW220" s="355">
        <f t="shared" si="240"/>
        <v>0</v>
      </c>
      <c r="FX220" s="355">
        <f t="shared" si="240"/>
        <v>0</v>
      </c>
      <c r="FY220" s="355">
        <f t="shared" si="241"/>
        <v>0</v>
      </c>
      <c r="FZ220" s="356">
        <f t="shared" si="241"/>
        <v>0</v>
      </c>
    </row>
    <row r="221" spans="1:182" x14ac:dyDescent="0.25">
      <c r="A221" s="35" t="s">
        <v>334</v>
      </c>
      <c r="B221" s="84" t="s">
        <v>335</v>
      </c>
      <c r="C221" s="88" t="s">
        <v>18</v>
      </c>
      <c r="D221" s="65">
        <v>8.75</v>
      </c>
      <c r="E221" s="299">
        <f t="shared" ref="E221:E224" si="244">G221+O221+W221+AE221+AM221+AU221+BC221+BK221+BS221+CA221+CI221+CQ221+CY221+DG221+DO221+DW221</f>
        <v>10724</v>
      </c>
      <c r="F221" s="288">
        <f>$D$221*E221</f>
        <v>93835</v>
      </c>
      <c r="G221" s="41">
        <v>0</v>
      </c>
      <c r="H221" s="289">
        <f>$D$221*G221</f>
        <v>0</v>
      </c>
      <c r="I221" s="467">
        <v>0</v>
      </c>
      <c r="J221" s="185">
        <v>0</v>
      </c>
      <c r="K221" s="42"/>
      <c r="L221" s="41">
        <f t="shared" si="201"/>
        <v>0</v>
      </c>
      <c r="M221" s="41">
        <f t="shared" si="202"/>
        <v>0</v>
      </c>
      <c r="N221" s="564">
        <v>0</v>
      </c>
      <c r="O221" s="60">
        <v>1593</v>
      </c>
      <c r="P221" s="289">
        <f>$D$221*O221</f>
        <v>13938.75</v>
      </c>
      <c r="Q221" s="457">
        <v>1593</v>
      </c>
      <c r="R221" s="185">
        <v>2998</v>
      </c>
      <c r="S221" s="42"/>
      <c r="T221" s="41">
        <f t="shared" si="203"/>
        <v>0</v>
      </c>
      <c r="U221" s="41">
        <f t="shared" si="204"/>
        <v>0</v>
      </c>
      <c r="V221" s="557">
        <v>0</v>
      </c>
      <c r="W221" s="60">
        <v>0</v>
      </c>
      <c r="X221" s="289">
        <f>$D$221*W221</f>
        <v>0</v>
      </c>
      <c r="Y221" s="457">
        <v>0</v>
      </c>
      <c r="Z221" s="185">
        <v>0</v>
      </c>
      <c r="AA221" s="42"/>
      <c r="AB221" s="41">
        <f t="shared" si="205"/>
        <v>0</v>
      </c>
      <c r="AC221" s="41">
        <f t="shared" si="206"/>
        <v>0</v>
      </c>
      <c r="AD221" s="557">
        <v>0</v>
      </c>
      <c r="AE221" s="60">
        <v>1700</v>
      </c>
      <c r="AF221" s="289">
        <f>$D$221*AE221</f>
        <v>14875</v>
      </c>
      <c r="AG221" s="457">
        <v>1700</v>
      </c>
      <c r="AH221" s="185">
        <v>1213</v>
      </c>
      <c r="AI221" s="42"/>
      <c r="AJ221" s="41">
        <f t="shared" si="207"/>
        <v>0</v>
      </c>
      <c r="AK221" s="41">
        <f t="shared" si="208"/>
        <v>0</v>
      </c>
      <c r="AL221" s="557">
        <v>0</v>
      </c>
      <c r="AM221" s="60">
        <v>0</v>
      </c>
      <c r="AN221" s="289">
        <f>$D$221*AM221</f>
        <v>0</v>
      </c>
      <c r="AO221" s="457">
        <v>0</v>
      </c>
      <c r="AP221" s="185">
        <v>0</v>
      </c>
      <c r="AQ221" s="42"/>
      <c r="AR221" s="41">
        <f t="shared" si="209"/>
        <v>0</v>
      </c>
      <c r="AS221" s="41">
        <f t="shared" si="210"/>
        <v>0</v>
      </c>
      <c r="AT221" s="557">
        <v>0</v>
      </c>
      <c r="AU221" s="60">
        <v>1770</v>
      </c>
      <c r="AV221" s="289">
        <f>$D$221*AU221</f>
        <v>15487.5</v>
      </c>
      <c r="AW221" s="457">
        <v>1770</v>
      </c>
      <c r="AX221" s="185">
        <v>1426</v>
      </c>
      <c r="AY221" s="42"/>
      <c r="AZ221" s="41">
        <f t="shared" si="211"/>
        <v>0</v>
      </c>
      <c r="BA221" s="41">
        <f t="shared" si="212"/>
        <v>0</v>
      </c>
      <c r="BB221" s="557">
        <v>0</v>
      </c>
      <c r="BC221" s="60">
        <v>0</v>
      </c>
      <c r="BD221" s="289">
        <f>$D$221*BC221</f>
        <v>0</v>
      </c>
      <c r="BE221" s="457">
        <v>0</v>
      </c>
      <c r="BF221" s="185">
        <v>0</v>
      </c>
      <c r="BG221" s="42"/>
      <c r="BH221" s="41">
        <f t="shared" si="213"/>
        <v>0</v>
      </c>
      <c r="BI221" s="41">
        <f t="shared" si="214"/>
        <v>0</v>
      </c>
      <c r="BJ221" s="557">
        <v>0</v>
      </c>
      <c r="BK221" s="60">
        <v>1221</v>
      </c>
      <c r="BL221" s="289">
        <f>$D$221*BK221</f>
        <v>10683.75</v>
      </c>
      <c r="BM221" s="457">
        <v>1221</v>
      </c>
      <c r="BN221" s="185">
        <v>1756</v>
      </c>
      <c r="BO221" s="42"/>
      <c r="BP221" s="41">
        <f t="shared" si="215"/>
        <v>0</v>
      </c>
      <c r="BQ221" s="41">
        <f t="shared" si="216"/>
        <v>0</v>
      </c>
      <c r="BR221" s="557">
        <v>0</v>
      </c>
      <c r="BS221" s="60">
        <v>0</v>
      </c>
      <c r="BT221" s="289">
        <f>$D$221*BS221</f>
        <v>0</v>
      </c>
      <c r="BU221" s="457">
        <v>0</v>
      </c>
      <c r="BV221" s="185">
        <v>1084</v>
      </c>
      <c r="BW221" s="42"/>
      <c r="BX221" s="41">
        <f t="shared" si="217"/>
        <v>0</v>
      </c>
      <c r="BY221" s="41">
        <f t="shared" si="218"/>
        <v>0</v>
      </c>
      <c r="BZ221" s="557">
        <v>0</v>
      </c>
      <c r="CA221" s="60">
        <v>1404</v>
      </c>
      <c r="CB221" s="289">
        <f>$D$221*CA221</f>
        <v>12285</v>
      </c>
      <c r="CC221" s="457">
        <v>1404</v>
      </c>
      <c r="CD221" s="185">
        <v>0</v>
      </c>
      <c r="CE221" s="42"/>
      <c r="CF221" s="41">
        <f t="shared" si="219"/>
        <v>0</v>
      </c>
      <c r="CG221" s="41">
        <f t="shared" si="220"/>
        <v>0</v>
      </c>
      <c r="CH221" s="557">
        <v>0</v>
      </c>
      <c r="CI221" s="60">
        <v>718</v>
      </c>
      <c r="CJ221" s="289">
        <f>$D$221*CI221</f>
        <v>6282.5</v>
      </c>
      <c r="CK221" s="457">
        <v>718</v>
      </c>
      <c r="CL221" s="185">
        <v>0</v>
      </c>
      <c r="CM221" s="42"/>
      <c r="CN221" s="41">
        <f t="shared" si="221"/>
        <v>0</v>
      </c>
      <c r="CO221" s="41">
        <f t="shared" si="222"/>
        <v>0</v>
      </c>
      <c r="CP221" s="599">
        <v>0</v>
      </c>
      <c r="CQ221" s="60">
        <v>718</v>
      </c>
      <c r="CR221" s="289">
        <f>$D$221*CQ221</f>
        <v>6282.5</v>
      </c>
      <c r="CS221" s="467">
        <v>0</v>
      </c>
      <c r="CT221" s="56"/>
      <c r="CU221" s="42"/>
      <c r="CV221" s="41">
        <f t="shared" si="199"/>
        <v>0</v>
      </c>
      <c r="CW221" s="41">
        <f t="shared" si="200"/>
        <v>0</v>
      </c>
      <c r="CX221" s="564">
        <v>0</v>
      </c>
      <c r="CY221" s="60">
        <v>1600</v>
      </c>
      <c r="CZ221" s="289">
        <f>$D$221*CY221</f>
        <v>14000</v>
      </c>
      <c r="DA221" s="502">
        <v>0</v>
      </c>
      <c r="DB221" s="274"/>
      <c r="DC221" s="42"/>
      <c r="DD221" s="41">
        <f t="shared" si="223"/>
        <v>0</v>
      </c>
      <c r="DE221" s="41">
        <f t="shared" si="224"/>
        <v>0</v>
      </c>
      <c r="DF221" s="604">
        <v>0</v>
      </c>
      <c r="DG221" s="180">
        <v>0</v>
      </c>
      <c r="DH221" s="289">
        <f>$D$221*DG221</f>
        <v>0</v>
      </c>
      <c r="DI221" s="502">
        <v>0</v>
      </c>
      <c r="DJ221" s="274"/>
      <c r="DK221" s="42"/>
      <c r="DL221" s="41">
        <f t="shared" si="225"/>
        <v>0</v>
      </c>
      <c r="DM221" s="41">
        <f t="shared" si="226"/>
        <v>0</v>
      </c>
      <c r="DN221" s="604">
        <v>0</v>
      </c>
      <c r="DO221" s="180">
        <v>0</v>
      </c>
      <c r="DP221" s="289">
        <f>$D$221*DO221</f>
        <v>0</v>
      </c>
      <c r="DQ221" s="502">
        <v>0</v>
      </c>
      <c r="DR221" s="274"/>
      <c r="DS221" s="42"/>
      <c r="DT221" s="41">
        <f t="shared" si="227"/>
        <v>0</v>
      </c>
      <c r="DU221" s="41">
        <f t="shared" si="228"/>
        <v>0</v>
      </c>
      <c r="DV221" s="604">
        <v>0</v>
      </c>
      <c r="DW221" s="180">
        <v>0</v>
      </c>
      <c r="DX221" s="289">
        <f>$D$221*DW221</f>
        <v>0</v>
      </c>
      <c r="DY221" s="502">
        <v>0</v>
      </c>
      <c r="DZ221" s="274"/>
      <c r="EA221" s="42"/>
      <c r="EB221" s="41">
        <f t="shared" si="229"/>
        <v>0</v>
      </c>
      <c r="EC221" s="41">
        <f t="shared" si="230"/>
        <v>0</v>
      </c>
      <c r="ED221" s="604">
        <v>0</v>
      </c>
      <c r="EE221" s="180">
        <v>0</v>
      </c>
      <c r="EF221" s="289">
        <f>$D$221*EE221</f>
        <v>0</v>
      </c>
      <c r="EG221" s="502">
        <v>0</v>
      </c>
      <c r="EH221" s="274"/>
      <c r="EI221" s="42"/>
      <c r="EJ221" s="41">
        <f t="shared" si="231"/>
        <v>0</v>
      </c>
      <c r="EK221" s="41">
        <f t="shared" si="232"/>
        <v>0</v>
      </c>
      <c r="EL221" s="604">
        <v>0</v>
      </c>
      <c r="EM221" s="180">
        <v>0</v>
      </c>
      <c r="EN221" s="289">
        <f>$D$221*EM221</f>
        <v>0</v>
      </c>
      <c r="EO221" s="502">
        <v>0</v>
      </c>
      <c r="EP221" s="274"/>
      <c r="EQ221" s="42"/>
      <c r="ER221" s="41">
        <f t="shared" si="233"/>
        <v>0</v>
      </c>
      <c r="ES221" s="41">
        <f t="shared" si="234"/>
        <v>0</v>
      </c>
      <c r="ET221" s="604">
        <v>0</v>
      </c>
      <c r="EU221" s="180">
        <v>0</v>
      </c>
      <c r="EV221" s="289">
        <f>$D$221*EU221</f>
        <v>0</v>
      </c>
      <c r="EW221" s="502">
        <v>0</v>
      </c>
      <c r="EX221" s="274"/>
      <c r="EY221" s="42"/>
      <c r="EZ221" s="41">
        <f t="shared" si="235"/>
        <v>0</v>
      </c>
      <c r="FA221" s="41">
        <f t="shared" si="236"/>
        <v>0</v>
      </c>
      <c r="FB221" s="604">
        <v>0</v>
      </c>
      <c r="FC221" s="86">
        <v>0</v>
      </c>
      <c r="FD221" s="289">
        <f>$D$221*FC221</f>
        <v>0</v>
      </c>
      <c r="FE221" s="499">
        <v>0</v>
      </c>
      <c r="FF221" s="19"/>
      <c r="FG221" s="42"/>
      <c r="FH221" s="41">
        <f t="shared" si="237"/>
        <v>0</v>
      </c>
      <c r="FI221" s="41">
        <f t="shared" si="197"/>
        <v>0</v>
      </c>
      <c r="FJ221" s="599">
        <v>0</v>
      </c>
      <c r="FK221" s="400">
        <v>0</v>
      </c>
      <c r="FL221" s="289">
        <f>$D$221*FK221</f>
        <v>0</v>
      </c>
      <c r="FM221" s="539">
        <v>0</v>
      </c>
      <c r="FN221" s="274"/>
      <c r="FO221" s="42"/>
      <c r="FP221" s="41">
        <f t="shared" si="238"/>
        <v>0</v>
      </c>
      <c r="FQ221" s="41">
        <f t="shared" si="239"/>
        <v>0</v>
      </c>
      <c r="FR221" s="633">
        <v>0</v>
      </c>
      <c r="FW221" s="355">
        <f t="shared" si="240"/>
        <v>10724</v>
      </c>
      <c r="FX221" s="355">
        <f t="shared" si="240"/>
        <v>93835</v>
      </c>
      <c r="FY221" s="355">
        <f t="shared" si="241"/>
        <v>0</v>
      </c>
      <c r="FZ221" s="356">
        <f t="shared" si="241"/>
        <v>0</v>
      </c>
    </row>
    <row r="222" spans="1:182" x14ac:dyDescent="0.25">
      <c r="A222" s="35" t="s">
        <v>336</v>
      </c>
      <c r="B222" s="84" t="s">
        <v>337</v>
      </c>
      <c r="C222" s="88" t="s">
        <v>120</v>
      </c>
      <c r="D222" s="428">
        <v>133</v>
      </c>
      <c r="E222" s="299">
        <f t="shared" si="244"/>
        <v>1212</v>
      </c>
      <c r="F222" s="288">
        <f>$D$222*E222</f>
        <v>161196</v>
      </c>
      <c r="G222" s="564">
        <v>0</v>
      </c>
      <c r="H222" s="289">
        <f>$D$222*G222</f>
        <v>0</v>
      </c>
      <c r="I222" s="467">
        <v>0</v>
      </c>
      <c r="K222" s="448">
        <v>1.07</v>
      </c>
      <c r="L222" s="41">
        <f t="shared" si="201"/>
        <v>0</v>
      </c>
      <c r="M222" s="41">
        <f t="shared" si="202"/>
        <v>0</v>
      </c>
      <c r="N222" s="564">
        <v>0</v>
      </c>
      <c r="O222" s="557">
        <v>132</v>
      </c>
      <c r="P222" s="289">
        <f>$D$222*O222</f>
        <v>17556</v>
      </c>
      <c r="Q222" s="457">
        <v>123</v>
      </c>
      <c r="S222" s="448">
        <v>1.07</v>
      </c>
      <c r="T222" s="41">
        <f t="shared" si="203"/>
        <v>141.24</v>
      </c>
      <c r="U222" s="41">
        <f t="shared" si="204"/>
        <v>142</v>
      </c>
      <c r="V222" s="557">
        <v>132</v>
      </c>
      <c r="W222" s="557">
        <v>0</v>
      </c>
      <c r="X222" s="289">
        <f>$D$222*W222</f>
        <v>0</v>
      </c>
      <c r="Y222" s="457">
        <v>0</v>
      </c>
      <c r="AA222" s="448">
        <v>1.07</v>
      </c>
      <c r="AB222" s="41">
        <f t="shared" si="205"/>
        <v>0</v>
      </c>
      <c r="AC222" s="41">
        <f t="shared" si="206"/>
        <v>0</v>
      </c>
      <c r="AD222" s="557">
        <v>0</v>
      </c>
      <c r="AE222" s="557">
        <v>214</v>
      </c>
      <c r="AF222" s="289">
        <f>$D$222*AE222</f>
        <v>28462</v>
      </c>
      <c r="AG222" s="457">
        <v>200</v>
      </c>
      <c r="AI222" s="448">
        <v>1.07</v>
      </c>
      <c r="AJ222" s="41">
        <f t="shared" si="207"/>
        <v>228.98000000000002</v>
      </c>
      <c r="AK222" s="41">
        <f t="shared" si="208"/>
        <v>229</v>
      </c>
      <c r="AL222" s="557">
        <v>214</v>
      </c>
      <c r="AM222" s="557">
        <v>0</v>
      </c>
      <c r="AN222" s="289">
        <f>$D$222*AM222</f>
        <v>0</v>
      </c>
      <c r="AO222" s="457">
        <v>0</v>
      </c>
      <c r="AQ222" s="448">
        <v>1.07</v>
      </c>
      <c r="AR222" s="41">
        <f t="shared" si="209"/>
        <v>0</v>
      </c>
      <c r="AS222" s="41">
        <f t="shared" si="210"/>
        <v>0</v>
      </c>
      <c r="AT222" s="557">
        <v>0</v>
      </c>
      <c r="AU222" s="557">
        <v>246</v>
      </c>
      <c r="AV222" s="289">
        <f>$D$222*AU222</f>
        <v>32718</v>
      </c>
      <c r="AW222" s="457">
        <v>229</v>
      </c>
      <c r="AY222" s="448">
        <v>1.07</v>
      </c>
      <c r="AZ222" s="41">
        <f t="shared" si="211"/>
        <v>263.22000000000003</v>
      </c>
      <c r="BA222" s="41">
        <f t="shared" si="212"/>
        <v>264</v>
      </c>
      <c r="BB222" s="557">
        <v>246</v>
      </c>
      <c r="BC222" s="557">
        <v>0</v>
      </c>
      <c r="BD222" s="289">
        <f>$D$222*BC222</f>
        <v>0</v>
      </c>
      <c r="BE222" s="457">
        <v>0</v>
      </c>
      <c r="BG222" s="448">
        <v>1.07</v>
      </c>
      <c r="BH222" s="41">
        <f t="shared" si="213"/>
        <v>0</v>
      </c>
      <c r="BI222" s="41">
        <f t="shared" si="214"/>
        <v>0</v>
      </c>
      <c r="BJ222" s="557">
        <v>0</v>
      </c>
      <c r="BK222" s="557">
        <v>157</v>
      </c>
      <c r="BL222" s="289">
        <f>$D$222*BK222</f>
        <v>20881</v>
      </c>
      <c r="BM222" s="457">
        <v>146</v>
      </c>
      <c r="BO222" s="448">
        <v>1.07</v>
      </c>
      <c r="BP222" s="41">
        <f t="shared" si="215"/>
        <v>167.99</v>
      </c>
      <c r="BQ222" s="41">
        <f t="shared" si="216"/>
        <v>168</v>
      </c>
      <c r="BR222" s="557">
        <v>157</v>
      </c>
      <c r="BS222" s="557">
        <v>0</v>
      </c>
      <c r="BT222" s="289">
        <f>$D$222*BS222</f>
        <v>0</v>
      </c>
      <c r="BU222" s="457">
        <v>0</v>
      </c>
      <c r="BW222" s="448">
        <v>1.07</v>
      </c>
      <c r="BX222" s="41">
        <f t="shared" si="217"/>
        <v>0</v>
      </c>
      <c r="BY222" s="41">
        <f t="shared" si="218"/>
        <v>0</v>
      </c>
      <c r="BZ222" s="557">
        <v>0</v>
      </c>
      <c r="CA222" s="557">
        <v>200</v>
      </c>
      <c r="CB222" s="289">
        <f>$D$222*CA222</f>
        <v>26600</v>
      </c>
      <c r="CC222" s="457">
        <v>186</v>
      </c>
      <c r="CE222" s="448">
        <v>1.07</v>
      </c>
      <c r="CF222" s="41">
        <f t="shared" si="219"/>
        <v>214</v>
      </c>
      <c r="CG222" s="41">
        <f t="shared" si="220"/>
        <v>214</v>
      </c>
      <c r="CH222" s="557">
        <v>200</v>
      </c>
      <c r="CI222" s="599">
        <v>69</v>
      </c>
      <c r="CJ222" s="289">
        <f>$D$222*CI222</f>
        <v>9177</v>
      </c>
      <c r="CK222" s="457">
        <v>64</v>
      </c>
      <c r="CM222" s="448">
        <v>1.07</v>
      </c>
      <c r="CN222" s="41">
        <f t="shared" si="221"/>
        <v>73.83</v>
      </c>
      <c r="CO222" s="41">
        <f t="shared" si="222"/>
        <v>74</v>
      </c>
      <c r="CP222" s="599">
        <v>69</v>
      </c>
      <c r="CQ222" s="599">
        <v>69</v>
      </c>
      <c r="CR222" s="289">
        <f>$D$222*CQ222</f>
        <v>9177</v>
      </c>
      <c r="CS222" s="467">
        <v>0</v>
      </c>
      <c r="CT222" s="56"/>
      <c r="CU222" s="448">
        <v>1.07</v>
      </c>
      <c r="CV222" s="41">
        <f t="shared" si="199"/>
        <v>73.83</v>
      </c>
      <c r="CW222" s="41">
        <f t="shared" si="200"/>
        <v>74</v>
      </c>
      <c r="CX222" s="564">
        <v>0</v>
      </c>
      <c r="CY222" s="557">
        <v>125</v>
      </c>
      <c r="CZ222" s="289">
        <f>$D$222*CY222</f>
        <v>16625</v>
      </c>
      <c r="DA222" s="502">
        <v>0</v>
      </c>
      <c r="DB222" s="274"/>
      <c r="DC222" s="448">
        <v>1.07</v>
      </c>
      <c r="DD222" s="41">
        <f t="shared" si="223"/>
        <v>133.75</v>
      </c>
      <c r="DE222" s="41">
        <f t="shared" si="224"/>
        <v>134</v>
      </c>
      <c r="DF222" s="604">
        <v>0</v>
      </c>
      <c r="DG222" s="604">
        <v>0</v>
      </c>
      <c r="DH222" s="289">
        <f>$D$222*DG222</f>
        <v>0</v>
      </c>
      <c r="DI222" s="502">
        <v>0</v>
      </c>
      <c r="DJ222" s="274"/>
      <c r="DK222" s="448">
        <v>1.07</v>
      </c>
      <c r="DL222" s="41">
        <f t="shared" si="225"/>
        <v>0</v>
      </c>
      <c r="DM222" s="41">
        <f t="shared" si="226"/>
        <v>0</v>
      </c>
      <c r="DN222" s="604">
        <v>0</v>
      </c>
      <c r="DO222" s="604">
        <v>0</v>
      </c>
      <c r="DP222" s="289">
        <f>$D$222*DO222</f>
        <v>0</v>
      </c>
      <c r="DQ222" s="502">
        <v>0</v>
      </c>
      <c r="DR222" s="274"/>
      <c r="DS222" s="448">
        <v>1.07</v>
      </c>
      <c r="DT222" s="41">
        <f t="shared" si="227"/>
        <v>0</v>
      </c>
      <c r="DU222" s="41">
        <f t="shared" si="228"/>
        <v>0</v>
      </c>
      <c r="DV222" s="604">
        <v>0</v>
      </c>
      <c r="DW222" s="604">
        <v>0</v>
      </c>
      <c r="DX222" s="289">
        <f>$D$222*DW222</f>
        <v>0</v>
      </c>
      <c r="DY222" s="502">
        <v>0</v>
      </c>
      <c r="DZ222" s="274"/>
      <c r="EA222" s="448">
        <v>1.07</v>
      </c>
      <c r="EB222" s="41">
        <f t="shared" si="229"/>
        <v>0</v>
      </c>
      <c r="EC222" s="41">
        <f t="shared" si="230"/>
        <v>0</v>
      </c>
      <c r="ED222" s="604">
        <v>0</v>
      </c>
      <c r="EE222" s="604">
        <v>0</v>
      </c>
      <c r="EF222" s="289">
        <f>$D$222*EE222</f>
        <v>0</v>
      </c>
      <c r="EG222" s="502">
        <v>0</v>
      </c>
      <c r="EH222" s="274"/>
      <c r="EI222" s="448">
        <v>1.07</v>
      </c>
      <c r="EJ222" s="41">
        <f t="shared" si="231"/>
        <v>0</v>
      </c>
      <c r="EK222" s="41">
        <f t="shared" si="232"/>
        <v>0</v>
      </c>
      <c r="EL222" s="604">
        <v>0</v>
      </c>
      <c r="EM222" s="604">
        <v>0</v>
      </c>
      <c r="EN222" s="289">
        <f>$D$222*EM222</f>
        <v>0</v>
      </c>
      <c r="EO222" s="502">
        <v>0</v>
      </c>
      <c r="EP222" s="274"/>
      <c r="EQ222" s="448">
        <v>1.07</v>
      </c>
      <c r="ER222" s="41">
        <f t="shared" si="233"/>
        <v>0</v>
      </c>
      <c r="ES222" s="41">
        <f t="shared" si="234"/>
        <v>0</v>
      </c>
      <c r="ET222" s="604">
        <v>0</v>
      </c>
      <c r="EU222" s="604">
        <v>0</v>
      </c>
      <c r="EV222" s="289">
        <f>$D$222*EU222</f>
        <v>0</v>
      </c>
      <c r="EW222" s="502">
        <v>0</v>
      </c>
      <c r="EX222" s="274"/>
      <c r="EY222" s="448">
        <v>1.07</v>
      </c>
      <c r="EZ222" s="41">
        <f t="shared" si="235"/>
        <v>0</v>
      </c>
      <c r="FA222" s="41">
        <f t="shared" si="236"/>
        <v>0</v>
      </c>
      <c r="FB222" s="604">
        <v>0</v>
      </c>
      <c r="FC222" s="599">
        <v>0</v>
      </c>
      <c r="FD222" s="289">
        <f>$D$222*FC222</f>
        <v>0</v>
      </c>
      <c r="FE222" s="499">
        <v>0</v>
      </c>
      <c r="FF222" s="19"/>
      <c r="FG222" s="448">
        <v>1.07</v>
      </c>
      <c r="FH222" s="41">
        <f t="shared" si="237"/>
        <v>0</v>
      </c>
      <c r="FI222" s="41">
        <f t="shared" si="197"/>
        <v>0</v>
      </c>
      <c r="FJ222" s="599">
        <v>0</v>
      </c>
      <c r="FK222" s="633">
        <v>0</v>
      </c>
      <c r="FL222" s="289">
        <f>$D$222*FK222</f>
        <v>0</v>
      </c>
      <c r="FM222" s="539">
        <v>0</v>
      </c>
      <c r="FN222" s="274"/>
      <c r="FO222" s="448">
        <v>1.07</v>
      </c>
      <c r="FP222" s="41">
        <f t="shared" si="238"/>
        <v>0</v>
      </c>
      <c r="FQ222" s="41">
        <f t="shared" si="239"/>
        <v>0</v>
      </c>
      <c r="FR222" s="633">
        <v>0</v>
      </c>
      <c r="FW222" s="355">
        <f t="shared" si="240"/>
        <v>1212</v>
      </c>
      <c r="FX222" s="355">
        <f t="shared" si="240"/>
        <v>161196</v>
      </c>
      <c r="FY222" s="355">
        <f t="shared" si="241"/>
        <v>0</v>
      </c>
      <c r="FZ222" s="356">
        <f t="shared" si="241"/>
        <v>0</v>
      </c>
    </row>
    <row r="223" spans="1:182" x14ac:dyDescent="0.25">
      <c r="A223" s="35" t="s">
        <v>338</v>
      </c>
      <c r="B223" s="84" t="s">
        <v>339</v>
      </c>
      <c r="C223" s="88" t="s">
        <v>120</v>
      </c>
      <c r="D223" s="428">
        <v>235</v>
      </c>
      <c r="E223" s="299">
        <f t="shared" si="244"/>
        <v>353</v>
      </c>
      <c r="F223" s="288">
        <f>$D$223*E223</f>
        <v>82955</v>
      </c>
      <c r="G223" s="564">
        <v>0</v>
      </c>
      <c r="H223" s="289">
        <f>$D$223*G223</f>
        <v>0</v>
      </c>
      <c r="I223" s="467">
        <v>0</v>
      </c>
      <c r="K223" s="448">
        <v>1.07</v>
      </c>
      <c r="L223" s="41">
        <f t="shared" si="201"/>
        <v>0</v>
      </c>
      <c r="M223" s="41">
        <f t="shared" si="202"/>
        <v>0</v>
      </c>
      <c r="N223" s="564">
        <v>0</v>
      </c>
      <c r="O223" s="557">
        <v>49</v>
      </c>
      <c r="P223" s="289">
        <f>$D$223*O223</f>
        <v>11515</v>
      </c>
      <c r="Q223" s="457">
        <v>45</v>
      </c>
      <c r="S223" s="448">
        <v>1.07</v>
      </c>
      <c r="T223" s="41">
        <f t="shared" si="203"/>
        <v>52.43</v>
      </c>
      <c r="U223" s="41">
        <f t="shared" si="204"/>
        <v>53</v>
      </c>
      <c r="V223" s="557">
        <v>49</v>
      </c>
      <c r="W223" s="557">
        <v>0</v>
      </c>
      <c r="X223" s="289">
        <f>$D$223*W223</f>
        <v>0</v>
      </c>
      <c r="Y223" s="457">
        <v>0</v>
      </c>
      <c r="AA223" s="448">
        <v>1.07</v>
      </c>
      <c r="AB223" s="41">
        <f t="shared" si="205"/>
        <v>0</v>
      </c>
      <c r="AC223" s="41">
        <f t="shared" si="206"/>
        <v>0</v>
      </c>
      <c r="AD223" s="557">
        <v>0</v>
      </c>
      <c r="AE223" s="557">
        <v>43</v>
      </c>
      <c r="AF223" s="289">
        <f>$D$223*AE223</f>
        <v>10105</v>
      </c>
      <c r="AG223" s="457">
        <v>40</v>
      </c>
      <c r="AI223" s="448">
        <v>1.07</v>
      </c>
      <c r="AJ223" s="41">
        <f t="shared" si="207"/>
        <v>46.010000000000005</v>
      </c>
      <c r="AK223" s="41">
        <f t="shared" si="208"/>
        <v>47</v>
      </c>
      <c r="AL223" s="557">
        <v>43</v>
      </c>
      <c r="AM223" s="557">
        <v>0</v>
      </c>
      <c r="AN223" s="289">
        <f>$D$223*AM223</f>
        <v>0</v>
      </c>
      <c r="AO223" s="457">
        <v>0</v>
      </c>
      <c r="AQ223" s="448">
        <v>1.07</v>
      </c>
      <c r="AR223" s="41">
        <f t="shared" si="209"/>
        <v>0</v>
      </c>
      <c r="AS223" s="41">
        <f t="shared" si="210"/>
        <v>0</v>
      </c>
      <c r="AT223" s="557">
        <v>0</v>
      </c>
      <c r="AU223" s="557">
        <v>54</v>
      </c>
      <c r="AV223" s="289">
        <f>$D$223*AU223</f>
        <v>12690</v>
      </c>
      <c r="AW223" s="457">
        <v>50</v>
      </c>
      <c r="AY223" s="448">
        <v>1.07</v>
      </c>
      <c r="AZ223" s="41">
        <f t="shared" si="211"/>
        <v>57.78</v>
      </c>
      <c r="BA223" s="41">
        <f t="shared" si="212"/>
        <v>58</v>
      </c>
      <c r="BB223" s="557">
        <v>54</v>
      </c>
      <c r="BC223" s="557">
        <v>0</v>
      </c>
      <c r="BD223" s="289">
        <f>$D$223*BC223</f>
        <v>0</v>
      </c>
      <c r="BE223" s="457">
        <v>0</v>
      </c>
      <c r="BG223" s="448">
        <v>1.07</v>
      </c>
      <c r="BH223" s="41">
        <f t="shared" si="213"/>
        <v>0</v>
      </c>
      <c r="BI223" s="41">
        <f t="shared" si="214"/>
        <v>0</v>
      </c>
      <c r="BJ223" s="557">
        <v>0</v>
      </c>
      <c r="BK223" s="557">
        <v>44</v>
      </c>
      <c r="BL223" s="289">
        <f>$D$223*BK223</f>
        <v>10340</v>
      </c>
      <c r="BM223" s="457">
        <v>41</v>
      </c>
      <c r="BO223" s="448">
        <v>1.07</v>
      </c>
      <c r="BP223" s="41">
        <f t="shared" si="215"/>
        <v>47.080000000000005</v>
      </c>
      <c r="BQ223" s="41">
        <f t="shared" si="216"/>
        <v>48</v>
      </c>
      <c r="BR223" s="557">
        <v>44</v>
      </c>
      <c r="BS223" s="557">
        <v>0</v>
      </c>
      <c r="BT223" s="289">
        <f>$D$223*BS223</f>
        <v>0</v>
      </c>
      <c r="BU223" s="457">
        <v>0</v>
      </c>
      <c r="BW223" s="448">
        <v>1.07</v>
      </c>
      <c r="BX223" s="41">
        <f t="shared" si="217"/>
        <v>0</v>
      </c>
      <c r="BY223" s="41">
        <f t="shared" si="218"/>
        <v>0</v>
      </c>
      <c r="BZ223" s="557">
        <v>0</v>
      </c>
      <c r="CA223" s="557">
        <v>55</v>
      </c>
      <c r="CB223" s="289">
        <f>$D$223*CA223</f>
        <v>12925</v>
      </c>
      <c r="CC223" s="457">
        <v>51</v>
      </c>
      <c r="CE223" s="448">
        <v>1.07</v>
      </c>
      <c r="CF223" s="41">
        <f t="shared" si="219"/>
        <v>58.85</v>
      </c>
      <c r="CG223" s="41">
        <f t="shared" si="220"/>
        <v>59</v>
      </c>
      <c r="CH223" s="557">
        <v>55</v>
      </c>
      <c r="CI223" s="599">
        <v>29</v>
      </c>
      <c r="CJ223" s="289">
        <f>$D$223*CI223</f>
        <v>6815</v>
      </c>
      <c r="CK223" s="457">
        <v>27</v>
      </c>
      <c r="CM223" s="448">
        <v>1.07</v>
      </c>
      <c r="CN223" s="41">
        <f t="shared" si="221"/>
        <v>31.03</v>
      </c>
      <c r="CO223" s="41">
        <f t="shared" si="222"/>
        <v>32</v>
      </c>
      <c r="CP223" s="599">
        <v>29</v>
      </c>
      <c r="CQ223" s="599">
        <v>29</v>
      </c>
      <c r="CR223" s="289">
        <f>$D$223*CQ223</f>
        <v>6815</v>
      </c>
      <c r="CS223" s="467">
        <v>0</v>
      </c>
      <c r="CT223" s="56"/>
      <c r="CU223" s="448">
        <v>1.07</v>
      </c>
      <c r="CV223" s="41">
        <f t="shared" si="199"/>
        <v>31.03</v>
      </c>
      <c r="CW223" s="41">
        <f t="shared" si="200"/>
        <v>32</v>
      </c>
      <c r="CX223" s="564">
        <v>0</v>
      </c>
      <c r="CY223" s="557">
        <v>50</v>
      </c>
      <c r="CZ223" s="289">
        <f>$D$223*CY223</f>
        <v>11750</v>
      </c>
      <c r="DA223" s="502">
        <v>0</v>
      </c>
      <c r="DB223" s="274"/>
      <c r="DC223" s="448">
        <v>1.07</v>
      </c>
      <c r="DD223" s="41">
        <f t="shared" si="223"/>
        <v>53.5</v>
      </c>
      <c r="DE223" s="41">
        <f t="shared" si="224"/>
        <v>54</v>
      </c>
      <c r="DF223" s="604">
        <v>0</v>
      </c>
      <c r="DG223" s="604">
        <v>0</v>
      </c>
      <c r="DH223" s="289">
        <f>$D$223*DG223</f>
        <v>0</v>
      </c>
      <c r="DI223" s="502">
        <v>0</v>
      </c>
      <c r="DJ223" s="274"/>
      <c r="DK223" s="448">
        <v>1.07</v>
      </c>
      <c r="DL223" s="41">
        <f t="shared" si="225"/>
        <v>0</v>
      </c>
      <c r="DM223" s="41">
        <f t="shared" si="226"/>
        <v>0</v>
      </c>
      <c r="DN223" s="604">
        <v>0</v>
      </c>
      <c r="DO223" s="604">
        <v>0</v>
      </c>
      <c r="DP223" s="289">
        <f>$D$223*DO223</f>
        <v>0</v>
      </c>
      <c r="DQ223" s="502">
        <v>0</v>
      </c>
      <c r="DR223" s="274"/>
      <c r="DS223" s="448">
        <v>1.07</v>
      </c>
      <c r="DT223" s="41">
        <f t="shared" si="227"/>
        <v>0</v>
      </c>
      <c r="DU223" s="41">
        <f t="shared" si="228"/>
        <v>0</v>
      </c>
      <c r="DV223" s="604">
        <v>0</v>
      </c>
      <c r="DW223" s="604">
        <v>0</v>
      </c>
      <c r="DX223" s="289">
        <f>$D$223*DW223</f>
        <v>0</v>
      </c>
      <c r="DY223" s="502">
        <v>0</v>
      </c>
      <c r="DZ223" s="274"/>
      <c r="EA223" s="448">
        <v>1.07</v>
      </c>
      <c r="EB223" s="41">
        <f t="shared" si="229"/>
        <v>0</v>
      </c>
      <c r="EC223" s="41">
        <f t="shared" si="230"/>
        <v>0</v>
      </c>
      <c r="ED223" s="604">
        <v>0</v>
      </c>
      <c r="EE223" s="604">
        <v>0</v>
      </c>
      <c r="EF223" s="289">
        <f>$D$223*EE223</f>
        <v>0</v>
      </c>
      <c r="EG223" s="502">
        <v>0</v>
      </c>
      <c r="EH223" s="274"/>
      <c r="EI223" s="448">
        <v>1.07</v>
      </c>
      <c r="EJ223" s="41">
        <f t="shared" si="231"/>
        <v>0</v>
      </c>
      <c r="EK223" s="41">
        <f t="shared" si="232"/>
        <v>0</v>
      </c>
      <c r="EL223" s="604">
        <v>0</v>
      </c>
      <c r="EM223" s="604">
        <v>0</v>
      </c>
      <c r="EN223" s="289">
        <f>$D$223*EM223</f>
        <v>0</v>
      </c>
      <c r="EO223" s="502">
        <v>0</v>
      </c>
      <c r="EP223" s="274"/>
      <c r="EQ223" s="448">
        <v>1.07</v>
      </c>
      <c r="ER223" s="41">
        <f t="shared" si="233"/>
        <v>0</v>
      </c>
      <c r="ES223" s="41">
        <f t="shared" si="234"/>
        <v>0</v>
      </c>
      <c r="ET223" s="604">
        <v>0</v>
      </c>
      <c r="EU223" s="604">
        <v>0</v>
      </c>
      <c r="EV223" s="289">
        <f>$D$223*EU223</f>
        <v>0</v>
      </c>
      <c r="EW223" s="502">
        <v>0</v>
      </c>
      <c r="EX223" s="274"/>
      <c r="EY223" s="448">
        <v>1.07</v>
      </c>
      <c r="EZ223" s="41">
        <f t="shared" si="235"/>
        <v>0</v>
      </c>
      <c r="FA223" s="41">
        <f t="shared" si="236"/>
        <v>0</v>
      </c>
      <c r="FB223" s="604">
        <v>0</v>
      </c>
      <c r="FC223" s="599">
        <v>0</v>
      </c>
      <c r="FD223" s="289">
        <f>$D$223*FC223</f>
        <v>0</v>
      </c>
      <c r="FE223" s="499">
        <v>0</v>
      </c>
      <c r="FF223" s="19"/>
      <c r="FG223" s="448">
        <v>1.07</v>
      </c>
      <c r="FH223" s="41">
        <f t="shared" si="237"/>
        <v>0</v>
      </c>
      <c r="FI223" s="41">
        <f t="shared" si="197"/>
        <v>0</v>
      </c>
      <c r="FJ223" s="599">
        <v>0</v>
      </c>
      <c r="FK223" s="633">
        <v>0</v>
      </c>
      <c r="FL223" s="289">
        <f>$D$223*FK223</f>
        <v>0</v>
      </c>
      <c r="FM223" s="539">
        <v>0</v>
      </c>
      <c r="FN223" s="274"/>
      <c r="FO223" s="448">
        <v>1.07</v>
      </c>
      <c r="FP223" s="41">
        <f t="shared" si="238"/>
        <v>0</v>
      </c>
      <c r="FQ223" s="41">
        <f t="shared" si="239"/>
        <v>0</v>
      </c>
      <c r="FR223" s="633">
        <v>0</v>
      </c>
      <c r="FW223" s="355">
        <f t="shared" si="240"/>
        <v>353</v>
      </c>
      <c r="FX223" s="355">
        <f t="shared" si="240"/>
        <v>82955</v>
      </c>
      <c r="FY223" s="355">
        <f t="shared" si="241"/>
        <v>0</v>
      </c>
      <c r="FZ223" s="356">
        <f t="shared" si="241"/>
        <v>0</v>
      </c>
    </row>
    <row r="224" spans="1:182" x14ac:dyDescent="0.25">
      <c r="A224" s="35" t="s">
        <v>340</v>
      </c>
      <c r="B224" s="186" t="s">
        <v>341</v>
      </c>
      <c r="C224" s="88" t="s">
        <v>120</v>
      </c>
      <c r="D224" s="428">
        <v>380</v>
      </c>
      <c r="E224" s="299">
        <f t="shared" si="244"/>
        <v>20</v>
      </c>
      <c r="F224" s="288">
        <f>$D$224*E224</f>
        <v>7600</v>
      </c>
      <c r="G224" s="60">
        <v>0</v>
      </c>
      <c r="H224" s="289">
        <f>$D$224*G224</f>
        <v>0</v>
      </c>
      <c r="I224" s="457">
        <v>0</v>
      </c>
      <c r="J224" s="187">
        <v>0</v>
      </c>
      <c r="K224" s="42"/>
      <c r="L224" s="41">
        <f t="shared" si="201"/>
        <v>0</v>
      </c>
      <c r="M224" s="41">
        <f t="shared" si="202"/>
        <v>0</v>
      </c>
      <c r="N224" s="557">
        <v>0</v>
      </c>
      <c r="O224" s="60">
        <v>3</v>
      </c>
      <c r="P224" s="289">
        <f>$D$224*O224</f>
        <v>1140</v>
      </c>
      <c r="Q224" s="457">
        <v>3</v>
      </c>
      <c r="R224" s="187">
        <v>383</v>
      </c>
      <c r="S224" s="42"/>
      <c r="T224" s="41">
        <f t="shared" si="203"/>
        <v>0</v>
      </c>
      <c r="U224" s="41">
        <f t="shared" si="204"/>
        <v>0</v>
      </c>
      <c r="V224" s="557">
        <v>0</v>
      </c>
      <c r="W224" s="60">
        <v>0</v>
      </c>
      <c r="X224" s="289">
        <f>$D$224*W224</f>
        <v>0</v>
      </c>
      <c r="Y224" s="457">
        <v>0</v>
      </c>
      <c r="Z224" s="187">
        <v>0</v>
      </c>
      <c r="AA224" s="42"/>
      <c r="AB224" s="41">
        <f t="shared" si="205"/>
        <v>0</v>
      </c>
      <c r="AC224" s="41">
        <f t="shared" si="206"/>
        <v>0</v>
      </c>
      <c r="AD224" s="557">
        <v>0</v>
      </c>
      <c r="AE224" s="60">
        <v>3</v>
      </c>
      <c r="AF224" s="289">
        <f>$D$224*AE224</f>
        <v>1140</v>
      </c>
      <c r="AG224" s="457">
        <v>3</v>
      </c>
      <c r="AH224" s="187">
        <v>353</v>
      </c>
      <c r="AI224" s="42"/>
      <c r="AJ224" s="41">
        <f t="shared" si="207"/>
        <v>0</v>
      </c>
      <c r="AK224" s="41">
        <f t="shared" si="208"/>
        <v>0</v>
      </c>
      <c r="AL224" s="557">
        <v>0</v>
      </c>
      <c r="AM224" s="60">
        <v>0</v>
      </c>
      <c r="AN224" s="289">
        <f>$D$224*AM224</f>
        <v>0</v>
      </c>
      <c r="AO224" s="457">
        <v>0</v>
      </c>
      <c r="AP224" s="187">
        <v>0</v>
      </c>
      <c r="AQ224" s="42"/>
      <c r="AR224" s="41">
        <f t="shared" si="209"/>
        <v>0</v>
      </c>
      <c r="AS224" s="41">
        <f t="shared" si="210"/>
        <v>0</v>
      </c>
      <c r="AT224" s="557">
        <v>0</v>
      </c>
      <c r="AU224" s="60">
        <v>3</v>
      </c>
      <c r="AV224" s="289">
        <f>$D$224*AU224</f>
        <v>1140</v>
      </c>
      <c r="AW224" s="457">
        <v>3</v>
      </c>
      <c r="AX224" s="187">
        <v>567</v>
      </c>
      <c r="AY224" s="42"/>
      <c r="AZ224" s="41">
        <f t="shared" si="211"/>
        <v>0</v>
      </c>
      <c r="BA224" s="41">
        <f t="shared" si="212"/>
        <v>0</v>
      </c>
      <c r="BB224" s="557">
        <v>0</v>
      </c>
      <c r="BC224" s="60">
        <v>0</v>
      </c>
      <c r="BD224" s="289">
        <f>$D$224*BC224</f>
        <v>0</v>
      </c>
      <c r="BE224" s="457">
        <v>0</v>
      </c>
      <c r="BF224" s="187">
        <v>0</v>
      </c>
      <c r="BG224" s="42"/>
      <c r="BH224" s="41">
        <f t="shared" si="213"/>
        <v>0</v>
      </c>
      <c r="BI224" s="41">
        <f t="shared" si="214"/>
        <v>0</v>
      </c>
      <c r="BJ224" s="557">
        <v>0</v>
      </c>
      <c r="BK224" s="60">
        <v>3</v>
      </c>
      <c r="BL224" s="289">
        <f>$D$224*BK224</f>
        <v>1140</v>
      </c>
      <c r="BM224" s="457">
        <v>3</v>
      </c>
      <c r="BN224" s="187">
        <v>399</v>
      </c>
      <c r="BO224" s="42"/>
      <c r="BP224" s="41">
        <f t="shared" si="215"/>
        <v>0</v>
      </c>
      <c r="BQ224" s="41">
        <f t="shared" si="216"/>
        <v>0</v>
      </c>
      <c r="BR224" s="557">
        <v>0</v>
      </c>
      <c r="BS224" s="60">
        <v>0</v>
      </c>
      <c r="BT224" s="289">
        <f>$D$224*BS224</f>
        <v>0</v>
      </c>
      <c r="BU224" s="457">
        <v>0</v>
      </c>
      <c r="BV224" s="187">
        <v>293</v>
      </c>
      <c r="BW224" s="42"/>
      <c r="BX224" s="41">
        <f t="shared" si="217"/>
        <v>0</v>
      </c>
      <c r="BY224" s="41">
        <f t="shared" si="218"/>
        <v>0</v>
      </c>
      <c r="BZ224" s="557">
        <v>0</v>
      </c>
      <c r="CA224" s="60">
        <v>2</v>
      </c>
      <c r="CB224" s="289">
        <f>$D$224*CA224</f>
        <v>760</v>
      </c>
      <c r="CC224" s="457">
        <v>2</v>
      </c>
      <c r="CD224" s="187">
        <v>0</v>
      </c>
      <c r="CE224" s="42"/>
      <c r="CF224" s="41">
        <f t="shared" si="219"/>
        <v>0</v>
      </c>
      <c r="CG224" s="41">
        <f t="shared" si="220"/>
        <v>0</v>
      </c>
      <c r="CH224" s="557">
        <v>0</v>
      </c>
      <c r="CI224" s="60">
        <v>2</v>
      </c>
      <c r="CJ224" s="289">
        <f>$D$224*CI224</f>
        <v>760</v>
      </c>
      <c r="CK224" s="457">
        <v>2</v>
      </c>
      <c r="CL224" s="187">
        <v>0</v>
      </c>
      <c r="CM224" s="42"/>
      <c r="CN224" s="41">
        <f t="shared" si="221"/>
        <v>0</v>
      </c>
      <c r="CO224" s="41">
        <f t="shared" si="222"/>
        <v>0</v>
      </c>
      <c r="CP224" s="599">
        <v>0</v>
      </c>
      <c r="CQ224" s="60">
        <v>2</v>
      </c>
      <c r="CR224" s="289">
        <f>$D$224*CQ224</f>
        <v>760</v>
      </c>
      <c r="CS224" s="467">
        <v>0</v>
      </c>
      <c r="CT224" s="56"/>
      <c r="CU224" s="42"/>
      <c r="CV224" s="41">
        <f t="shared" si="199"/>
        <v>0</v>
      </c>
      <c r="CW224" s="41">
        <f t="shared" si="200"/>
        <v>0</v>
      </c>
      <c r="CX224" s="564">
        <v>0</v>
      </c>
      <c r="CY224" s="60">
        <v>2</v>
      </c>
      <c r="CZ224" s="289">
        <f>$D$224*CY224</f>
        <v>760</v>
      </c>
      <c r="DA224" s="502">
        <v>0</v>
      </c>
      <c r="DB224" s="274"/>
      <c r="DC224" s="42"/>
      <c r="DD224" s="41">
        <f t="shared" si="223"/>
        <v>0</v>
      </c>
      <c r="DE224" s="41">
        <f t="shared" si="224"/>
        <v>0</v>
      </c>
      <c r="DF224" s="604">
        <v>0</v>
      </c>
      <c r="DG224" s="180">
        <v>0</v>
      </c>
      <c r="DH224" s="289">
        <f>$D$224*DG224</f>
        <v>0</v>
      </c>
      <c r="DI224" s="502">
        <v>0</v>
      </c>
      <c r="DJ224" s="274"/>
      <c r="DK224" s="42"/>
      <c r="DL224" s="41">
        <f t="shared" si="225"/>
        <v>0</v>
      </c>
      <c r="DM224" s="41">
        <f t="shared" si="226"/>
        <v>0</v>
      </c>
      <c r="DN224" s="604">
        <v>0</v>
      </c>
      <c r="DO224" s="180">
        <v>0</v>
      </c>
      <c r="DP224" s="289">
        <f>$D$224*DO224</f>
        <v>0</v>
      </c>
      <c r="DQ224" s="502">
        <v>0</v>
      </c>
      <c r="DR224" s="274"/>
      <c r="DS224" s="42"/>
      <c r="DT224" s="41">
        <f t="shared" si="227"/>
        <v>0</v>
      </c>
      <c r="DU224" s="41">
        <f t="shared" si="228"/>
        <v>0</v>
      </c>
      <c r="DV224" s="604">
        <v>0</v>
      </c>
      <c r="DW224" s="180">
        <v>0</v>
      </c>
      <c r="DX224" s="289">
        <f>$D$224*DW224</f>
        <v>0</v>
      </c>
      <c r="DY224" s="502">
        <v>0</v>
      </c>
      <c r="DZ224" s="274"/>
      <c r="EA224" s="42"/>
      <c r="EB224" s="41">
        <f t="shared" si="229"/>
        <v>0</v>
      </c>
      <c r="EC224" s="41">
        <f t="shared" si="230"/>
        <v>0</v>
      </c>
      <c r="ED224" s="604">
        <v>0</v>
      </c>
      <c r="EE224" s="180">
        <v>0</v>
      </c>
      <c r="EF224" s="289">
        <f>$D$224*EE224</f>
        <v>0</v>
      </c>
      <c r="EG224" s="502">
        <v>0</v>
      </c>
      <c r="EH224" s="274"/>
      <c r="EI224" s="42"/>
      <c r="EJ224" s="41">
        <f t="shared" si="231"/>
        <v>0</v>
      </c>
      <c r="EK224" s="41">
        <f t="shared" si="232"/>
        <v>0</v>
      </c>
      <c r="EL224" s="604">
        <v>0</v>
      </c>
      <c r="EM224" s="180">
        <v>0</v>
      </c>
      <c r="EN224" s="289">
        <f>$D$224*EM224</f>
        <v>0</v>
      </c>
      <c r="EO224" s="502">
        <v>0</v>
      </c>
      <c r="EP224" s="274"/>
      <c r="EQ224" s="42"/>
      <c r="ER224" s="41">
        <f t="shared" si="233"/>
        <v>0</v>
      </c>
      <c r="ES224" s="41">
        <f t="shared" si="234"/>
        <v>0</v>
      </c>
      <c r="ET224" s="604">
        <v>0</v>
      </c>
      <c r="EU224" s="180">
        <v>0</v>
      </c>
      <c r="EV224" s="289">
        <f>$D$224*EU224</f>
        <v>0</v>
      </c>
      <c r="EW224" s="502">
        <v>0</v>
      </c>
      <c r="EX224" s="274"/>
      <c r="EY224" s="42"/>
      <c r="EZ224" s="41">
        <f t="shared" si="235"/>
        <v>0</v>
      </c>
      <c r="FA224" s="41">
        <f t="shared" si="236"/>
        <v>0</v>
      </c>
      <c r="FB224" s="604">
        <v>0</v>
      </c>
      <c r="FC224" s="86">
        <v>0</v>
      </c>
      <c r="FD224" s="289">
        <f>$D$224*FC224</f>
        <v>0</v>
      </c>
      <c r="FE224" s="499">
        <v>0</v>
      </c>
      <c r="FF224" s="19"/>
      <c r="FG224" s="42"/>
      <c r="FH224" s="41">
        <f t="shared" si="237"/>
        <v>0</v>
      </c>
      <c r="FI224" s="41">
        <f t="shared" si="197"/>
        <v>0</v>
      </c>
      <c r="FJ224" s="599">
        <v>0</v>
      </c>
      <c r="FK224" s="400">
        <v>0</v>
      </c>
      <c r="FL224" s="289">
        <f>$D$224*FK224</f>
        <v>0</v>
      </c>
      <c r="FM224" s="539">
        <v>0</v>
      </c>
      <c r="FN224" s="275"/>
      <c r="FO224" s="42"/>
      <c r="FP224" s="41">
        <f t="shared" si="238"/>
        <v>0</v>
      </c>
      <c r="FQ224" s="41">
        <f t="shared" si="239"/>
        <v>0</v>
      </c>
      <c r="FR224" s="633">
        <v>0</v>
      </c>
      <c r="FW224" s="355">
        <f t="shared" si="240"/>
        <v>20</v>
      </c>
      <c r="FX224" s="355">
        <f t="shared" si="240"/>
        <v>7600</v>
      </c>
      <c r="FY224" s="355">
        <f t="shared" si="241"/>
        <v>0</v>
      </c>
      <c r="FZ224" s="356">
        <f t="shared" si="241"/>
        <v>0</v>
      </c>
    </row>
    <row r="225" spans="1:182" x14ac:dyDescent="0.25">
      <c r="A225" s="62"/>
      <c r="B225" s="188" t="s">
        <v>342</v>
      </c>
      <c r="C225" s="189"/>
      <c r="D225" s="65"/>
      <c r="E225" s="296">
        <f>F225</f>
        <v>345586</v>
      </c>
      <c r="F225" s="297">
        <f>SUM(F221:F224)</f>
        <v>345586</v>
      </c>
      <c r="G225" s="119">
        <f>H225</f>
        <v>0</v>
      </c>
      <c r="H225" s="298">
        <f>SUM(H221:H224)</f>
        <v>0</v>
      </c>
      <c r="I225" s="501">
        <v>0</v>
      </c>
      <c r="J225" s="190">
        <v>0</v>
      </c>
      <c r="K225" s="42"/>
      <c r="L225" s="41">
        <f t="shared" si="201"/>
        <v>0</v>
      </c>
      <c r="M225" s="41">
        <f t="shared" si="202"/>
        <v>0</v>
      </c>
      <c r="N225" s="557">
        <v>0</v>
      </c>
      <c r="O225" s="119">
        <f>P225</f>
        <v>44149.75</v>
      </c>
      <c r="P225" s="298">
        <f>SUM(P221:P224)</f>
        <v>44149.75</v>
      </c>
      <c r="Q225" s="501">
        <v>42012.75</v>
      </c>
      <c r="R225" s="190">
        <v>75716</v>
      </c>
      <c r="S225" s="42"/>
      <c r="T225" s="41">
        <f t="shared" si="203"/>
        <v>0</v>
      </c>
      <c r="U225" s="41">
        <f t="shared" si="204"/>
        <v>0</v>
      </c>
      <c r="V225" s="557">
        <v>0</v>
      </c>
      <c r="W225" s="119">
        <f>X225</f>
        <v>0</v>
      </c>
      <c r="X225" s="298">
        <f>SUM(X221:X224)</f>
        <v>0</v>
      </c>
      <c r="Y225" s="501">
        <v>0</v>
      </c>
      <c r="Z225" s="190">
        <v>0</v>
      </c>
      <c r="AA225" s="42"/>
      <c r="AB225" s="41">
        <f t="shared" si="205"/>
        <v>0</v>
      </c>
      <c r="AC225" s="41">
        <f t="shared" si="206"/>
        <v>0</v>
      </c>
      <c r="AD225" s="557">
        <v>0</v>
      </c>
      <c r="AE225" s="119">
        <f>AF225</f>
        <v>54582</v>
      </c>
      <c r="AF225" s="298">
        <f>SUM(AF221:AF224)</f>
        <v>54582</v>
      </c>
      <c r="AG225" s="501">
        <v>52015</v>
      </c>
      <c r="AH225" s="190">
        <v>54792</v>
      </c>
      <c r="AI225" s="42"/>
      <c r="AJ225" s="41">
        <f t="shared" si="207"/>
        <v>0</v>
      </c>
      <c r="AK225" s="41">
        <f t="shared" si="208"/>
        <v>0</v>
      </c>
      <c r="AL225" s="557">
        <v>0</v>
      </c>
      <c r="AM225" s="119">
        <f>AN225</f>
        <v>0</v>
      </c>
      <c r="AN225" s="298">
        <f>SUM(AN221:AN224)</f>
        <v>0</v>
      </c>
      <c r="AO225" s="501">
        <v>0</v>
      </c>
      <c r="AP225" s="190">
        <v>0</v>
      </c>
      <c r="AQ225" s="42"/>
      <c r="AR225" s="41">
        <f t="shared" si="209"/>
        <v>0</v>
      </c>
      <c r="AS225" s="41">
        <f t="shared" si="210"/>
        <v>0</v>
      </c>
      <c r="AT225" s="557">
        <v>0</v>
      </c>
      <c r="AU225" s="119">
        <f>AV225</f>
        <v>62035.5</v>
      </c>
      <c r="AV225" s="298">
        <f>SUM(AV221:AV224)</f>
        <v>62035.5</v>
      </c>
      <c r="AW225" s="501">
        <v>58834.5</v>
      </c>
      <c r="AX225" s="190">
        <v>82665</v>
      </c>
      <c r="AY225" s="42"/>
      <c r="AZ225" s="41">
        <f t="shared" si="211"/>
        <v>0</v>
      </c>
      <c r="BA225" s="41">
        <f t="shared" si="212"/>
        <v>0</v>
      </c>
      <c r="BB225" s="557">
        <v>0</v>
      </c>
      <c r="BC225" s="119">
        <f>BD225</f>
        <v>0</v>
      </c>
      <c r="BD225" s="298">
        <f>SUM(BD221:BD224)</f>
        <v>0</v>
      </c>
      <c r="BE225" s="501">
        <v>0</v>
      </c>
      <c r="BF225" s="190">
        <v>0</v>
      </c>
      <c r="BG225" s="42"/>
      <c r="BH225" s="41">
        <f t="shared" si="213"/>
        <v>0</v>
      </c>
      <c r="BI225" s="41">
        <f t="shared" si="214"/>
        <v>0</v>
      </c>
      <c r="BJ225" s="557">
        <v>0</v>
      </c>
      <c r="BK225" s="119">
        <f>BL225</f>
        <v>43044.75</v>
      </c>
      <c r="BL225" s="298">
        <f>SUM(BL221:BL224)</f>
        <v>43044.75</v>
      </c>
      <c r="BM225" s="501">
        <v>40876.75</v>
      </c>
      <c r="BN225" s="190">
        <v>68302</v>
      </c>
      <c r="BO225" s="42"/>
      <c r="BP225" s="41">
        <f t="shared" si="215"/>
        <v>0</v>
      </c>
      <c r="BQ225" s="41">
        <f t="shared" si="216"/>
        <v>0</v>
      </c>
      <c r="BR225" s="557">
        <v>0</v>
      </c>
      <c r="BS225" s="51">
        <f>BT225</f>
        <v>0</v>
      </c>
      <c r="BT225" s="298">
        <f>SUM(BT221:BT224)</f>
        <v>0</v>
      </c>
      <c r="BU225" s="462">
        <v>0</v>
      </c>
      <c r="BV225" s="190">
        <v>0</v>
      </c>
      <c r="BW225" s="42"/>
      <c r="BX225" s="41">
        <f t="shared" si="217"/>
        <v>0</v>
      </c>
      <c r="BY225" s="41">
        <f t="shared" si="218"/>
        <v>0</v>
      </c>
      <c r="BZ225" s="557">
        <v>0</v>
      </c>
      <c r="CA225" s="51">
        <f>CB225</f>
        <v>52570</v>
      </c>
      <c r="CB225" s="298">
        <f>SUM(CB221:CB224)</f>
        <v>52570</v>
      </c>
      <c r="CC225" s="462">
        <v>49768</v>
      </c>
      <c r="CD225" s="190">
        <v>0</v>
      </c>
      <c r="CE225" s="42"/>
      <c r="CF225" s="41">
        <f t="shared" si="219"/>
        <v>0</v>
      </c>
      <c r="CG225" s="41">
        <f t="shared" si="220"/>
        <v>0</v>
      </c>
      <c r="CH225" s="557">
        <v>0</v>
      </c>
      <c r="CI225" s="180">
        <f>CJ225</f>
        <v>23034.5</v>
      </c>
      <c r="CJ225" s="298">
        <f>SUM(CJ221:CJ224)</f>
        <v>23034.5</v>
      </c>
      <c r="CK225" s="502">
        <v>21899.5</v>
      </c>
      <c r="CL225" s="190">
        <v>0</v>
      </c>
      <c r="CM225" s="42"/>
      <c r="CN225" s="41">
        <f t="shared" si="221"/>
        <v>0</v>
      </c>
      <c r="CO225" s="41">
        <f t="shared" si="222"/>
        <v>0</v>
      </c>
      <c r="CP225" s="576">
        <v>0</v>
      </c>
      <c r="CQ225" s="180">
        <f>CR225</f>
        <v>23034.5</v>
      </c>
      <c r="CR225" s="298">
        <f>SUM(CR221:CR224)</f>
        <v>23034.5</v>
      </c>
      <c r="CS225" s="501">
        <v>0</v>
      </c>
      <c r="CT225" s="223"/>
      <c r="CU225" s="42"/>
      <c r="CV225" s="41">
        <f t="shared" si="199"/>
        <v>0</v>
      </c>
      <c r="CW225" s="41">
        <f t="shared" si="200"/>
        <v>0</v>
      </c>
      <c r="CX225" s="564">
        <v>0</v>
      </c>
      <c r="CY225" s="51">
        <f>CZ225</f>
        <v>43135</v>
      </c>
      <c r="CZ225" s="298">
        <f>SUM(CZ221:CZ224)</f>
        <v>43135</v>
      </c>
      <c r="DA225" s="501">
        <v>0</v>
      </c>
      <c r="DB225" s="223"/>
      <c r="DC225" s="42"/>
      <c r="DD225" s="41">
        <f t="shared" si="223"/>
        <v>0</v>
      </c>
      <c r="DE225" s="41">
        <f t="shared" si="224"/>
        <v>0</v>
      </c>
      <c r="DF225" s="604">
        <v>0</v>
      </c>
      <c r="DG225" s="119">
        <f>DH225</f>
        <v>0</v>
      </c>
      <c r="DH225" s="298">
        <f>SUM(DH221:DH224)</f>
        <v>0</v>
      </c>
      <c r="DI225" s="501">
        <v>0</v>
      </c>
      <c r="DJ225" s="223"/>
      <c r="DK225" s="42"/>
      <c r="DL225" s="41">
        <f t="shared" si="225"/>
        <v>0</v>
      </c>
      <c r="DM225" s="41">
        <f t="shared" si="226"/>
        <v>0</v>
      </c>
      <c r="DN225" s="604">
        <v>0</v>
      </c>
      <c r="DO225" s="296">
        <f>DP225</f>
        <v>0</v>
      </c>
      <c r="DP225" s="298">
        <f>SUM(DP221:DP224)</f>
        <v>0</v>
      </c>
      <c r="DQ225" s="500">
        <v>0</v>
      </c>
      <c r="DR225" s="313"/>
      <c r="DS225" s="42"/>
      <c r="DT225" s="41">
        <f t="shared" si="227"/>
        <v>0</v>
      </c>
      <c r="DU225" s="41">
        <f t="shared" si="228"/>
        <v>0</v>
      </c>
      <c r="DV225" s="604">
        <v>0</v>
      </c>
      <c r="DW225" s="296">
        <f>DX225</f>
        <v>0</v>
      </c>
      <c r="DX225" s="298">
        <f>SUM(DX221:DX224)</f>
        <v>0</v>
      </c>
      <c r="DY225" s="500">
        <v>0</v>
      </c>
      <c r="DZ225" s="313"/>
      <c r="EA225" s="42"/>
      <c r="EB225" s="41">
        <f t="shared" si="229"/>
        <v>0</v>
      </c>
      <c r="EC225" s="41">
        <f t="shared" si="230"/>
        <v>0</v>
      </c>
      <c r="ED225" s="604">
        <v>0</v>
      </c>
      <c r="EE225" s="296">
        <f>EF225</f>
        <v>0</v>
      </c>
      <c r="EF225" s="298">
        <f>SUM(EF221:EF224)</f>
        <v>0</v>
      </c>
      <c r="EG225" s="500">
        <v>0</v>
      </c>
      <c r="EH225" s="313"/>
      <c r="EI225" s="42"/>
      <c r="EJ225" s="41">
        <f t="shared" si="231"/>
        <v>0</v>
      </c>
      <c r="EK225" s="41">
        <f t="shared" si="232"/>
        <v>0</v>
      </c>
      <c r="EL225" s="604">
        <v>0</v>
      </c>
      <c r="EM225" s="296">
        <f>EN225</f>
        <v>0</v>
      </c>
      <c r="EN225" s="298">
        <f>SUM(EN221:EN224)</f>
        <v>0</v>
      </c>
      <c r="EO225" s="500">
        <v>0</v>
      </c>
      <c r="EP225" s="313"/>
      <c r="EQ225" s="42"/>
      <c r="ER225" s="41">
        <f t="shared" si="233"/>
        <v>0</v>
      </c>
      <c r="ES225" s="41">
        <f t="shared" si="234"/>
        <v>0</v>
      </c>
      <c r="ET225" s="604">
        <v>0</v>
      </c>
      <c r="EU225" s="296">
        <f>EV225</f>
        <v>0</v>
      </c>
      <c r="EV225" s="298">
        <f>SUM(EV221:EV224)</f>
        <v>0</v>
      </c>
      <c r="EW225" s="500">
        <v>0</v>
      </c>
      <c r="EX225" s="313"/>
      <c r="EY225" s="42"/>
      <c r="EZ225" s="41">
        <f t="shared" si="235"/>
        <v>0</v>
      </c>
      <c r="FA225" s="41">
        <f t="shared" si="236"/>
        <v>0</v>
      </c>
      <c r="FB225" s="604">
        <v>0</v>
      </c>
      <c r="FC225" s="296">
        <f>FD225</f>
        <v>0</v>
      </c>
      <c r="FD225" s="298">
        <f>SUM(FD221:FD224)</f>
        <v>0</v>
      </c>
      <c r="FE225" s="500">
        <v>0</v>
      </c>
      <c r="FF225" s="313"/>
      <c r="FG225" s="42"/>
      <c r="FH225" s="41">
        <f t="shared" si="237"/>
        <v>0</v>
      </c>
      <c r="FI225" s="41">
        <f t="shared" si="197"/>
        <v>0</v>
      </c>
      <c r="FJ225" s="599">
        <v>0</v>
      </c>
      <c r="FK225" s="296">
        <f>FL225</f>
        <v>0</v>
      </c>
      <c r="FL225" s="298">
        <f>SUM(FL221:FL224)</f>
        <v>0</v>
      </c>
      <c r="FM225" s="500">
        <v>0</v>
      </c>
      <c r="FN225" s="313"/>
      <c r="FO225" s="42"/>
      <c r="FP225" s="41">
        <f t="shared" si="238"/>
        <v>0</v>
      </c>
      <c r="FQ225" s="41">
        <f t="shared" si="239"/>
        <v>0</v>
      </c>
      <c r="FR225" s="633">
        <v>0</v>
      </c>
      <c r="FW225" s="355">
        <f t="shared" si="240"/>
        <v>345586</v>
      </c>
      <c r="FX225" s="355">
        <f t="shared" si="240"/>
        <v>345586</v>
      </c>
      <c r="FY225" s="355">
        <f t="shared" si="241"/>
        <v>0</v>
      </c>
      <c r="FZ225" s="356">
        <f t="shared" si="241"/>
        <v>0</v>
      </c>
    </row>
    <row r="226" spans="1:182" x14ac:dyDescent="0.25">
      <c r="A226" s="62"/>
      <c r="B226" s="99"/>
      <c r="C226" s="100"/>
      <c r="D226" s="96"/>
      <c r="E226" s="299"/>
      <c r="F226" s="288"/>
      <c r="G226" s="60"/>
      <c r="H226" s="289"/>
      <c r="I226" s="457"/>
      <c r="K226" s="42"/>
      <c r="L226" s="41">
        <f t="shared" si="201"/>
        <v>0</v>
      </c>
      <c r="M226" s="41">
        <f t="shared" si="202"/>
        <v>0</v>
      </c>
      <c r="N226" s="557">
        <v>0</v>
      </c>
      <c r="O226" s="60"/>
      <c r="P226" s="289"/>
      <c r="Q226" s="457"/>
      <c r="S226" s="42"/>
      <c r="T226" s="41">
        <f t="shared" si="203"/>
        <v>0</v>
      </c>
      <c r="U226" s="41">
        <f t="shared" si="204"/>
        <v>0</v>
      </c>
      <c r="V226" s="557">
        <v>0</v>
      </c>
      <c r="W226" s="60"/>
      <c r="X226" s="289"/>
      <c r="Y226" s="457"/>
      <c r="AA226" s="42"/>
      <c r="AB226" s="41">
        <f t="shared" si="205"/>
        <v>0</v>
      </c>
      <c r="AC226" s="41">
        <f t="shared" si="206"/>
        <v>0</v>
      </c>
      <c r="AD226" s="557">
        <v>0</v>
      </c>
      <c r="AE226" s="60"/>
      <c r="AF226" s="289"/>
      <c r="AG226" s="457"/>
      <c r="AI226" s="42"/>
      <c r="AJ226" s="41">
        <f t="shared" si="207"/>
        <v>0</v>
      </c>
      <c r="AK226" s="41">
        <f t="shared" si="208"/>
        <v>0</v>
      </c>
      <c r="AL226" s="557">
        <v>0</v>
      </c>
      <c r="AM226" s="60"/>
      <c r="AN226" s="289"/>
      <c r="AO226" s="457"/>
      <c r="AQ226" s="42"/>
      <c r="AR226" s="41">
        <f t="shared" si="209"/>
        <v>0</v>
      </c>
      <c r="AS226" s="41">
        <f t="shared" si="210"/>
        <v>0</v>
      </c>
      <c r="AT226" s="557">
        <v>0</v>
      </c>
      <c r="AU226" s="60"/>
      <c r="AV226" s="289"/>
      <c r="AW226" s="457"/>
      <c r="AY226" s="42"/>
      <c r="AZ226" s="41">
        <f t="shared" si="211"/>
        <v>0</v>
      </c>
      <c r="BA226" s="41">
        <f t="shared" si="212"/>
        <v>0</v>
      </c>
      <c r="BB226" s="557">
        <v>0</v>
      </c>
      <c r="BC226" s="87"/>
      <c r="BD226" s="289"/>
      <c r="BE226" s="461"/>
      <c r="BG226" s="42"/>
      <c r="BH226" s="41">
        <f t="shared" si="213"/>
        <v>0</v>
      </c>
      <c r="BI226" s="41">
        <f t="shared" si="214"/>
        <v>0</v>
      </c>
      <c r="BJ226" s="557">
        <v>0</v>
      </c>
      <c r="BK226" s="60"/>
      <c r="BL226" s="289"/>
      <c r="BM226" s="457"/>
      <c r="BO226" s="42"/>
      <c r="BP226" s="41">
        <f t="shared" si="215"/>
        <v>0</v>
      </c>
      <c r="BQ226" s="41">
        <f t="shared" si="216"/>
        <v>0</v>
      </c>
      <c r="BR226" s="557">
        <v>0</v>
      </c>
      <c r="BS226" s="87"/>
      <c r="BT226" s="289"/>
      <c r="BU226" s="461"/>
      <c r="BW226" s="42"/>
      <c r="BX226" s="41">
        <f t="shared" si="217"/>
        <v>0</v>
      </c>
      <c r="BY226" s="41">
        <f t="shared" si="218"/>
        <v>0</v>
      </c>
      <c r="BZ226" s="557">
        <v>0</v>
      </c>
      <c r="CA226" s="87"/>
      <c r="CB226" s="289"/>
      <c r="CC226" s="461"/>
      <c r="CE226" s="42"/>
      <c r="CF226" s="41">
        <f t="shared" si="219"/>
        <v>0</v>
      </c>
      <c r="CG226" s="41">
        <f t="shared" si="220"/>
        <v>0</v>
      </c>
      <c r="CH226" s="557">
        <v>0</v>
      </c>
      <c r="CI226" s="60"/>
      <c r="CJ226" s="289"/>
      <c r="CK226" s="457"/>
      <c r="CM226" s="42"/>
      <c r="CN226" s="41">
        <f t="shared" si="221"/>
        <v>0</v>
      </c>
      <c r="CO226" s="41">
        <f t="shared" si="222"/>
        <v>0</v>
      </c>
      <c r="CP226" s="599">
        <v>0</v>
      </c>
      <c r="CQ226" s="60"/>
      <c r="CR226" s="289"/>
      <c r="CS226" s="461"/>
      <c r="CT226" s="247"/>
      <c r="CU226" s="42"/>
      <c r="CV226" s="41">
        <f t="shared" si="199"/>
        <v>0</v>
      </c>
      <c r="CW226" s="41">
        <f t="shared" si="200"/>
        <v>0</v>
      </c>
      <c r="CX226" s="564">
        <v>0</v>
      </c>
      <c r="CY226" s="60"/>
      <c r="CZ226" s="289"/>
      <c r="DA226" s="502"/>
      <c r="DB226" s="274"/>
      <c r="DC226" s="42"/>
      <c r="DD226" s="41">
        <f t="shared" si="223"/>
        <v>0</v>
      </c>
      <c r="DE226" s="41">
        <f t="shared" si="224"/>
        <v>0</v>
      </c>
      <c r="DF226" s="604">
        <v>0</v>
      </c>
      <c r="DG226" s="180"/>
      <c r="DH226" s="289"/>
      <c r="DI226" s="502"/>
      <c r="DJ226" s="274"/>
      <c r="DK226" s="42"/>
      <c r="DL226" s="41">
        <f t="shared" si="225"/>
        <v>0</v>
      </c>
      <c r="DM226" s="41">
        <f t="shared" si="226"/>
        <v>0</v>
      </c>
      <c r="DN226" s="604">
        <v>0</v>
      </c>
      <c r="DO226" s="180"/>
      <c r="DP226" s="289"/>
      <c r="DQ226" s="502"/>
      <c r="DR226" s="274"/>
      <c r="DS226" s="42"/>
      <c r="DT226" s="41">
        <f t="shared" si="227"/>
        <v>0</v>
      </c>
      <c r="DU226" s="41">
        <f t="shared" si="228"/>
        <v>0</v>
      </c>
      <c r="DV226" s="604">
        <v>0</v>
      </c>
      <c r="DW226" s="180"/>
      <c r="DX226" s="289"/>
      <c r="DY226" s="502"/>
      <c r="DZ226" s="274"/>
      <c r="EA226" s="42"/>
      <c r="EB226" s="41">
        <f t="shared" si="229"/>
        <v>0</v>
      </c>
      <c r="EC226" s="41">
        <f t="shared" si="230"/>
        <v>0</v>
      </c>
      <c r="ED226" s="604">
        <v>0</v>
      </c>
      <c r="EE226" s="180"/>
      <c r="EF226" s="289"/>
      <c r="EG226" s="502"/>
      <c r="EH226" s="274"/>
      <c r="EI226" s="42"/>
      <c r="EJ226" s="41">
        <f t="shared" si="231"/>
        <v>0</v>
      </c>
      <c r="EK226" s="41">
        <f t="shared" si="232"/>
        <v>0</v>
      </c>
      <c r="EL226" s="604">
        <v>0</v>
      </c>
      <c r="EM226" s="180"/>
      <c r="EN226" s="289"/>
      <c r="EO226" s="502"/>
      <c r="EP226" s="274"/>
      <c r="EQ226" s="42"/>
      <c r="ER226" s="41">
        <f t="shared" si="233"/>
        <v>0</v>
      </c>
      <c r="ES226" s="41">
        <f t="shared" si="234"/>
        <v>0</v>
      </c>
      <c r="ET226" s="604">
        <v>0</v>
      </c>
      <c r="EU226" s="180"/>
      <c r="EV226" s="289"/>
      <c r="EW226" s="502"/>
      <c r="EX226" s="274"/>
      <c r="EY226" s="42"/>
      <c r="EZ226" s="41">
        <f t="shared" si="235"/>
        <v>0</v>
      </c>
      <c r="FA226" s="41">
        <f t="shared" si="236"/>
        <v>0</v>
      </c>
      <c r="FB226" s="604">
        <v>0</v>
      </c>
      <c r="FC226" s="180"/>
      <c r="FD226" s="289"/>
      <c r="FE226" s="502"/>
      <c r="FF226" s="274"/>
      <c r="FG226" s="42"/>
      <c r="FH226" s="41">
        <f t="shared" si="237"/>
        <v>0</v>
      </c>
      <c r="FI226" s="41">
        <f t="shared" si="197"/>
        <v>0</v>
      </c>
      <c r="FJ226" s="599">
        <v>0</v>
      </c>
      <c r="FK226" s="292"/>
      <c r="FL226" s="289"/>
      <c r="FM226" s="548"/>
      <c r="FN226" s="275"/>
      <c r="FO226" s="42"/>
      <c r="FP226" s="41">
        <f t="shared" si="238"/>
        <v>0</v>
      </c>
      <c r="FQ226" s="41">
        <f t="shared" si="239"/>
        <v>0</v>
      </c>
      <c r="FR226" s="633">
        <v>0</v>
      </c>
      <c r="FW226" s="355">
        <f t="shared" si="240"/>
        <v>0</v>
      </c>
      <c r="FX226" s="355">
        <f t="shared" si="240"/>
        <v>0</v>
      </c>
      <c r="FY226" s="355">
        <f t="shared" si="241"/>
        <v>0</v>
      </c>
      <c r="FZ226" s="356">
        <f t="shared" si="241"/>
        <v>0</v>
      </c>
    </row>
    <row r="227" spans="1:182" x14ac:dyDescent="0.25">
      <c r="A227" s="35" t="s">
        <v>343</v>
      </c>
      <c r="B227" s="84" t="s">
        <v>344</v>
      </c>
      <c r="C227" s="88" t="s">
        <v>287</v>
      </c>
      <c r="D227" s="428">
        <v>142</v>
      </c>
      <c r="E227" s="299">
        <f t="shared" ref="E227:E238" si="245">G227+O227+W227+AE227+AM227+AU227+BC227+BK227+BS227+CA227+CI227+CQ227+CY227+DG227+DO227+DW227</f>
        <v>631</v>
      </c>
      <c r="F227" s="288">
        <f>$D$227*E227</f>
        <v>89602</v>
      </c>
      <c r="G227" s="60">
        <v>0</v>
      </c>
      <c r="H227" s="289">
        <f>$D$227*G227</f>
        <v>0</v>
      </c>
      <c r="I227" s="457">
        <v>0</v>
      </c>
      <c r="J227" s="191">
        <v>0</v>
      </c>
      <c r="K227" s="42">
        <v>1</v>
      </c>
      <c r="L227" s="41">
        <f t="shared" si="201"/>
        <v>0</v>
      </c>
      <c r="M227" s="41">
        <f t="shared" si="202"/>
        <v>0</v>
      </c>
      <c r="N227" s="557">
        <v>0</v>
      </c>
      <c r="O227" s="60">
        <v>110</v>
      </c>
      <c r="P227" s="289">
        <f>$D$227*O227</f>
        <v>15620</v>
      </c>
      <c r="Q227" s="457">
        <v>110</v>
      </c>
      <c r="R227" s="191">
        <v>18</v>
      </c>
      <c r="S227" s="42">
        <v>1</v>
      </c>
      <c r="T227" s="41">
        <f t="shared" si="203"/>
        <v>110</v>
      </c>
      <c r="U227" s="41">
        <f t="shared" si="204"/>
        <v>110</v>
      </c>
      <c r="V227" s="557">
        <v>110</v>
      </c>
      <c r="W227" s="60">
        <v>0</v>
      </c>
      <c r="X227" s="289">
        <f>$D$227*W227</f>
        <v>0</v>
      </c>
      <c r="Y227" s="457">
        <v>0</v>
      </c>
      <c r="Z227" s="191">
        <v>0</v>
      </c>
      <c r="AA227" s="42">
        <v>1</v>
      </c>
      <c r="AB227" s="41">
        <f t="shared" si="205"/>
        <v>0</v>
      </c>
      <c r="AC227" s="41">
        <f t="shared" si="206"/>
        <v>0</v>
      </c>
      <c r="AD227" s="557">
        <v>0</v>
      </c>
      <c r="AE227" s="60">
        <v>92</v>
      </c>
      <c r="AF227" s="289">
        <f>$D$227*AE227</f>
        <v>13064</v>
      </c>
      <c r="AG227" s="457">
        <v>92</v>
      </c>
      <c r="AH227" s="191">
        <v>35</v>
      </c>
      <c r="AI227" s="42">
        <v>1</v>
      </c>
      <c r="AJ227" s="41">
        <f t="shared" si="207"/>
        <v>92</v>
      </c>
      <c r="AK227" s="41">
        <f t="shared" si="208"/>
        <v>92</v>
      </c>
      <c r="AL227" s="557">
        <v>92</v>
      </c>
      <c r="AM227" s="60">
        <v>0</v>
      </c>
      <c r="AN227" s="289">
        <f>$D$227*AM227</f>
        <v>0</v>
      </c>
      <c r="AO227" s="457">
        <v>0</v>
      </c>
      <c r="AP227" s="191">
        <v>0</v>
      </c>
      <c r="AQ227" s="42">
        <v>1</v>
      </c>
      <c r="AR227" s="41">
        <f t="shared" si="209"/>
        <v>0</v>
      </c>
      <c r="AS227" s="41">
        <f t="shared" si="210"/>
        <v>0</v>
      </c>
      <c r="AT227" s="557">
        <v>0</v>
      </c>
      <c r="AU227" s="60">
        <v>121</v>
      </c>
      <c r="AV227" s="289">
        <f>$D$227*AU227</f>
        <v>17182</v>
      </c>
      <c r="AW227" s="457">
        <v>121</v>
      </c>
      <c r="AX227" s="191">
        <v>47</v>
      </c>
      <c r="AY227" s="42">
        <v>1</v>
      </c>
      <c r="AZ227" s="41">
        <f t="shared" si="211"/>
        <v>121</v>
      </c>
      <c r="BA227" s="41">
        <f t="shared" si="212"/>
        <v>121</v>
      </c>
      <c r="BB227" s="557">
        <v>121</v>
      </c>
      <c r="BC227" s="60">
        <v>0</v>
      </c>
      <c r="BD227" s="289">
        <f>$D$227*BC227</f>
        <v>0</v>
      </c>
      <c r="BE227" s="457">
        <v>0</v>
      </c>
      <c r="BF227" s="191">
        <v>0</v>
      </c>
      <c r="BG227" s="42">
        <v>1</v>
      </c>
      <c r="BH227" s="41">
        <f t="shared" si="213"/>
        <v>0</v>
      </c>
      <c r="BI227" s="41">
        <f t="shared" si="214"/>
        <v>0</v>
      </c>
      <c r="BJ227" s="557">
        <v>0</v>
      </c>
      <c r="BK227" s="60">
        <v>61</v>
      </c>
      <c r="BL227" s="289">
        <f>$D$227*BK227</f>
        <v>8662</v>
      </c>
      <c r="BM227" s="457">
        <v>61</v>
      </c>
      <c r="BN227" s="191">
        <v>65</v>
      </c>
      <c r="BO227" s="42">
        <v>1</v>
      </c>
      <c r="BP227" s="41">
        <f t="shared" si="215"/>
        <v>61</v>
      </c>
      <c r="BQ227" s="41">
        <f t="shared" si="216"/>
        <v>61</v>
      </c>
      <c r="BR227" s="557">
        <v>61</v>
      </c>
      <c r="BS227" s="60">
        <v>0</v>
      </c>
      <c r="BT227" s="289">
        <f>$D$227*BS227</f>
        <v>0</v>
      </c>
      <c r="BU227" s="457">
        <v>0</v>
      </c>
      <c r="BV227" s="191">
        <v>6</v>
      </c>
      <c r="BW227" s="42">
        <v>1</v>
      </c>
      <c r="BX227" s="41">
        <f t="shared" si="217"/>
        <v>0</v>
      </c>
      <c r="BY227" s="41">
        <f t="shared" si="218"/>
        <v>0</v>
      </c>
      <c r="BZ227" s="557">
        <v>0</v>
      </c>
      <c r="CA227" s="60">
        <v>61</v>
      </c>
      <c r="CB227" s="289">
        <f>$D$227*CA227</f>
        <v>8662</v>
      </c>
      <c r="CC227" s="457">
        <v>61</v>
      </c>
      <c r="CD227" s="191">
        <v>0</v>
      </c>
      <c r="CE227" s="42">
        <v>1</v>
      </c>
      <c r="CF227" s="41">
        <f t="shared" si="219"/>
        <v>61</v>
      </c>
      <c r="CG227" s="41">
        <f t="shared" si="220"/>
        <v>61</v>
      </c>
      <c r="CH227" s="557">
        <v>61</v>
      </c>
      <c r="CI227" s="60">
        <v>53</v>
      </c>
      <c r="CJ227" s="289">
        <f>$D$227*CI227</f>
        <v>7526</v>
      </c>
      <c r="CK227" s="457">
        <v>53</v>
      </c>
      <c r="CL227" s="191">
        <v>0</v>
      </c>
      <c r="CM227" s="42">
        <v>1</v>
      </c>
      <c r="CN227" s="41">
        <f t="shared" si="221"/>
        <v>53</v>
      </c>
      <c r="CO227" s="41">
        <f t="shared" si="222"/>
        <v>53</v>
      </c>
      <c r="CP227" s="599">
        <v>53</v>
      </c>
      <c r="CQ227" s="60">
        <v>53</v>
      </c>
      <c r="CR227" s="289">
        <f>$D$227*CQ227</f>
        <v>7526</v>
      </c>
      <c r="CS227" s="467">
        <v>0</v>
      </c>
      <c r="CT227" s="56"/>
      <c r="CU227" s="42">
        <v>1</v>
      </c>
      <c r="CV227" s="41">
        <f t="shared" si="199"/>
        <v>53</v>
      </c>
      <c r="CW227" s="41">
        <f t="shared" si="200"/>
        <v>53</v>
      </c>
      <c r="CX227" s="564">
        <v>0</v>
      </c>
      <c r="CY227" s="60">
        <v>80</v>
      </c>
      <c r="CZ227" s="289">
        <f>$D$227*CY227</f>
        <v>11360</v>
      </c>
      <c r="DA227" s="502">
        <v>0</v>
      </c>
      <c r="DB227" s="274"/>
      <c r="DC227" s="42">
        <v>1</v>
      </c>
      <c r="DD227" s="41">
        <f t="shared" si="223"/>
        <v>80</v>
      </c>
      <c r="DE227" s="41">
        <f t="shared" si="224"/>
        <v>80</v>
      </c>
      <c r="DF227" s="604">
        <v>0</v>
      </c>
      <c r="DG227" s="180">
        <v>0</v>
      </c>
      <c r="DH227" s="289">
        <f>$D$227*DG227</f>
        <v>0</v>
      </c>
      <c r="DI227" s="502">
        <v>0</v>
      </c>
      <c r="DJ227" s="274"/>
      <c r="DK227" s="42">
        <v>1</v>
      </c>
      <c r="DL227" s="41">
        <f t="shared" si="225"/>
        <v>0</v>
      </c>
      <c r="DM227" s="41">
        <f t="shared" si="226"/>
        <v>0</v>
      </c>
      <c r="DN227" s="604">
        <v>0</v>
      </c>
      <c r="DO227" s="180">
        <v>0</v>
      </c>
      <c r="DP227" s="289">
        <f>$D$227*DO227</f>
        <v>0</v>
      </c>
      <c r="DQ227" s="502">
        <v>0</v>
      </c>
      <c r="DR227" s="274"/>
      <c r="DS227" s="42">
        <v>1</v>
      </c>
      <c r="DT227" s="41">
        <f t="shared" si="227"/>
        <v>0</v>
      </c>
      <c r="DU227" s="41">
        <f t="shared" si="228"/>
        <v>0</v>
      </c>
      <c r="DV227" s="604">
        <v>0</v>
      </c>
      <c r="DW227" s="180">
        <v>0</v>
      </c>
      <c r="DX227" s="289">
        <f>$D$227*DW227</f>
        <v>0</v>
      </c>
      <c r="DY227" s="502">
        <v>0</v>
      </c>
      <c r="DZ227" s="274"/>
      <c r="EA227" s="42">
        <v>1</v>
      </c>
      <c r="EB227" s="41">
        <f t="shared" si="229"/>
        <v>0</v>
      </c>
      <c r="EC227" s="41">
        <f t="shared" si="230"/>
        <v>0</v>
      </c>
      <c r="ED227" s="604">
        <v>0</v>
      </c>
      <c r="EE227" s="445">
        <v>0</v>
      </c>
      <c r="EF227" s="289">
        <f>$D$227*EE227</f>
        <v>0</v>
      </c>
      <c r="EG227" s="537">
        <v>0</v>
      </c>
      <c r="EH227" s="274"/>
      <c r="EI227" s="42">
        <v>1</v>
      </c>
      <c r="EJ227" s="41">
        <f t="shared" si="231"/>
        <v>0</v>
      </c>
      <c r="EK227" s="41">
        <f t="shared" si="232"/>
        <v>0</v>
      </c>
      <c r="EL227" s="631">
        <v>0</v>
      </c>
      <c r="EM227" s="180">
        <v>0</v>
      </c>
      <c r="EN227" s="289">
        <f>$D$227*EM227</f>
        <v>0</v>
      </c>
      <c r="EO227" s="502">
        <v>0</v>
      </c>
      <c r="EP227" s="274"/>
      <c r="EQ227" s="42">
        <v>1</v>
      </c>
      <c r="ER227" s="41">
        <f t="shared" si="233"/>
        <v>0</v>
      </c>
      <c r="ES227" s="41">
        <f t="shared" si="234"/>
        <v>0</v>
      </c>
      <c r="ET227" s="604">
        <v>0</v>
      </c>
      <c r="EU227" s="180">
        <v>0</v>
      </c>
      <c r="EV227" s="289">
        <f>$D$227*EU227</f>
        <v>0</v>
      </c>
      <c r="EW227" s="502">
        <v>0</v>
      </c>
      <c r="EX227" s="274"/>
      <c r="EY227" s="42">
        <v>1</v>
      </c>
      <c r="EZ227" s="41">
        <f t="shared" si="235"/>
        <v>0</v>
      </c>
      <c r="FA227" s="41">
        <f t="shared" si="236"/>
        <v>0</v>
      </c>
      <c r="FB227" s="604">
        <v>0</v>
      </c>
      <c r="FC227" s="86">
        <v>0</v>
      </c>
      <c r="FD227" s="289">
        <f>$D$227*FC227</f>
        <v>0</v>
      </c>
      <c r="FE227" s="499">
        <v>0</v>
      </c>
      <c r="FF227" s="19"/>
      <c r="FG227" s="42">
        <v>1</v>
      </c>
      <c r="FH227" s="41">
        <f t="shared" si="237"/>
        <v>0</v>
      </c>
      <c r="FI227" s="41">
        <f t="shared" si="197"/>
        <v>0</v>
      </c>
      <c r="FJ227" s="599">
        <v>0</v>
      </c>
      <c r="FK227" s="400">
        <v>0</v>
      </c>
      <c r="FL227" s="289">
        <f>$D$227*FK227</f>
        <v>0</v>
      </c>
      <c r="FM227" s="539">
        <v>0</v>
      </c>
      <c r="FN227" s="275"/>
      <c r="FO227" s="42">
        <v>1</v>
      </c>
      <c r="FP227" s="41">
        <f t="shared" si="238"/>
        <v>0</v>
      </c>
      <c r="FQ227" s="41">
        <f t="shared" si="239"/>
        <v>0</v>
      </c>
      <c r="FR227" s="633">
        <v>0</v>
      </c>
      <c r="FW227" s="355">
        <f t="shared" si="240"/>
        <v>631</v>
      </c>
      <c r="FX227" s="355">
        <f t="shared" si="240"/>
        <v>89602</v>
      </c>
      <c r="FY227" s="355">
        <f t="shared" si="241"/>
        <v>0</v>
      </c>
      <c r="FZ227" s="356">
        <f t="shared" si="241"/>
        <v>0</v>
      </c>
    </row>
    <row r="228" spans="1:182" x14ac:dyDescent="0.25">
      <c r="A228" s="62"/>
      <c r="B228" s="84"/>
      <c r="C228" s="88"/>
      <c r="D228" s="65"/>
      <c r="E228" s="299">
        <f t="shared" si="245"/>
        <v>0</v>
      </c>
      <c r="F228" s="288"/>
      <c r="G228" s="60"/>
      <c r="H228" s="289"/>
      <c r="I228" s="457"/>
      <c r="K228" s="42"/>
      <c r="L228" s="41">
        <f t="shared" si="201"/>
        <v>0</v>
      </c>
      <c r="M228" s="41">
        <f t="shared" si="202"/>
        <v>0</v>
      </c>
      <c r="N228" s="557">
        <v>0</v>
      </c>
      <c r="O228" s="60">
        <v>0</v>
      </c>
      <c r="P228" s="289"/>
      <c r="Q228" s="457">
        <v>0</v>
      </c>
      <c r="S228" s="42"/>
      <c r="T228" s="41">
        <f t="shared" si="203"/>
        <v>0</v>
      </c>
      <c r="U228" s="41">
        <f t="shared" si="204"/>
        <v>0</v>
      </c>
      <c r="V228" s="557">
        <v>0</v>
      </c>
      <c r="W228" s="60">
        <v>0</v>
      </c>
      <c r="X228" s="289"/>
      <c r="Y228" s="457">
        <v>0</v>
      </c>
      <c r="AA228" s="42"/>
      <c r="AB228" s="41">
        <f t="shared" si="205"/>
        <v>0</v>
      </c>
      <c r="AC228" s="41">
        <f t="shared" si="206"/>
        <v>0</v>
      </c>
      <c r="AD228" s="557">
        <v>0</v>
      </c>
      <c r="AE228" s="60"/>
      <c r="AF228" s="289"/>
      <c r="AG228" s="457"/>
      <c r="AI228" s="42"/>
      <c r="AJ228" s="41">
        <f t="shared" si="207"/>
        <v>0</v>
      </c>
      <c r="AK228" s="41">
        <f t="shared" si="208"/>
        <v>0</v>
      </c>
      <c r="AL228" s="557">
        <v>0</v>
      </c>
      <c r="AM228" s="60"/>
      <c r="AN228" s="289"/>
      <c r="AO228" s="457"/>
      <c r="AQ228" s="42"/>
      <c r="AR228" s="41">
        <f t="shared" si="209"/>
        <v>0</v>
      </c>
      <c r="AS228" s="41">
        <f t="shared" si="210"/>
        <v>0</v>
      </c>
      <c r="AT228" s="557">
        <v>0</v>
      </c>
      <c r="AU228" s="60">
        <v>0</v>
      </c>
      <c r="AV228" s="289"/>
      <c r="AW228" s="457">
        <v>0</v>
      </c>
      <c r="AY228" s="42"/>
      <c r="AZ228" s="41">
        <f t="shared" si="211"/>
        <v>0</v>
      </c>
      <c r="BA228" s="41">
        <f t="shared" si="212"/>
        <v>0</v>
      </c>
      <c r="BB228" s="557">
        <v>0</v>
      </c>
      <c r="BC228" s="60">
        <v>0</v>
      </c>
      <c r="BD228" s="289"/>
      <c r="BE228" s="457">
        <v>0</v>
      </c>
      <c r="BG228" s="42"/>
      <c r="BH228" s="41">
        <f t="shared" si="213"/>
        <v>0</v>
      </c>
      <c r="BI228" s="41">
        <f t="shared" si="214"/>
        <v>0</v>
      </c>
      <c r="BJ228" s="557">
        <v>0</v>
      </c>
      <c r="BK228" s="60"/>
      <c r="BL228" s="289"/>
      <c r="BM228" s="457"/>
      <c r="BO228" s="42"/>
      <c r="BP228" s="41">
        <f t="shared" si="215"/>
        <v>0</v>
      </c>
      <c r="BQ228" s="41">
        <f t="shared" si="216"/>
        <v>0</v>
      </c>
      <c r="BR228" s="557">
        <v>0</v>
      </c>
      <c r="BS228" s="60"/>
      <c r="BT228" s="289"/>
      <c r="BU228" s="457"/>
      <c r="BW228" s="42"/>
      <c r="BX228" s="41">
        <f t="shared" si="217"/>
        <v>0</v>
      </c>
      <c r="BY228" s="41">
        <f t="shared" si="218"/>
        <v>0</v>
      </c>
      <c r="BZ228" s="557">
        <v>0</v>
      </c>
      <c r="CA228" s="60">
        <v>0</v>
      </c>
      <c r="CB228" s="289"/>
      <c r="CC228" s="457">
        <v>0</v>
      </c>
      <c r="CE228" s="42"/>
      <c r="CF228" s="41">
        <f t="shared" si="219"/>
        <v>0</v>
      </c>
      <c r="CG228" s="41">
        <f t="shared" si="220"/>
        <v>0</v>
      </c>
      <c r="CH228" s="557">
        <v>0</v>
      </c>
      <c r="CI228" s="60"/>
      <c r="CJ228" s="289"/>
      <c r="CK228" s="457"/>
      <c r="CM228" s="42"/>
      <c r="CN228" s="41">
        <f t="shared" si="221"/>
        <v>0</v>
      </c>
      <c r="CO228" s="41">
        <f t="shared" si="222"/>
        <v>0</v>
      </c>
      <c r="CP228" s="599">
        <v>0</v>
      </c>
      <c r="CQ228" s="60"/>
      <c r="CR228" s="289"/>
      <c r="CS228" s="457"/>
      <c r="CT228" s="56"/>
      <c r="CU228" s="42"/>
      <c r="CV228" s="41">
        <f t="shared" si="199"/>
        <v>0</v>
      </c>
      <c r="CW228" s="41">
        <f t="shared" si="200"/>
        <v>0</v>
      </c>
      <c r="CX228" s="564">
        <v>0</v>
      </c>
      <c r="CY228" s="60">
        <v>0</v>
      </c>
      <c r="CZ228" s="289"/>
      <c r="DA228" s="502"/>
      <c r="DB228" s="274"/>
      <c r="DC228" s="42"/>
      <c r="DD228" s="41">
        <f t="shared" si="223"/>
        <v>0</v>
      </c>
      <c r="DE228" s="41">
        <f t="shared" si="224"/>
        <v>0</v>
      </c>
      <c r="DF228" s="604">
        <v>0</v>
      </c>
      <c r="DG228" s="180"/>
      <c r="DH228" s="289"/>
      <c r="DI228" s="502"/>
      <c r="DJ228" s="274"/>
      <c r="DK228" s="42"/>
      <c r="DL228" s="41">
        <f t="shared" si="225"/>
        <v>0</v>
      </c>
      <c r="DM228" s="41">
        <f t="shared" si="226"/>
        <v>0</v>
      </c>
      <c r="DN228" s="604">
        <v>0</v>
      </c>
      <c r="DO228" s="180">
        <v>0</v>
      </c>
      <c r="DP228" s="289"/>
      <c r="DQ228" s="502">
        <v>0</v>
      </c>
      <c r="DR228" s="274"/>
      <c r="DS228" s="42"/>
      <c r="DT228" s="41">
        <f t="shared" si="227"/>
        <v>0</v>
      </c>
      <c r="DU228" s="41">
        <f t="shared" si="228"/>
        <v>0</v>
      </c>
      <c r="DV228" s="604">
        <v>0</v>
      </c>
      <c r="DW228" s="180">
        <v>0</v>
      </c>
      <c r="DX228" s="289"/>
      <c r="DY228" s="502">
        <v>0</v>
      </c>
      <c r="DZ228" s="274"/>
      <c r="EA228" s="42"/>
      <c r="EB228" s="41">
        <f t="shared" si="229"/>
        <v>0</v>
      </c>
      <c r="EC228" s="41">
        <f t="shared" si="230"/>
        <v>0</v>
      </c>
      <c r="ED228" s="604">
        <v>0</v>
      </c>
      <c r="EE228" s="180">
        <v>0</v>
      </c>
      <c r="EF228" s="289"/>
      <c r="EG228" s="502">
        <v>0</v>
      </c>
      <c r="EH228" s="274"/>
      <c r="EI228" s="42"/>
      <c r="EJ228" s="41">
        <f t="shared" si="231"/>
        <v>0</v>
      </c>
      <c r="EK228" s="41">
        <f t="shared" si="232"/>
        <v>0</v>
      </c>
      <c r="EL228" s="604">
        <v>0</v>
      </c>
      <c r="EM228" s="180"/>
      <c r="EN228" s="289"/>
      <c r="EO228" s="502"/>
      <c r="EP228" s="274"/>
      <c r="EQ228" s="42"/>
      <c r="ER228" s="41">
        <f t="shared" si="233"/>
        <v>0</v>
      </c>
      <c r="ES228" s="41">
        <f t="shared" si="234"/>
        <v>0</v>
      </c>
      <c r="ET228" s="604">
        <v>0</v>
      </c>
      <c r="EU228" s="180"/>
      <c r="EV228" s="289"/>
      <c r="EW228" s="502"/>
      <c r="EX228" s="274"/>
      <c r="EY228" s="42"/>
      <c r="EZ228" s="41">
        <f t="shared" si="235"/>
        <v>0</v>
      </c>
      <c r="FA228" s="41">
        <f t="shared" si="236"/>
        <v>0</v>
      </c>
      <c r="FB228" s="604">
        <v>0</v>
      </c>
      <c r="FC228" s="86">
        <v>0</v>
      </c>
      <c r="FD228" s="289"/>
      <c r="FE228" s="499">
        <v>0</v>
      </c>
      <c r="FF228" s="274"/>
      <c r="FG228" s="42"/>
      <c r="FH228" s="41">
        <f t="shared" si="237"/>
        <v>0</v>
      </c>
      <c r="FI228" s="41">
        <f t="shared" si="197"/>
        <v>0</v>
      </c>
      <c r="FJ228" s="599">
        <v>0</v>
      </c>
      <c r="FK228" s="292"/>
      <c r="FL228" s="289"/>
      <c r="FM228" s="548"/>
      <c r="FN228" s="275"/>
      <c r="FO228" s="42"/>
      <c r="FP228" s="41">
        <f t="shared" si="238"/>
        <v>0</v>
      </c>
      <c r="FQ228" s="41">
        <f t="shared" si="239"/>
        <v>0</v>
      </c>
      <c r="FR228" s="633">
        <v>0</v>
      </c>
      <c r="FW228" s="355">
        <f t="shared" si="240"/>
        <v>0</v>
      </c>
      <c r="FX228" s="355">
        <f t="shared" si="240"/>
        <v>0</v>
      </c>
      <c r="FY228" s="355">
        <f t="shared" si="241"/>
        <v>0</v>
      </c>
      <c r="FZ228" s="356">
        <f t="shared" si="241"/>
        <v>0</v>
      </c>
    </row>
    <row r="229" spans="1:182" x14ac:dyDescent="0.25">
      <c r="A229" s="35" t="s">
        <v>345</v>
      </c>
      <c r="B229" s="84" t="s">
        <v>346</v>
      </c>
      <c r="C229" s="88" t="s">
        <v>120</v>
      </c>
      <c r="D229" s="428">
        <v>130</v>
      </c>
      <c r="E229" s="299">
        <f t="shared" si="245"/>
        <v>309</v>
      </c>
      <c r="F229" s="288">
        <f>$D$229*E229</f>
        <v>40170</v>
      </c>
      <c r="G229" s="60">
        <v>0</v>
      </c>
      <c r="H229" s="289">
        <f>$D$229*G229</f>
        <v>0</v>
      </c>
      <c r="I229" s="457">
        <v>0</v>
      </c>
      <c r="K229" s="42">
        <v>1</v>
      </c>
      <c r="L229" s="41">
        <f t="shared" si="201"/>
        <v>0</v>
      </c>
      <c r="M229" s="41">
        <f t="shared" si="202"/>
        <v>0</v>
      </c>
      <c r="N229" s="557">
        <v>0</v>
      </c>
      <c r="O229" s="60">
        <v>75</v>
      </c>
      <c r="P229" s="289">
        <f>$D$229*O229</f>
        <v>9750</v>
      </c>
      <c r="Q229" s="457">
        <v>75</v>
      </c>
      <c r="S229" s="42">
        <v>1</v>
      </c>
      <c r="T229" s="41">
        <f t="shared" si="203"/>
        <v>75</v>
      </c>
      <c r="U229" s="41">
        <f t="shared" si="204"/>
        <v>75</v>
      </c>
      <c r="V229" s="557">
        <v>75</v>
      </c>
      <c r="W229" s="60">
        <v>0</v>
      </c>
      <c r="X229" s="289">
        <f>$D$229*W229</f>
        <v>0</v>
      </c>
      <c r="Y229" s="457">
        <v>0</v>
      </c>
      <c r="AA229" s="42">
        <v>1</v>
      </c>
      <c r="AB229" s="41">
        <f t="shared" si="205"/>
        <v>0</v>
      </c>
      <c r="AC229" s="41">
        <f t="shared" si="206"/>
        <v>0</v>
      </c>
      <c r="AD229" s="557">
        <v>0</v>
      </c>
      <c r="AE229" s="60">
        <v>60</v>
      </c>
      <c r="AF229" s="289">
        <f>$D$229*AE229</f>
        <v>7800</v>
      </c>
      <c r="AG229" s="457">
        <v>60</v>
      </c>
      <c r="AI229" s="42">
        <v>1</v>
      </c>
      <c r="AJ229" s="41">
        <f t="shared" si="207"/>
        <v>60</v>
      </c>
      <c r="AK229" s="41">
        <f t="shared" si="208"/>
        <v>60</v>
      </c>
      <c r="AL229" s="557">
        <v>60</v>
      </c>
      <c r="AM229" s="60">
        <v>0</v>
      </c>
      <c r="AN229" s="289">
        <f>$D$229*AM229</f>
        <v>0</v>
      </c>
      <c r="AO229" s="457">
        <v>0</v>
      </c>
      <c r="AQ229" s="42">
        <v>1</v>
      </c>
      <c r="AR229" s="41">
        <f t="shared" si="209"/>
        <v>0</v>
      </c>
      <c r="AS229" s="41">
        <f t="shared" si="210"/>
        <v>0</v>
      </c>
      <c r="AT229" s="557">
        <v>0</v>
      </c>
      <c r="AU229" s="60">
        <v>60</v>
      </c>
      <c r="AV229" s="289">
        <f>$D$229*AU229</f>
        <v>7800</v>
      </c>
      <c r="AW229" s="457">
        <v>60</v>
      </c>
      <c r="AY229" s="42">
        <v>1</v>
      </c>
      <c r="AZ229" s="41">
        <f t="shared" si="211"/>
        <v>60</v>
      </c>
      <c r="BA229" s="41">
        <f t="shared" si="212"/>
        <v>60</v>
      </c>
      <c r="BB229" s="557">
        <v>60</v>
      </c>
      <c r="BC229" s="60">
        <v>0</v>
      </c>
      <c r="BD229" s="289">
        <f>$D$229*BC229</f>
        <v>0</v>
      </c>
      <c r="BE229" s="457">
        <v>0</v>
      </c>
      <c r="BG229" s="42">
        <v>1</v>
      </c>
      <c r="BH229" s="41">
        <f t="shared" si="213"/>
        <v>0</v>
      </c>
      <c r="BI229" s="41">
        <f t="shared" si="214"/>
        <v>0</v>
      </c>
      <c r="BJ229" s="557">
        <v>0</v>
      </c>
      <c r="BK229" s="60">
        <v>24</v>
      </c>
      <c r="BL229" s="289">
        <f>$D$229*BK229</f>
        <v>3120</v>
      </c>
      <c r="BM229" s="457">
        <v>24</v>
      </c>
      <c r="BO229" s="42">
        <v>1</v>
      </c>
      <c r="BP229" s="41">
        <f t="shared" si="215"/>
        <v>24</v>
      </c>
      <c r="BQ229" s="41">
        <f t="shared" si="216"/>
        <v>24</v>
      </c>
      <c r="BR229" s="557">
        <v>24</v>
      </c>
      <c r="BS229" s="60">
        <v>0</v>
      </c>
      <c r="BT229" s="289">
        <f>$D$229*BS229</f>
        <v>0</v>
      </c>
      <c r="BU229" s="457">
        <v>0</v>
      </c>
      <c r="BW229" s="42">
        <v>1</v>
      </c>
      <c r="BX229" s="41">
        <f t="shared" si="217"/>
        <v>0</v>
      </c>
      <c r="BY229" s="41">
        <f t="shared" si="218"/>
        <v>0</v>
      </c>
      <c r="BZ229" s="557">
        <v>0</v>
      </c>
      <c r="CA229" s="60">
        <v>20</v>
      </c>
      <c r="CB229" s="289">
        <f>$D$229*CA229</f>
        <v>2600</v>
      </c>
      <c r="CC229" s="457">
        <v>20</v>
      </c>
      <c r="CE229" s="42">
        <v>1</v>
      </c>
      <c r="CF229" s="41">
        <f t="shared" si="219"/>
        <v>20</v>
      </c>
      <c r="CG229" s="41">
        <f t="shared" si="220"/>
        <v>20</v>
      </c>
      <c r="CH229" s="557">
        <v>20</v>
      </c>
      <c r="CI229" s="60">
        <v>10</v>
      </c>
      <c r="CJ229" s="289">
        <f>$D$229*CI229</f>
        <v>1300</v>
      </c>
      <c r="CK229" s="457">
        <v>10</v>
      </c>
      <c r="CM229" s="42">
        <v>1</v>
      </c>
      <c r="CN229" s="41">
        <f t="shared" si="221"/>
        <v>10</v>
      </c>
      <c r="CO229" s="41">
        <f t="shared" si="222"/>
        <v>10</v>
      </c>
      <c r="CP229" s="599">
        <v>10</v>
      </c>
      <c r="CQ229" s="60">
        <v>10</v>
      </c>
      <c r="CR229" s="289">
        <f>$D$229*CQ229</f>
        <v>1300</v>
      </c>
      <c r="CS229" s="467">
        <v>0</v>
      </c>
      <c r="CT229" s="56"/>
      <c r="CU229" s="42">
        <v>1</v>
      </c>
      <c r="CV229" s="41">
        <f t="shared" si="199"/>
        <v>10</v>
      </c>
      <c r="CW229" s="41">
        <f t="shared" si="200"/>
        <v>10</v>
      </c>
      <c r="CX229" s="564">
        <v>0</v>
      </c>
      <c r="CY229" s="60">
        <v>50</v>
      </c>
      <c r="CZ229" s="289">
        <f>$D$229*CY229</f>
        <v>6500</v>
      </c>
      <c r="DA229" s="502">
        <v>0</v>
      </c>
      <c r="DB229" s="274"/>
      <c r="DC229" s="42">
        <v>1</v>
      </c>
      <c r="DD229" s="41">
        <f t="shared" si="223"/>
        <v>50</v>
      </c>
      <c r="DE229" s="41">
        <f t="shared" si="224"/>
        <v>50</v>
      </c>
      <c r="DF229" s="604">
        <v>0</v>
      </c>
      <c r="DG229" s="180">
        <v>0</v>
      </c>
      <c r="DH229" s="289">
        <f>$D$229*DG229</f>
        <v>0</v>
      </c>
      <c r="DI229" s="502">
        <v>0</v>
      </c>
      <c r="DJ229" s="274"/>
      <c r="DK229" s="42">
        <v>1</v>
      </c>
      <c r="DL229" s="41">
        <f t="shared" si="225"/>
        <v>0</v>
      </c>
      <c r="DM229" s="41">
        <f t="shared" si="226"/>
        <v>0</v>
      </c>
      <c r="DN229" s="604">
        <v>0</v>
      </c>
      <c r="DO229" s="180">
        <v>0</v>
      </c>
      <c r="DP229" s="289">
        <f>$D$229*DO229</f>
        <v>0</v>
      </c>
      <c r="DQ229" s="502">
        <v>0</v>
      </c>
      <c r="DR229" s="274"/>
      <c r="DS229" s="42">
        <v>1</v>
      </c>
      <c r="DT229" s="41">
        <f t="shared" si="227"/>
        <v>0</v>
      </c>
      <c r="DU229" s="41">
        <f t="shared" si="228"/>
        <v>0</v>
      </c>
      <c r="DV229" s="604">
        <v>0</v>
      </c>
      <c r="DW229" s="180">
        <v>0</v>
      </c>
      <c r="DX229" s="289">
        <f>$D$229*DW229</f>
        <v>0</v>
      </c>
      <c r="DY229" s="502">
        <v>0</v>
      </c>
      <c r="DZ229" s="274"/>
      <c r="EA229" s="42">
        <v>1</v>
      </c>
      <c r="EB229" s="41">
        <f t="shared" si="229"/>
        <v>0</v>
      </c>
      <c r="EC229" s="41">
        <f t="shared" si="230"/>
        <v>0</v>
      </c>
      <c r="ED229" s="604">
        <v>0</v>
      </c>
      <c r="EE229" s="180">
        <v>0</v>
      </c>
      <c r="EF229" s="289">
        <f>$D$229*EE229</f>
        <v>0</v>
      </c>
      <c r="EG229" s="502">
        <v>0</v>
      </c>
      <c r="EH229" s="274"/>
      <c r="EI229" s="42">
        <v>1</v>
      </c>
      <c r="EJ229" s="41">
        <f t="shared" si="231"/>
        <v>0</v>
      </c>
      <c r="EK229" s="41">
        <f t="shared" si="232"/>
        <v>0</v>
      </c>
      <c r="EL229" s="604">
        <v>0</v>
      </c>
      <c r="EM229" s="180">
        <v>0</v>
      </c>
      <c r="EN229" s="289">
        <f>$D$229*EM229</f>
        <v>0</v>
      </c>
      <c r="EO229" s="502">
        <v>0</v>
      </c>
      <c r="EP229" s="274"/>
      <c r="EQ229" s="42">
        <v>1</v>
      </c>
      <c r="ER229" s="41">
        <f t="shared" si="233"/>
        <v>0</v>
      </c>
      <c r="ES229" s="41">
        <f t="shared" si="234"/>
        <v>0</v>
      </c>
      <c r="ET229" s="604">
        <v>0</v>
      </c>
      <c r="EU229" s="180">
        <v>0</v>
      </c>
      <c r="EV229" s="289">
        <f>$D$229*EU229</f>
        <v>0</v>
      </c>
      <c r="EW229" s="502">
        <v>0</v>
      </c>
      <c r="EX229" s="274"/>
      <c r="EY229" s="42">
        <v>1</v>
      </c>
      <c r="EZ229" s="41">
        <f t="shared" si="235"/>
        <v>0</v>
      </c>
      <c r="FA229" s="41">
        <f t="shared" si="236"/>
        <v>0</v>
      </c>
      <c r="FB229" s="604">
        <v>0</v>
      </c>
      <c r="FC229" s="86">
        <v>0</v>
      </c>
      <c r="FD229" s="289">
        <f>$D$229*FC229</f>
        <v>0</v>
      </c>
      <c r="FE229" s="499">
        <v>0</v>
      </c>
      <c r="FF229" s="19"/>
      <c r="FG229" s="42">
        <v>1</v>
      </c>
      <c r="FH229" s="41">
        <f t="shared" si="237"/>
        <v>0</v>
      </c>
      <c r="FI229" s="41">
        <f t="shared" si="197"/>
        <v>0</v>
      </c>
      <c r="FJ229" s="599">
        <v>0</v>
      </c>
      <c r="FK229" s="400">
        <v>0</v>
      </c>
      <c r="FL229" s="289">
        <f>$D$229*FK229</f>
        <v>0</v>
      </c>
      <c r="FM229" s="539">
        <v>0</v>
      </c>
      <c r="FN229" s="311"/>
      <c r="FO229" s="42">
        <v>1</v>
      </c>
      <c r="FP229" s="41">
        <f t="shared" si="238"/>
        <v>0</v>
      </c>
      <c r="FQ229" s="41">
        <f t="shared" si="239"/>
        <v>0</v>
      </c>
      <c r="FR229" s="633">
        <v>0</v>
      </c>
      <c r="FW229" s="355">
        <f t="shared" si="240"/>
        <v>309</v>
      </c>
      <c r="FX229" s="355">
        <f t="shared" si="240"/>
        <v>40170</v>
      </c>
      <c r="FY229" s="355">
        <f t="shared" si="241"/>
        <v>0</v>
      </c>
      <c r="FZ229" s="356">
        <f t="shared" si="241"/>
        <v>0</v>
      </c>
    </row>
    <row r="230" spans="1:182" x14ac:dyDescent="0.25">
      <c r="A230" s="35" t="s">
        <v>347</v>
      </c>
      <c r="B230" s="84" t="s">
        <v>348</v>
      </c>
      <c r="C230" s="88" t="s">
        <v>120</v>
      </c>
      <c r="D230" s="428">
        <v>220</v>
      </c>
      <c r="E230" s="299">
        <f t="shared" si="245"/>
        <v>122</v>
      </c>
      <c r="F230" s="288">
        <f>$D$230*E230</f>
        <v>26840</v>
      </c>
      <c r="G230" s="60">
        <v>0</v>
      </c>
      <c r="H230" s="289">
        <f>$D$230*G230</f>
        <v>0</v>
      </c>
      <c r="I230" s="457">
        <v>0</v>
      </c>
      <c r="K230" s="42">
        <v>1</v>
      </c>
      <c r="L230" s="41">
        <f t="shared" si="201"/>
        <v>0</v>
      </c>
      <c r="M230" s="41">
        <f t="shared" si="202"/>
        <v>0</v>
      </c>
      <c r="N230" s="557">
        <v>0</v>
      </c>
      <c r="O230" s="60">
        <v>24</v>
      </c>
      <c r="P230" s="289">
        <f>$D$230*O230</f>
        <v>5280</v>
      </c>
      <c r="Q230" s="457">
        <v>24</v>
      </c>
      <c r="S230" s="42">
        <v>1</v>
      </c>
      <c r="T230" s="41">
        <f t="shared" si="203"/>
        <v>24</v>
      </c>
      <c r="U230" s="41">
        <f t="shared" si="204"/>
        <v>24</v>
      </c>
      <c r="V230" s="557">
        <v>24</v>
      </c>
      <c r="W230" s="60">
        <v>0</v>
      </c>
      <c r="X230" s="289">
        <f>$D$230*W230</f>
        <v>0</v>
      </c>
      <c r="Y230" s="457">
        <v>0</v>
      </c>
      <c r="AA230" s="42">
        <v>1</v>
      </c>
      <c r="AB230" s="41">
        <f t="shared" si="205"/>
        <v>0</v>
      </c>
      <c r="AC230" s="41">
        <f t="shared" si="206"/>
        <v>0</v>
      </c>
      <c r="AD230" s="557">
        <v>0</v>
      </c>
      <c r="AE230" s="60">
        <v>24</v>
      </c>
      <c r="AF230" s="289">
        <f>$D$230*AE230</f>
        <v>5280</v>
      </c>
      <c r="AG230" s="457">
        <v>24</v>
      </c>
      <c r="AI230" s="42">
        <v>1</v>
      </c>
      <c r="AJ230" s="41">
        <f t="shared" si="207"/>
        <v>24</v>
      </c>
      <c r="AK230" s="41">
        <f t="shared" si="208"/>
        <v>24</v>
      </c>
      <c r="AL230" s="557">
        <v>24</v>
      </c>
      <c r="AM230" s="60">
        <v>0</v>
      </c>
      <c r="AN230" s="289">
        <f>$D$230*AM230</f>
        <v>0</v>
      </c>
      <c r="AO230" s="457">
        <v>0</v>
      </c>
      <c r="AQ230" s="42">
        <v>1</v>
      </c>
      <c r="AR230" s="41">
        <f t="shared" si="209"/>
        <v>0</v>
      </c>
      <c r="AS230" s="41">
        <f t="shared" si="210"/>
        <v>0</v>
      </c>
      <c r="AT230" s="557">
        <v>0</v>
      </c>
      <c r="AU230" s="60">
        <v>28</v>
      </c>
      <c r="AV230" s="289">
        <f>$D$230*AU230</f>
        <v>6160</v>
      </c>
      <c r="AW230" s="457">
        <v>28</v>
      </c>
      <c r="AY230" s="42">
        <v>1</v>
      </c>
      <c r="AZ230" s="41">
        <f t="shared" si="211"/>
        <v>28</v>
      </c>
      <c r="BA230" s="41">
        <f t="shared" si="212"/>
        <v>28</v>
      </c>
      <c r="BB230" s="557">
        <v>28</v>
      </c>
      <c r="BC230" s="60">
        <v>0</v>
      </c>
      <c r="BD230" s="289">
        <f>$D$230*BC230</f>
        <v>0</v>
      </c>
      <c r="BE230" s="457">
        <v>0</v>
      </c>
      <c r="BG230" s="42">
        <v>1</v>
      </c>
      <c r="BH230" s="41">
        <f t="shared" si="213"/>
        <v>0</v>
      </c>
      <c r="BI230" s="41">
        <f t="shared" si="214"/>
        <v>0</v>
      </c>
      <c r="BJ230" s="557">
        <v>0</v>
      </c>
      <c r="BK230" s="60">
        <v>12</v>
      </c>
      <c r="BL230" s="289">
        <f>$D$230*BK230</f>
        <v>2640</v>
      </c>
      <c r="BM230" s="457">
        <v>12</v>
      </c>
      <c r="BO230" s="42">
        <v>1</v>
      </c>
      <c r="BP230" s="41">
        <f t="shared" si="215"/>
        <v>12</v>
      </c>
      <c r="BQ230" s="41">
        <f t="shared" si="216"/>
        <v>12</v>
      </c>
      <c r="BR230" s="557">
        <v>12</v>
      </c>
      <c r="BS230" s="60">
        <v>0</v>
      </c>
      <c r="BT230" s="289">
        <f>$D$230*BS230</f>
        <v>0</v>
      </c>
      <c r="BU230" s="457">
        <v>0</v>
      </c>
      <c r="BW230" s="42">
        <v>1</v>
      </c>
      <c r="BX230" s="41">
        <f t="shared" si="217"/>
        <v>0</v>
      </c>
      <c r="BY230" s="41">
        <f t="shared" si="218"/>
        <v>0</v>
      </c>
      <c r="BZ230" s="557">
        <v>0</v>
      </c>
      <c r="CA230" s="60">
        <v>10</v>
      </c>
      <c r="CB230" s="289">
        <f>$D$230*CA230</f>
        <v>2200</v>
      </c>
      <c r="CC230" s="457">
        <v>10</v>
      </c>
      <c r="CE230" s="42">
        <v>1</v>
      </c>
      <c r="CF230" s="41">
        <f t="shared" si="219"/>
        <v>10</v>
      </c>
      <c r="CG230" s="41">
        <f t="shared" si="220"/>
        <v>10</v>
      </c>
      <c r="CH230" s="557">
        <v>10</v>
      </c>
      <c r="CI230" s="60">
        <v>3</v>
      </c>
      <c r="CJ230" s="289">
        <f>$D$230*CI230</f>
        <v>660</v>
      </c>
      <c r="CK230" s="457">
        <v>3</v>
      </c>
      <c r="CM230" s="42">
        <v>1</v>
      </c>
      <c r="CN230" s="41">
        <f t="shared" si="221"/>
        <v>3</v>
      </c>
      <c r="CO230" s="41">
        <f t="shared" si="222"/>
        <v>3</v>
      </c>
      <c r="CP230" s="599">
        <v>3</v>
      </c>
      <c r="CQ230" s="60">
        <v>3</v>
      </c>
      <c r="CR230" s="289">
        <f>$D$230*CQ230</f>
        <v>660</v>
      </c>
      <c r="CS230" s="467">
        <v>0</v>
      </c>
      <c r="CT230" s="56"/>
      <c r="CU230" s="42">
        <v>1</v>
      </c>
      <c r="CV230" s="41">
        <f t="shared" si="199"/>
        <v>3</v>
      </c>
      <c r="CW230" s="41">
        <f t="shared" si="200"/>
        <v>3</v>
      </c>
      <c r="CX230" s="564">
        <v>0</v>
      </c>
      <c r="CY230" s="60">
        <v>18</v>
      </c>
      <c r="CZ230" s="289">
        <f>$D$230*CY230</f>
        <v>3960</v>
      </c>
      <c r="DA230" s="502">
        <v>0</v>
      </c>
      <c r="DB230" s="274"/>
      <c r="DC230" s="42">
        <v>1</v>
      </c>
      <c r="DD230" s="41">
        <f t="shared" si="223"/>
        <v>18</v>
      </c>
      <c r="DE230" s="41">
        <f t="shared" si="224"/>
        <v>18</v>
      </c>
      <c r="DF230" s="604">
        <v>0</v>
      </c>
      <c r="DG230" s="180">
        <v>0</v>
      </c>
      <c r="DH230" s="289">
        <f>$D$230*DG230</f>
        <v>0</v>
      </c>
      <c r="DI230" s="502">
        <v>0</v>
      </c>
      <c r="DJ230" s="274"/>
      <c r="DK230" s="42">
        <v>1</v>
      </c>
      <c r="DL230" s="41">
        <f t="shared" si="225"/>
        <v>0</v>
      </c>
      <c r="DM230" s="41">
        <f t="shared" si="226"/>
        <v>0</v>
      </c>
      <c r="DN230" s="604">
        <v>0</v>
      </c>
      <c r="DO230" s="180">
        <v>0</v>
      </c>
      <c r="DP230" s="289">
        <f>$D$230*DO230</f>
        <v>0</v>
      </c>
      <c r="DQ230" s="502">
        <v>0</v>
      </c>
      <c r="DR230" s="274"/>
      <c r="DS230" s="42">
        <v>1</v>
      </c>
      <c r="DT230" s="41">
        <f t="shared" si="227"/>
        <v>0</v>
      </c>
      <c r="DU230" s="41">
        <f t="shared" si="228"/>
        <v>0</v>
      </c>
      <c r="DV230" s="604">
        <v>0</v>
      </c>
      <c r="DW230" s="180">
        <v>0</v>
      </c>
      <c r="DX230" s="289">
        <f>$D$230*DW230</f>
        <v>0</v>
      </c>
      <c r="DY230" s="502">
        <v>0</v>
      </c>
      <c r="DZ230" s="274"/>
      <c r="EA230" s="42">
        <v>1</v>
      </c>
      <c r="EB230" s="41">
        <f t="shared" si="229"/>
        <v>0</v>
      </c>
      <c r="EC230" s="41">
        <f t="shared" si="230"/>
        <v>0</v>
      </c>
      <c r="ED230" s="604">
        <v>0</v>
      </c>
      <c r="EE230" s="180">
        <v>0</v>
      </c>
      <c r="EF230" s="289">
        <f>$D$230*EE230</f>
        <v>0</v>
      </c>
      <c r="EG230" s="502">
        <v>0</v>
      </c>
      <c r="EH230" s="274"/>
      <c r="EI230" s="42">
        <v>1</v>
      </c>
      <c r="EJ230" s="41">
        <f t="shared" si="231"/>
        <v>0</v>
      </c>
      <c r="EK230" s="41">
        <f t="shared" si="232"/>
        <v>0</v>
      </c>
      <c r="EL230" s="604">
        <v>0</v>
      </c>
      <c r="EM230" s="180">
        <v>0</v>
      </c>
      <c r="EN230" s="289">
        <f>$D$230*EM230</f>
        <v>0</v>
      </c>
      <c r="EO230" s="502">
        <v>0</v>
      </c>
      <c r="EP230" s="274"/>
      <c r="EQ230" s="42">
        <v>1</v>
      </c>
      <c r="ER230" s="41">
        <f t="shared" si="233"/>
        <v>0</v>
      </c>
      <c r="ES230" s="41">
        <f t="shared" si="234"/>
        <v>0</v>
      </c>
      <c r="ET230" s="604">
        <v>0</v>
      </c>
      <c r="EU230" s="180">
        <v>0</v>
      </c>
      <c r="EV230" s="289">
        <f>$D$230*EU230</f>
        <v>0</v>
      </c>
      <c r="EW230" s="502">
        <v>0</v>
      </c>
      <c r="EX230" s="274"/>
      <c r="EY230" s="42">
        <v>1</v>
      </c>
      <c r="EZ230" s="41">
        <f t="shared" si="235"/>
        <v>0</v>
      </c>
      <c r="FA230" s="41">
        <f t="shared" si="236"/>
        <v>0</v>
      </c>
      <c r="FB230" s="604">
        <v>0</v>
      </c>
      <c r="FC230" s="86">
        <v>0</v>
      </c>
      <c r="FD230" s="289">
        <f>$D$230*FC230</f>
        <v>0</v>
      </c>
      <c r="FE230" s="499">
        <v>0</v>
      </c>
      <c r="FF230" s="19"/>
      <c r="FG230" s="42">
        <v>1</v>
      </c>
      <c r="FH230" s="41">
        <f t="shared" si="237"/>
        <v>0</v>
      </c>
      <c r="FI230" s="41">
        <f t="shared" si="197"/>
        <v>0</v>
      </c>
      <c r="FJ230" s="599">
        <v>0</v>
      </c>
      <c r="FK230" s="400">
        <v>0</v>
      </c>
      <c r="FL230" s="289">
        <f>$D$230*FK230</f>
        <v>0</v>
      </c>
      <c r="FM230" s="539">
        <v>0</v>
      </c>
      <c r="FN230" s="311"/>
      <c r="FO230" s="42">
        <v>1</v>
      </c>
      <c r="FP230" s="41">
        <f t="shared" si="238"/>
        <v>0</v>
      </c>
      <c r="FQ230" s="41">
        <f t="shared" si="239"/>
        <v>0</v>
      </c>
      <c r="FR230" s="633">
        <v>0</v>
      </c>
      <c r="FW230" s="355">
        <f t="shared" si="240"/>
        <v>122</v>
      </c>
      <c r="FX230" s="355">
        <f t="shared" si="240"/>
        <v>26840</v>
      </c>
      <c r="FY230" s="355">
        <f t="shared" si="241"/>
        <v>0</v>
      </c>
      <c r="FZ230" s="356">
        <f t="shared" si="241"/>
        <v>0</v>
      </c>
    </row>
    <row r="231" spans="1:182" x14ac:dyDescent="0.25">
      <c r="A231" s="35" t="s">
        <v>349</v>
      </c>
      <c r="B231" s="186" t="s">
        <v>350</v>
      </c>
      <c r="C231" s="88" t="s">
        <v>120</v>
      </c>
      <c r="D231" s="428">
        <v>395</v>
      </c>
      <c r="E231" s="299">
        <f t="shared" si="245"/>
        <v>13</v>
      </c>
      <c r="F231" s="288">
        <f>$D$231*E231</f>
        <v>5135</v>
      </c>
      <c r="G231" s="60">
        <v>0</v>
      </c>
      <c r="H231" s="289">
        <f>$D$231*G231</f>
        <v>0</v>
      </c>
      <c r="I231" s="457">
        <v>0</v>
      </c>
      <c r="J231" s="192">
        <v>0</v>
      </c>
      <c r="K231" s="42">
        <v>1</v>
      </c>
      <c r="L231" s="41">
        <f t="shared" si="201"/>
        <v>0</v>
      </c>
      <c r="M231" s="41">
        <f t="shared" si="202"/>
        <v>0</v>
      </c>
      <c r="N231" s="557">
        <v>0</v>
      </c>
      <c r="O231" s="60">
        <v>2</v>
      </c>
      <c r="P231" s="289">
        <f>$D$231*O231</f>
        <v>790</v>
      </c>
      <c r="Q231" s="457">
        <v>2</v>
      </c>
      <c r="R231" s="192">
        <v>90</v>
      </c>
      <c r="S231" s="42">
        <v>1</v>
      </c>
      <c r="T231" s="41">
        <f t="shared" si="203"/>
        <v>2</v>
      </c>
      <c r="U231" s="41">
        <f t="shared" si="204"/>
        <v>2</v>
      </c>
      <c r="V231" s="557">
        <v>2</v>
      </c>
      <c r="W231" s="60">
        <v>0</v>
      </c>
      <c r="X231" s="289">
        <f>$D$231*W231</f>
        <v>0</v>
      </c>
      <c r="Y231" s="457">
        <v>0</v>
      </c>
      <c r="Z231" s="192">
        <v>0</v>
      </c>
      <c r="AA231" s="42">
        <v>1</v>
      </c>
      <c r="AB231" s="41">
        <f t="shared" si="205"/>
        <v>0</v>
      </c>
      <c r="AC231" s="41">
        <f t="shared" si="206"/>
        <v>0</v>
      </c>
      <c r="AD231" s="557">
        <v>0</v>
      </c>
      <c r="AE231" s="60">
        <v>2</v>
      </c>
      <c r="AF231" s="289">
        <f>$D$231*AE231</f>
        <v>790</v>
      </c>
      <c r="AG231" s="457">
        <v>2</v>
      </c>
      <c r="AH231" s="192">
        <v>107</v>
      </c>
      <c r="AI231" s="42">
        <v>1</v>
      </c>
      <c r="AJ231" s="41">
        <f t="shared" si="207"/>
        <v>2</v>
      </c>
      <c r="AK231" s="41">
        <f t="shared" si="208"/>
        <v>2</v>
      </c>
      <c r="AL231" s="557">
        <v>2</v>
      </c>
      <c r="AM231" s="60">
        <v>0</v>
      </c>
      <c r="AN231" s="289">
        <f>$D$231*AM231</f>
        <v>0</v>
      </c>
      <c r="AO231" s="457">
        <v>0</v>
      </c>
      <c r="AP231" s="192">
        <v>0</v>
      </c>
      <c r="AQ231" s="42">
        <v>1</v>
      </c>
      <c r="AR231" s="41">
        <f t="shared" si="209"/>
        <v>0</v>
      </c>
      <c r="AS231" s="41">
        <f t="shared" si="210"/>
        <v>0</v>
      </c>
      <c r="AT231" s="557">
        <v>0</v>
      </c>
      <c r="AU231" s="60">
        <v>1</v>
      </c>
      <c r="AV231" s="289">
        <f>$D$231*AU231</f>
        <v>395</v>
      </c>
      <c r="AW231" s="457">
        <v>1</v>
      </c>
      <c r="AX231" s="192">
        <v>231</v>
      </c>
      <c r="AY231" s="42">
        <v>1</v>
      </c>
      <c r="AZ231" s="41">
        <f t="shared" si="211"/>
        <v>1</v>
      </c>
      <c r="BA231" s="41">
        <f t="shared" si="212"/>
        <v>1</v>
      </c>
      <c r="BB231" s="557">
        <v>1</v>
      </c>
      <c r="BC231" s="60">
        <v>0</v>
      </c>
      <c r="BD231" s="289">
        <f>$D$231*BC231</f>
        <v>0</v>
      </c>
      <c r="BE231" s="457">
        <v>0</v>
      </c>
      <c r="BF231" s="192">
        <v>0</v>
      </c>
      <c r="BG231" s="42">
        <v>1</v>
      </c>
      <c r="BH231" s="41">
        <f t="shared" si="213"/>
        <v>0</v>
      </c>
      <c r="BI231" s="41">
        <f t="shared" si="214"/>
        <v>0</v>
      </c>
      <c r="BJ231" s="557">
        <v>0</v>
      </c>
      <c r="BK231" s="60">
        <v>1</v>
      </c>
      <c r="BL231" s="289">
        <f>$D$231*BK231</f>
        <v>395</v>
      </c>
      <c r="BM231" s="457">
        <v>1</v>
      </c>
      <c r="BN231" s="192">
        <v>83</v>
      </c>
      <c r="BO231" s="42">
        <v>1</v>
      </c>
      <c r="BP231" s="41">
        <f t="shared" si="215"/>
        <v>1</v>
      </c>
      <c r="BQ231" s="41">
        <f t="shared" si="216"/>
        <v>1</v>
      </c>
      <c r="BR231" s="557">
        <v>1</v>
      </c>
      <c r="BS231" s="60">
        <v>0</v>
      </c>
      <c r="BT231" s="289">
        <f>$D$231*BS231</f>
        <v>0</v>
      </c>
      <c r="BU231" s="457">
        <v>0</v>
      </c>
      <c r="BV231" s="192">
        <v>18</v>
      </c>
      <c r="BW231" s="42">
        <v>1</v>
      </c>
      <c r="BX231" s="41">
        <f t="shared" si="217"/>
        <v>0</v>
      </c>
      <c r="BY231" s="41">
        <f t="shared" si="218"/>
        <v>0</v>
      </c>
      <c r="BZ231" s="557">
        <v>0</v>
      </c>
      <c r="CA231" s="60">
        <v>2</v>
      </c>
      <c r="CB231" s="289">
        <f>$D$231*CA231</f>
        <v>790</v>
      </c>
      <c r="CC231" s="457">
        <v>2</v>
      </c>
      <c r="CD231" s="192">
        <v>0</v>
      </c>
      <c r="CE231" s="42">
        <v>1</v>
      </c>
      <c r="CF231" s="41">
        <f t="shared" si="219"/>
        <v>2</v>
      </c>
      <c r="CG231" s="41">
        <f t="shared" si="220"/>
        <v>2</v>
      </c>
      <c r="CH231" s="557">
        <v>2</v>
      </c>
      <c r="CI231" s="60">
        <v>1</v>
      </c>
      <c r="CJ231" s="289">
        <f>$D$231*CI231</f>
        <v>395</v>
      </c>
      <c r="CK231" s="457">
        <v>1</v>
      </c>
      <c r="CL231" s="192">
        <v>0</v>
      </c>
      <c r="CM231" s="42">
        <v>1</v>
      </c>
      <c r="CN231" s="41">
        <f t="shared" si="221"/>
        <v>1</v>
      </c>
      <c r="CO231" s="41">
        <f t="shared" si="222"/>
        <v>1</v>
      </c>
      <c r="CP231" s="599">
        <v>1</v>
      </c>
      <c r="CQ231" s="60">
        <v>1</v>
      </c>
      <c r="CR231" s="289">
        <f>$D$231*CQ231</f>
        <v>395</v>
      </c>
      <c r="CS231" s="467">
        <v>0</v>
      </c>
      <c r="CT231" s="56"/>
      <c r="CU231" s="42">
        <v>1</v>
      </c>
      <c r="CV231" s="41">
        <f t="shared" si="199"/>
        <v>1</v>
      </c>
      <c r="CW231" s="41">
        <f t="shared" si="200"/>
        <v>1</v>
      </c>
      <c r="CX231" s="564">
        <v>0</v>
      </c>
      <c r="CY231" s="60">
        <v>3</v>
      </c>
      <c r="CZ231" s="289">
        <f>$D$231*CY231</f>
        <v>1185</v>
      </c>
      <c r="DA231" s="502">
        <v>0</v>
      </c>
      <c r="DB231" s="274"/>
      <c r="DC231" s="42">
        <v>1</v>
      </c>
      <c r="DD231" s="41">
        <f t="shared" si="223"/>
        <v>3</v>
      </c>
      <c r="DE231" s="41">
        <f t="shared" si="224"/>
        <v>3</v>
      </c>
      <c r="DF231" s="604">
        <v>0</v>
      </c>
      <c r="DG231" s="180">
        <v>0</v>
      </c>
      <c r="DH231" s="289">
        <f>$D$231*DG231</f>
        <v>0</v>
      </c>
      <c r="DI231" s="502">
        <v>0</v>
      </c>
      <c r="DJ231" s="274"/>
      <c r="DK231" s="42">
        <v>1</v>
      </c>
      <c r="DL231" s="41">
        <f t="shared" si="225"/>
        <v>0</v>
      </c>
      <c r="DM231" s="41">
        <f t="shared" si="226"/>
        <v>0</v>
      </c>
      <c r="DN231" s="604">
        <v>0</v>
      </c>
      <c r="DO231" s="180">
        <v>0</v>
      </c>
      <c r="DP231" s="289">
        <f>$D$231*DO231</f>
        <v>0</v>
      </c>
      <c r="DQ231" s="502">
        <v>0</v>
      </c>
      <c r="DR231" s="274"/>
      <c r="DS231" s="42">
        <v>1</v>
      </c>
      <c r="DT231" s="41">
        <f t="shared" si="227"/>
        <v>0</v>
      </c>
      <c r="DU231" s="41">
        <f t="shared" si="228"/>
        <v>0</v>
      </c>
      <c r="DV231" s="604">
        <v>0</v>
      </c>
      <c r="DW231" s="180">
        <v>0</v>
      </c>
      <c r="DX231" s="289">
        <f>$D$231*DW231</f>
        <v>0</v>
      </c>
      <c r="DY231" s="502">
        <v>0</v>
      </c>
      <c r="DZ231" s="274"/>
      <c r="EA231" s="42">
        <v>1</v>
      </c>
      <c r="EB231" s="41">
        <f t="shared" si="229"/>
        <v>0</v>
      </c>
      <c r="EC231" s="41">
        <f t="shared" si="230"/>
        <v>0</v>
      </c>
      <c r="ED231" s="604">
        <v>0</v>
      </c>
      <c r="EE231" s="180">
        <v>0</v>
      </c>
      <c r="EF231" s="289">
        <f>$D$231*EE231</f>
        <v>0</v>
      </c>
      <c r="EG231" s="502">
        <v>0</v>
      </c>
      <c r="EH231" s="274"/>
      <c r="EI231" s="42">
        <v>1</v>
      </c>
      <c r="EJ231" s="41">
        <f t="shared" si="231"/>
        <v>0</v>
      </c>
      <c r="EK231" s="41">
        <f t="shared" si="232"/>
        <v>0</v>
      </c>
      <c r="EL231" s="604">
        <v>0</v>
      </c>
      <c r="EM231" s="180">
        <v>0</v>
      </c>
      <c r="EN231" s="289">
        <f>$D$231*EM231</f>
        <v>0</v>
      </c>
      <c r="EO231" s="502">
        <v>0</v>
      </c>
      <c r="EP231" s="274"/>
      <c r="EQ231" s="42">
        <v>1</v>
      </c>
      <c r="ER231" s="41">
        <f t="shared" si="233"/>
        <v>0</v>
      </c>
      <c r="ES231" s="41">
        <f t="shared" si="234"/>
        <v>0</v>
      </c>
      <c r="ET231" s="604">
        <v>0</v>
      </c>
      <c r="EU231" s="180">
        <v>0</v>
      </c>
      <c r="EV231" s="289">
        <f>$D$231*EU231</f>
        <v>0</v>
      </c>
      <c r="EW231" s="502">
        <v>0</v>
      </c>
      <c r="EX231" s="274"/>
      <c r="EY231" s="42">
        <v>1</v>
      </c>
      <c r="EZ231" s="41">
        <f t="shared" si="235"/>
        <v>0</v>
      </c>
      <c r="FA231" s="41">
        <f t="shared" si="236"/>
        <v>0</v>
      </c>
      <c r="FB231" s="604">
        <v>0</v>
      </c>
      <c r="FC231" s="86">
        <v>0</v>
      </c>
      <c r="FD231" s="289">
        <f>$D$231*FC231</f>
        <v>0</v>
      </c>
      <c r="FE231" s="499">
        <v>0</v>
      </c>
      <c r="FF231" s="19"/>
      <c r="FG231" s="42">
        <v>1</v>
      </c>
      <c r="FH231" s="41">
        <f t="shared" si="237"/>
        <v>0</v>
      </c>
      <c r="FI231" s="41">
        <f t="shared" si="197"/>
        <v>0</v>
      </c>
      <c r="FJ231" s="599">
        <v>0</v>
      </c>
      <c r="FK231" s="400">
        <v>0</v>
      </c>
      <c r="FL231" s="289">
        <f>$D$231*FK231</f>
        <v>0</v>
      </c>
      <c r="FM231" s="539">
        <v>0</v>
      </c>
      <c r="FN231" s="275"/>
      <c r="FO231" s="42">
        <v>1</v>
      </c>
      <c r="FP231" s="41">
        <f t="shared" si="238"/>
        <v>0</v>
      </c>
      <c r="FQ231" s="41">
        <f t="shared" si="239"/>
        <v>0</v>
      </c>
      <c r="FR231" s="633">
        <v>0</v>
      </c>
      <c r="FW231" s="355">
        <f t="shared" si="240"/>
        <v>13</v>
      </c>
      <c r="FX231" s="355">
        <f t="shared" si="240"/>
        <v>5135</v>
      </c>
      <c r="FY231" s="355">
        <f t="shared" si="241"/>
        <v>0</v>
      </c>
      <c r="FZ231" s="356">
        <f t="shared" si="241"/>
        <v>0</v>
      </c>
    </row>
    <row r="232" spans="1:182" x14ac:dyDescent="0.25">
      <c r="A232" s="35" t="s">
        <v>351</v>
      </c>
      <c r="B232" s="84" t="s">
        <v>352</v>
      </c>
      <c r="C232" s="88" t="s">
        <v>18</v>
      </c>
      <c r="D232" s="65">
        <v>8.75</v>
      </c>
      <c r="E232" s="299">
        <f t="shared" si="245"/>
        <v>1670</v>
      </c>
      <c r="F232" s="288">
        <f>$D$232*E232</f>
        <v>14612.5</v>
      </c>
      <c r="G232" s="60">
        <v>0</v>
      </c>
      <c r="H232" s="289">
        <f>$D$232*G232</f>
        <v>0</v>
      </c>
      <c r="I232" s="457">
        <v>0</v>
      </c>
      <c r="J232" s="193">
        <v>0</v>
      </c>
      <c r="K232" s="42">
        <v>1</v>
      </c>
      <c r="L232" s="41">
        <f t="shared" si="201"/>
        <v>0</v>
      </c>
      <c r="M232" s="41">
        <f t="shared" si="202"/>
        <v>0</v>
      </c>
      <c r="N232" s="557">
        <v>0</v>
      </c>
      <c r="O232" s="60">
        <v>258</v>
      </c>
      <c r="P232" s="289">
        <f>$D$232*O232</f>
        <v>2257.5</v>
      </c>
      <c r="Q232" s="457">
        <v>258</v>
      </c>
      <c r="R232" s="193">
        <v>285</v>
      </c>
      <c r="S232" s="42">
        <v>1</v>
      </c>
      <c r="T232" s="41">
        <f t="shared" si="203"/>
        <v>258</v>
      </c>
      <c r="U232" s="41">
        <f t="shared" si="204"/>
        <v>258</v>
      </c>
      <c r="V232" s="557">
        <v>258</v>
      </c>
      <c r="W232" s="60">
        <v>0</v>
      </c>
      <c r="X232" s="289">
        <f>$D$232*W232</f>
        <v>0</v>
      </c>
      <c r="Y232" s="457">
        <v>0</v>
      </c>
      <c r="Z232" s="193">
        <v>0</v>
      </c>
      <c r="AA232" s="42">
        <v>1</v>
      </c>
      <c r="AB232" s="41">
        <f t="shared" si="205"/>
        <v>0</v>
      </c>
      <c r="AC232" s="41">
        <f t="shared" si="206"/>
        <v>0</v>
      </c>
      <c r="AD232" s="557">
        <v>0</v>
      </c>
      <c r="AE232" s="60">
        <v>300</v>
      </c>
      <c r="AF232" s="289">
        <f>$D$232*AE232</f>
        <v>2625</v>
      </c>
      <c r="AG232" s="457">
        <v>300</v>
      </c>
      <c r="AH232" s="193">
        <v>208</v>
      </c>
      <c r="AI232" s="42">
        <v>1</v>
      </c>
      <c r="AJ232" s="41">
        <f t="shared" si="207"/>
        <v>300</v>
      </c>
      <c r="AK232" s="41">
        <f t="shared" si="208"/>
        <v>300</v>
      </c>
      <c r="AL232" s="557">
        <v>300</v>
      </c>
      <c r="AM232" s="60">
        <v>0</v>
      </c>
      <c r="AN232" s="289">
        <f>$D$232*AM232</f>
        <v>0</v>
      </c>
      <c r="AO232" s="457">
        <v>0</v>
      </c>
      <c r="AP232" s="193">
        <v>0</v>
      </c>
      <c r="AQ232" s="42">
        <v>1</v>
      </c>
      <c r="AR232" s="41">
        <f t="shared" si="209"/>
        <v>0</v>
      </c>
      <c r="AS232" s="41">
        <f t="shared" si="210"/>
        <v>0</v>
      </c>
      <c r="AT232" s="557">
        <v>0</v>
      </c>
      <c r="AU232" s="60">
        <v>358</v>
      </c>
      <c r="AV232" s="289">
        <f>$D$232*AU232</f>
        <v>3132.5</v>
      </c>
      <c r="AW232" s="457">
        <v>358</v>
      </c>
      <c r="AX232" s="193">
        <v>167</v>
      </c>
      <c r="AY232" s="42">
        <v>1</v>
      </c>
      <c r="AZ232" s="41">
        <f t="shared" si="211"/>
        <v>358</v>
      </c>
      <c r="BA232" s="41">
        <f t="shared" si="212"/>
        <v>358</v>
      </c>
      <c r="BB232" s="557">
        <v>358</v>
      </c>
      <c r="BC232" s="60">
        <v>0</v>
      </c>
      <c r="BD232" s="289">
        <f>$D$232*BC232</f>
        <v>0</v>
      </c>
      <c r="BE232" s="457">
        <v>0</v>
      </c>
      <c r="BF232" s="193">
        <v>0</v>
      </c>
      <c r="BG232" s="42">
        <v>1</v>
      </c>
      <c r="BH232" s="41">
        <f t="shared" si="213"/>
        <v>0</v>
      </c>
      <c r="BI232" s="41">
        <f t="shared" si="214"/>
        <v>0</v>
      </c>
      <c r="BJ232" s="557">
        <v>0</v>
      </c>
      <c r="BK232" s="60">
        <v>215</v>
      </c>
      <c r="BL232" s="289">
        <f>$D$232*BK232</f>
        <v>1881.25</v>
      </c>
      <c r="BM232" s="457">
        <v>215</v>
      </c>
      <c r="BN232" s="193">
        <v>52</v>
      </c>
      <c r="BO232" s="42">
        <v>1</v>
      </c>
      <c r="BP232" s="41">
        <f t="shared" si="215"/>
        <v>215</v>
      </c>
      <c r="BQ232" s="41">
        <f t="shared" si="216"/>
        <v>215</v>
      </c>
      <c r="BR232" s="557">
        <v>215</v>
      </c>
      <c r="BS232" s="60">
        <v>0</v>
      </c>
      <c r="BT232" s="289">
        <f>$D$232*BS232</f>
        <v>0</v>
      </c>
      <c r="BU232" s="457">
        <v>0</v>
      </c>
      <c r="BV232" s="193">
        <v>48</v>
      </c>
      <c r="BW232" s="42">
        <v>1</v>
      </c>
      <c r="BX232" s="41">
        <f t="shared" si="217"/>
        <v>0</v>
      </c>
      <c r="BY232" s="41">
        <f t="shared" si="218"/>
        <v>0</v>
      </c>
      <c r="BZ232" s="557">
        <v>0</v>
      </c>
      <c r="CA232" s="60">
        <v>143</v>
      </c>
      <c r="CB232" s="289">
        <f>$D$232*CA232</f>
        <v>1251.25</v>
      </c>
      <c r="CC232" s="457">
        <v>143</v>
      </c>
      <c r="CD232" s="193">
        <v>0</v>
      </c>
      <c r="CE232" s="42">
        <v>1</v>
      </c>
      <c r="CF232" s="41">
        <f t="shared" si="219"/>
        <v>143</v>
      </c>
      <c r="CG232" s="41">
        <f t="shared" si="220"/>
        <v>143</v>
      </c>
      <c r="CH232" s="557">
        <v>143</v>
      </c>
      <c r="CI232" s="60">
        <v>69</v>
      </c>
      <c r="CJ232" s="289">
        <f>$D$232*CI232</f>
        <v>603.75</v>
      </c>
      <c r="CK232" s="457">
        <v>69</v>
      </c>
      <c r="CL232" s="193">
        <v>0</v>
      </c>
      <c r="CM232" s="42">
        <v>1</v>
      </c>
      <c r="CN232" s="41">
        <f t="shared" si="221"/>
        <v>69</v>
      </c>
      <c r="CO232" s="41">
        <f t="shared" si="222"/>
        <v>69</v>
      </c>
      <c r="CP232" s="599">
        <v>69</v>
      </c>
      <c r="CQ232" s="60">
        <v>69</v>
      </c>
      <c r="CR232" s="289">
        <f>$D$232*CQ232</f>
        <v>603.75</v>
      </c>
      <c r="CS232" s="467">
        <v>0</v>
      </c>
      <c r="CT232" s="56"/>
      <c r="CU232" s="42">
        <v>1</v>
      </c>
      <c r="CV232" s="41">
        <f t="shared" si="199"/>
        <v>69</v>
      </c>
      <c r="CW232" s="41">
        <f t="shared" si="200"/>
        <v>69</v>
      </c>
      <c r="CX232" s="564">
        <v>0</v>
      </c>
      <c r="CY232" s="60">
        <v>258</v>
      </c>
      <c r="CZ232" s="289">
        <f>$D$232*CY232</f>
        <v>2257.5</v>
      </c>
      <c r="DA232" s="502">
        <v>0</v>
      </c>
      <c r="DB232" s="274"/>
      <c r="DC232" s="42">
        <v>1</v>
      </c>
      <c r="DD232" s="41">
        <f t="shared" si="223"/>
        <v>258</v>
      </c>
      <c r="DE232" s="41">
        <f t="shared" si="224"/>
        <v>258</v>
      </c>
      <c r="DF232" s="604">
        <v>0</v>
      </c>
      <c r="DG232" s="180">
        <v>0</v>
      </c>
      <c r="DH232" s="289">
        <f>$D$232*DG232</f>
        <v>0</v>
      </c>
      <c r="DI232" s="502">
        <v>0</v>
      </c>
      <c r="DJ232" s="274"/>
      <c r="DK232" s="42">
        <v>1</v>
      </c>
      <c r="DL232" s="41">
        <f t="shared" si="225"/>
        <v>0</v>
      </c>
      <c r="DM232" s="41">
        <f t="shared" si="226"/>
        <v>0</v>
      </c>
      <c r="DN232" s="604">
        <v>0</v>
      </c>
      <c r="DO232" s="180">
        <v>0</v>
      </c>
      <c r="DP232" s="289">
        <f>$D$232*DO232</f>
        <v>0</v>
      </c>
      <c r="DQ232" s="502">
        <v>0</v>
      </c>
      <c r="DR232" s="274"/>
      <c r="DS232" s="42">
        <v>1</v>
      </c>
      <c r="DT232" s="41">
        <f t="shared" si="227"/>
        <v>0</v>
      </c>
      <c r="DU232" s="41">
        <f t="shared" si="228"/>
        <v>0</v>
      </c>
      <c r="DV232" s="604">
        <v>0</v>
      </c>
      <c r="DW232" s="180">
        <v>0</v>
      </c>
      <c r="DX232" s="289">
        <f>$D$232*DW232</f>
        <v>0</v>
      </c>
      <c r="DY232" s="502">
        <v>0</v>
      </c>
      <c r="DZ232" s="274"/>
      <c r="EA232" s="42">
        <v>1</v>
      </c>
      <c r="EB232" s="41">
        <f t="shared" si="229"/>
        <v>0</v>
      </c>
      <c r="EC232" s="41">
        <f t="shared" si="230"/>
        <v>0</v>
      </c>
      <c r="ED232" s="604">
        <v>0</v>
      </c>
      <c r="EE232" s="180">
        <v>0</v>
      </c>
      <c r="EF232" s="289">
        <f>$D$232*EE232</f>
        <v>0</v>
      </c>
      <c r="EG232" s="502">
        <v>0</v>
      </c>
      <c r="EH232" s="274"/>
      <c r="EI232" s="42">
        <v>1</v>
      </c>
      <c r="EJ232" s="41">
        <f t="shared" si="231"/>
        <v>0</v>
      </c>
      <c r="EK232" s="41">
        <f t="shared" si="232"/>
        <v>0</v>
      </c>
      <c r="EL232" s="604">
        <v>0</v>
      </c>
      <c r="EM232" s="180">
        <v>0</v>
      </c>
      <c r="EN232" s="289">
        <f>$D$232*EM232</f>
        <v>0</v>
      </c>
      <c r="EO232" s="502">
        <v>0</v>
      </c>
      <c r="EP232" s="274"/>
      <c r="EQ232" s="42">
        <v>1</v>
      </c>
      <c r="ER232" s="41">
        <f t="shared" si="233"/>
        <v>0</v>
      </c>
      <c r="ES232" s="41">
        <f t="shared" si="234"/>
        <v>0</v>
      </c>
      <c r="ET232" s="604">
        <v>0</v>
      </c>
      <c r="EU232" s="180">
        <v>0</v>
      </c>
      <c r="EV232" s="289">
        <f>$D$232*EU232</f>
        <v>0</v>
      </c>
      <c r="EW232" s="502">
        <v>0</v>
      </c>
      <c r="EX232" s="274"/>
      <c r="EY232" s="42">
        <v>1</v>
      </c>
      <c r="EZ232" s="41">
        <f t="shared" si="235"/>
        <v>0</v>
      </c>
      <c r="FA232" s="41">
        <f t="shared" si="236"/>
        <v>0</v>
      </c>
      <c r="FB232" s="604">
        <v>0</v>
      </c>
      <c r="FC232" s="86">
        <v>0</v>
      </c>
      <c r="FD232" s="289">
        <f>$D$232*FC232</f>
        <v>0</v>
      </c>
      <c r="FE232" s="499">
        <v>0</v>
      </c>
      <c r="FF232" s="19"/>
      <c r="FG232" s="42">
        <v>1</v>
      </c>
      <c r="FH232" s="41">
        <f t="shared" si="237"/>
        <v>0</v>
      </c>
      <c r="FI232" s="41">
        <f t="shared" si="197"/>
        <v>0</v>
      </c>
      <c r="FJ232" s="599">
        <v>0</v>
      </c>
      <c r="FK232" s="400">
        <v>0</v>
      </c>
      <c r="FL232" s="289">
        <f>$D$232*FK232</f>
        <v>0</v>
      </c>
      <c r="FM232" s="539">
        <v>0</v>
      </c>
      <c r="FN232" s="275"/>
      <c r="FO232" s="42">
        <v>1</v>
      </c>
      <c r="FP232" s="41">
        <f t="shared" si="238"/>
        <v>0</v>
      </c>
      <c r="FQ232" s="41">
        <f t="shared" si="239"/>
        <v>0</v>
      </c>
      <c r="FR232" s="633">
        <v>0</v>
      </c>
      <c r="FW232" s="355">
        <f t="shared" si="240"/>
        <v>1670</v>
      </c>
      <c r="FX232" s="355">
        <f t="shared" si="240"/>
        <v>14612.5</v>
      </c>
      <c r="FY232" s="355">
        <f t="shared" si="241"/>
        <v>0</v>
      </c>
      <c r="FZ232" s="356">
        <f t="shared" si="241"/>
        <v>0</v>
      </c>
    </row>
    <row r="233" spans="1:182" x14ac:dyDescent="0.25">
      <c r="A233" s="62"/>
      <c r="B233" s="84"/>
      <c r="C233" s="88"/>
      <c r="D233" s="65"/>
      <c r="E233" s="299">
        <f t="shared" si="245"/>
        <v>0</v>
      </c>
      <c r="F233" s="288"/>
      <c r="G233" s="60"/>
      <c r="H233" s="289"/>
      <c r="I233" s="457"/>
      <c r="K233" s="42"/>
      <c r="L233" s="41">
        <f t="shared" si="201"/>
        <v>0</v>
      </c>
      <c r="M233" s="41">
        <f t="shared" si="202"/>
        <v>0</v>
      </c>
      <c r="N233" s="557">
        <v>0</v>
      </c>
      <c r="O233" s="60">
        <v>0</v>
      </c>
      <c r="P233" s="289"/>
      <c r="Q233" s="457">
        <v>0</v>
      </c>
      <c r="S233" s="42"/>
      <c r="T233" s="41">
        <f t="shared" si="203"/>
        <v>0</v>
      </c>
      <c r="U233" s="41">
        <f t="shared" si="204"/>
        <v>0</v>
      </c>
      <c r="V233" s="557">
        <v>0</v>
      </c>
      <c r="W233" s="60"/>
      <c r="X233" s="289"/>
      <c r="Y233" s="457"/>
      <c r="AA233" s="42"/>
      <c r="AB233" s="41">
        <f t="shared" si="205"/>
        <v>0</v>
      </c>
      <c r="AC233" s="41">
        <f t="shared" si="206"/>
        <v>0</v>
      </c>
      <c r="AD233" s="557">
        <v>0</v>
      </c>
      <c r="AE233" s="60"/>
      <c r="AF233" s="289"/>
      <c r="AG233" s="457"/>
      <c r="AI233" s="42"/>
      <c r="AJ233" s="41">
        <f t="shared" si="207"/>
        <v>0</v>
      </c>
      <c r="AK233" s="41">
        <f t="shared" si="208"/>
        <v>0</v>
      </c>
      <c r="AL233" s="557">
        <v>0</v>
      </c>
      <c r="AM233" s="60"/>
      <c r="AN233" s="289"/>
      <c r="AO233" s="457"/>
      <c r="AQ233" s="42"/>
      <c r="AR233" s="41">
        <f t="shared" si="209"/>
        <v>0</v>
      </c>
      <c r="AS233" s="41">
        <f t="shared" si="210"/>
        <v>0</v>
      </c>
      <c r="AT233" s="557">
        <v>0</v>
      </c>
      <c r="AU233" s="60">
        <v>0</v>
      </c>
      <c r="AV233" s="289"/>
      <c r="AW233" s="457">
        <v>0</v>
      </c>
      <c r="AY233" s="42"/>
      <c r="AZ233" s="41">
        <f t="shared" si="211"/>
        <v>0</v>
      </c>
      <c r="BA233" s="41">
        <f t="shared" si="212"/>
        <v>0</v>
      </c>
      <c r="BB233" s="557">
        <v>0</v>
      </c>
      <c r="BC233" s="60"/>
      <c r="BD233" s="289"/>
      <c r="BE233" s="457"/>
      <c r="BG233" s="42"/>
      <c r="BH233" s="41">
        <f t="shared" si="213"/>
        <v>0</v>
      </c>
      <c r="BI233" s="41">
        <f t="shared" si="214"/>
        <v>0</v>
      </c>
      <c r="BJ233" s="557">
        <v>0</v>
      </c>
      <c r="BK233" s="60"/>
      <c r="BL233" s="289"/>
      <c r="BM233" s="457"/>
      <c r="BO233" s="42"/>
      <c r="BP233" s="41">
        <f t="shared" si="215"/>
        <v>0</v>
      </c>
      <c r="BQ233" s="41">
        <f t="shared" si="216"/>
        <v>0</v>
      </c>
      <c r="BR233" s="557">
        <v>0</v>
      </c>
      <c r="BS233" s="60"/>
      <c r="BT233" s="289"/>
      <c r="BU233" s="457"/>
      <c r="BW233" s="42"/>
      <c r="BX233" s="41">
        <f t="shared" si="217"/>
        <v>0</v>
      </c>
      <c r="BY233" s="41">
        <f t="shared" si="218"/>
        <v>0</v>
      </c>
      <c r="BZ233" s="557">
        <v>0</v>
      </c>
      <c r="CA233" s="60">
        <v>0</v>
      </c>
      <c r="CB233" s="289"/>
      <c r="CC233" s="457">
        <v>0</v>
      </c>
      <c r="CE233" s="42"/>
      <c r="CF233" s="41">
        <f t="shared" si="219"/>
        <v>0</v>
      </c>
      <c r="CG233" s="41">
        <f t="shared" si="220"/>
        <v>0</v>
      </c>
      <c r="CH233" s="557">
        <v>0</v>
      </c>
      <c r="CI233" s="60"/>
      <c r="CJ233" s="289"/>
      <c r="CK233" s="457"/>
      <c r="CM233" s="42"/>
      <c r="CN233" s="41">
        <f t="shared" si="221"/>
        <v>0</v>
      </c>
      <c r="CO233" s="41">
        <f t="shared" si="222"/>
        <v>0</v>
      </c>
      <c r="CP233" s="599">
        <v>0</v>
      </c>
      <c r="CQ233" s="60"/>
      <c r="CR233" s="289"/>
      <c r="CS233" s="457"/>
      <c r="CT233" s="56"/>
      <c r="CU233" s="42"/>
      <c r="CV233" s="41">
        <f t="shared" si="199"/>
        <v>0</v>
      </c>
      <c r="CW233" s="41">
        <f t="shared" si="200"/>
        <v>0</v>
      </c>
      <c r="CX233" s="564">
        <v>0</v>
      </c>
      <c r="CY233" s="60"/>
      <c r="CZ233" s="289"/>
      <c r="DA233" s="502"/>
      <c r="DB233" s="274"/>
      <c r="DC233" s="42"/>
      <c r="DD233" s="41">
        <f t="shared" si="223"/>
        <v>0</v>
      </c>
      <c r="DE233" s="41">
        <f t="shared" si="224"/>
        <v>0</v>
      </c>
      <c r="DF233" s="604">
        <v>0</v>
      </c>
      <c r="DG233" s="180"/>
      <c r="DH233" s="289"/>
      <c r="DI233" s="502"/>
      <c r="DJ233" s="274"/>
      <c r="DK233" s="42"/>
      <c r="DL233" s="41">
        <f t="shared" si="225"/>
        <v>0</v>
      </c>
      <c r="DM233" s="41">
        <f t="shared" si="226"/>
        <v>0</v>
      </c>
      <c r="DN233" s="604">
        <v>0</v>
      </c>
      <c r="DO233" s="180">
        <v>0</v>
      </c>
      <c r="DP233" s="289"/>
      <c r="DQ233" s="502">
        <v>0</v>
      </c>
      <c r="DR233" s="274"/>
      <c r="DS233" s="42"/>
      <c r="DT233" s="41">
        <f t="shared" si="227"/>
        <v>0</v>
      </c>
      <c r="DU233" s="41">
        <f t="shared" si="228"/>
        <v>0</v>
      </c>
      <c r="DV233" s="604">
        <v>0</v>
      </c>
      <c r="DW233" s="180"/>
      <c r="DX233" s="289"/>
      <c r="DY233" s="502"/>
      <c r="DZ233" s="274"/>
      <c r="EA233" s="42"/>
      <c r="EB233" s="41">
        <f t="shared" si="229"/>
        <v>0</v>
      </c>
      <c r="EC233" s="41">
        <f t="shared" si="230"/>
        <v>0</v>
      </c>
      <c r="ED233" s="604">
        <v>0</v>
      </c>
      <c r="EE233" s="180"/>
      <c r="EF233" s="289"/>
      <c r="EG233" s="502"/>
      <c r="EH233" s="274"/>
      <c r="EI233" s="42"/>
      <c r="EJ233" s="41">
        <f t="shared" si="231"/>
        <v>0</v>
      </c>
      <c r="EK233" s="41">
        <f t="shared" si="232"/>
        <v>0</v>
      </c>
      <c r="EL233" s="604">
        <v>0</v>
      </c>
      <c r="EM233" s="180"/>
      <c r="EN233" s="289"/>
      <c r="EO233" s="502"/>
      <c r="EP233" s="274"/>
      <c r="EQ233" s="42"/>
      <c r="ER233" s="41">
        <f t="shared" si="233"/>
        <v>0</v>
      </c>
      <c r="ES233" s="41">
        <f t="shared" si="234"/>
        <v>0</v>
      </c>
      <c r="ET233" s="604">
        <v>0</v>
      </c>
      <c r="EU233" s="180"/>
      <c r="EV233" s="289"/>
      <c r="EW233" s="502"/>
      <c r="EX233" s="274"/>
      <c r="EY233" s="42"/>
      <c r="EZ233" s="41">
        <f t="shared" si="235"/>
        <v>0</v>
      </c>
      <c r="FA233" s="41">
        <f t="shared" si="236"/>
        <v>0</v>
      </c>
      <c r="FB233" s="604">
        <v>0</v>
      </c>
      <c r="FC233" s="86">
        <v>0</v>
      </c>
      <c r="FD233" s="289"/>
      <c r="FE233" s="499">
        <v>0</v>
      </c>
      <c r="FF233" s="274"/>
      <c r="FG233" s="42"/>
      <c r="FH233" s="41">
        <f t="shared" si="237"/>
        <v>0</v>
      </c>
      <c r="FI233" s="41">
        <f t="shared" si="197"/>
        <v>0</v>
      </c>
      <c r="FJ233" s="599">
        <v>0</v>
      </c>
      <c r="FK233" s="292"/>
      <c r="FL233" s="289"/>
      <c r="FM233" s="548"/>
      <c r="FN233" s="275"/>
      <c r="FO233" s="42"/>
      <c r="FP233" s="41">
        <f t="shared" si="238"/>
        <v>0</v>
      </c>
      <c r="FQ233" s="41">
        <f t="shared" si="239"/>
        <v>0</v>
      </c>
      <c r="FR233" s="633">
        <v>0</v>
      </c>
      <c r="FW233" s="355">
        <f t="shared" si="240"/>
        <v>0</v>
      </c>
      <c r="FX233" s="355">
        <f t="shared" si="240"/>
        <v>0</v>
      </c>
      <c r="FY233" s="355">
        <f t="shared" si="241"/>
        <v>0</v>
      </c>
      <c r="FZ233" s="356">
        <f t="shared" si="241"/>
        <v>0</v>
      </c>
    </row>
    <row r="234" spans="1:182" x14ac:dyDescent="0.25">
      <c r="A234" s="35" t="s">
        <v>353</v>
      </c>
      <c r="B234" s="84" t="s">
        <v>354</v>
      </c>
      <c r="C234" s="88" t="s">
        <v>120</v>
      </c>
      <c r="D234" s="102">
        <v>95.5</v>
      </c>
      <c r="E234" s="299">
        <f t="shared" si="245"/>
        <v>88</v>
      </c>
      <c r="F234" s="288">
        <f>$D$234*E234</f>
        <v>8404</v>
      </c>
      <c r="G234" s="60">
        <v>0</v>
      </c>
      <c r="H234" s="289">
        <f>$D$234*G234</f>
        <v>0</v>
      </c>
      <c r="I234" s="457">
        <v>0</v>
      </c>
      <c r="K234" s="42">
        <v>1</v>
      </c>
      <c r="L234" s="41">
        <f t="shared" si="201"/>
        <v>0</v>
      </c>
      <c r="M234" s="41">
        <f t="shared" si="202"/>
        <v>0</v>
      </c>
      <c r="N234" s="557">
        <v>0</v>
      </c>
      <c r="O234" s="60">
        <v>12</v>
      </c>
      <c r="P234" s="289">
        <f>$D$234*O234</f>
        <v>1146</v>
      </c>
      <c r="Q234" s="457">
        <v>12</v>
      </c>
      <c r="S234" s="42">
        <v>1</v>
      </c>
      <c r="T234" s="41">
        <f t="shared" si="203"/>
        <v>12</v>
      </c>
      <c r="U234" s="41">
        <f t="shared" si="204"/>
        <v>12</v>
      </c>
      <c r="V234" s="557">
        <v>12</v>
      </c>
      <c r="W234" s="60">
        <v>0</v>
      </c>
      <c r="X234" s="289">
        <f>$D$234*W234</f>
        <v>0</v>
      </c>
      <c r="Y234" s="457">
        <v>0</v>
      </c>
      <c r="AA234" s="42">
        <v>1</v>
      </c>
      <c r="AB234" s="41">
        <f t="shared" si="205"/>
        <v>0</v>
      </c>
      <c r="AC234" s="41">
        <f t="shared" si="206"/>
        <v>0</v>
      </c>
      <c r="AD234" s="557">
        <v>0</v>
      </c>
      <c r="AE234" s="60">
        <v>18</v>
      </c>
      <c r="AF234" s="289">
        <f>$D$234*AE234</f>
        <v>1719</v>
      </c>
      <c r="AG234" s="457">
        <v>18</v>
      </c>
      <c r="AI234" s="42">
        <v>1</v>
      </c>
      <c r="AJ234" s="41">
        <f t="shared" si="207"/>
        <v>18</v>
      </c>
      <c r="AK234" s="41">
        <f t="shared" si="208"/>
        <v>18</v>
      </c>
      <c r="AL234" s="557">
        <v>18</v>
      </c>
      <c r="AM234" s="60">
        <v>0</v>
      </c>
      <c r="AN234" s="289">
        <f>$D$234*AM234</f>
        <v>0</v>
      </c>
      <c r="AO234" s="457">
        <v>0</v>
      </c>
      <c r="AQ234" s="42">
        <v>1</v>
      </c>
      <c r="AR234" s="41">
        <f t="shared" si="209"/>
        <v>0</v>
      </c>
      <c r="AS234" s="41">
        <f t="shared" si="210"/>
        <v>0</v>
      </c>
      <c r="AT234" s="557">
        <v>0</v>
      </c>
      <c r="AU234" s="60">
        <v>18</v>
      </c>
      <c r="AV234" s="289">
        <f>$D$234*AU234</f>
        <v>1719</v>
      </c>
      <c r="AW234" s="457">
        <v>18</v>
      </c>
      <c r="AY234" s="42">
        <v>1</v>
      </c>
      <c r="AZ234" s="41">
        <f t="shared" si="211"/>
        <v>18</v>
      </c>
      <c r="BA234" s="41">
        <f t="shared" si="212"/>
        <v>18</v>
      </c>
      <c r="BB234" s="557">
        <v>18</v>
      </c>
      <c r="BC234" s="60">
        <v>0</v>
      </c>
      <c r="BD234" s="289">
        <f>$D$234*BC234</f>
        <v>0</v>
      </c>
      <c r="BE234" s="457">
        <v>0</v>
      </c>
      <c r="BG234" s="42">
        <v>1</v>
      </c>
      <c r="BH234" s="41">
        <f t="shared" si="213"/>
        <v>0</v>
      </c>
      <c r="BI234" s="41">
        <f t="shared" si="214"/>
        <v>0</v>
      </c>
      <c r="BJ234" s="557">
        <v>0</v>
      </c>
      <c r="BK234" s="60">
        <v>12</v>
      </c>
      <c r="BL234" s="289">
        <f>$D$234*BK234</f>
        <v>1146</v>
      </c>
      <c r="BM234" s="457">
        <v>12</v>
      </c>
      <c r="BO234" s="42">
        <v>1</v>
      </c>
      <c r="BP234" s="41">
        <f t="shared" si="215"/>
        <v>12</v>
      </c>
      <c r="BQ234" s="41">
        <f t="shared" si="216"/>
        <v>12</v>
      </c>
      <c r="BR234" s="557">
        <v>12</v>
      </c>
      <c r="BS234" s="60">
        <v>0</v>
      </c>
      <c r="BT234" s="289">
        <f>$D$234*BS234</f>
        <v>0</v>
      </c>
      <c r="BU234" s="457">
        <v>0</v>
      </c>
      <c r="BW234" s="42">
        <v>1</v>
      </c>
      <c r="BX234" s="41">
        <f t="shared" si="217"/>
        <v>0</v>
      </c>
      <c r="BY234" s="41">
        <f t="shared" si="218"/>
        <v>0</v>
      </c>
      <c r="BZ234" s="557">
        <v>0</v>
      </c>
      <c r="CA234" s="60">
        <v>8</v>
      </c>
      <c r="CB234" s="289">
        <f>$D$234*CA234</f>
        <v>764</v>
      </c>
      <c r="CC234" s="457">
        <v>8</v>
      </c>
      <c r="CE234" s="42">
        <v>1</v>
      </c>
      <c r="CF234" s="41">
        <f t="shared" si="219"/>
        <v>8</v>
      </c>
      <c r="CG234" s="41">
        <f t="shared" si="220"/>
        <v>8</v>
      </c>
      <c r="CH234" s="557">
        <v>8</v>
      </c>
      <c r="CI234" s="60">
        <v>4</v>
      </c>
      <c r="CJ234" s="289">
        <f>$D$234*CI234</f>
        <v>382</v>
      </c>
      <c r="CK234" s="457">
        <v>4</v>
      </c>
      <c r="CM234" s="42">
        <v>1</v>
      </c>
      <c r="CN234" s="41">
        <f t="shared" si="221"/>
        <v>4</v>
      </c>
      <c r="CO234" s="41">
        <f t="shared" si="222"/>
        <v>4</v>
      </c>
      <c r="CP234" s="599">
        <v>4</v>
      </c>
      <c r="CQ234" s="60">
        <v>4</v>
      </c>
      <c r="CR234" s="289">
        <f>$D$234*CQ234</f>
        <v>382</v>
      </c>
      <c r="CS234" s="467">
        <v>0</v>
      </c>
      <c r="CT234" s="56"/>
      <c r="CU234" s="42">
        <v>1</v>
      </c>
      <c r="CV234" s="41">
        <f t="shared" si="199"/>
        <v>4</v>
      </c>
      <c r="CW234" s="41">
        <f t="shared" si="200"/>
        <v>4</v>
      </c>
      <c r="CX234" s="564">
        <v>0</v>
      </c>
      <c r="CY234" s="60">
        <v>12</v>
      </c>
      <c r="CZ234" s="289">
        <f>$D$234*CY234</f>
        <v>1146</v>
      </c>
      <c r="DA234" s="502">
        <v>0</v>
      </c>
      <c r="DB234" s="274"/>
      <c r="DC234" s="42">
        <v>1</v>
      </c>
      <c r="DD234" s="41">
        <f t="shared" si="223"/>
        <v>12</v>
      </c>
      <c r="DE234" s="41">
        <f t="shared" si="224"/>
        <v>12</v>
      </c>
      <c r="DF234" s="604">
        <v>0</v>
      </c>
      <c r="DG234" s="180">
        <v>0</v>
      </c>
      <c r="DH234" s="289">
        <f>$D$234*DG234</f>
        <v>0</v>
      </c>
      <c r="DI234" s="502">
        <v>0</v>
      </c>
      <c r="DJ234" s="274"/>
      <c r="DK234" s="42">
        <v>1</v>
      </c>
      <c r="DL234" s="41">
        <f t="shared" si="225"/>
        <v>0</v>
      </c>
      <c r="DM234" s="41">
        <f t="shared" si="226"/>
        <v>0</v>
      </c>
      <c r="DN234" s="604">
        <v>0</v>
      </c>
      <c r="DO234" s="180">
        <v>0</v>
      </c>
      <c r="DP234" s="289">
        <f>$D$234*DO234</f>
        <v>0</v>
      </c>
      <c r="DQ234" s="502">
        <v>0</v>
      </c>
      <c r="DR234" s="274"/>
      <c r="DS234" s="42">
        <v>1</v>
      </c>
      <c r="DT234" s="41">
        <f t="shared" si="227"/>
        <v>0</v>
      </c>
      <c r="DU234" s="41">
        <f t="shared" si="228"/>
        <v>0</v>
      </c>
      <c r="DV234" s="604">
        <v>0</v>
      </c>
      <c r="DW234" s="180">
        <v>0</v>
      </c>
      <c r="DX234" s="289">
        <f>$D$234*DW234</f>
        <v>0</v>
      </c>
      <c r="DY234" s="502">
        <v>0</v>
      </c>
      <c r="DZ234" s="274"/>
      <c r="EA234" s="42">
        <v>1</v>
      </c>
      <c r="EB234" s="41">
        <f t="shared" si="229"/>
        <v>0</v>
      </c>
      <c r="EC234" s="41">
        <f t="shared" si="230"/>
        <v>0</v>
      </c>
      <c r="ED234" s="604">
        <v>0</v>
      </c>
      <c r="EE234" s="180">
        <v>0</v>
      </c>
      <c r="EF234" s="289">
        <f>$D$234*EE234</f>
        <v>0</v>
      </c>
      <c r="EG234" s="502">
        <v>0</v>
      </c>
      <c r="EH234" s="274"/>
      <c r="EI234" s="42">
        <v>1</v>
      </c>
      <c r="EJ234" s="41">
        <f t="shared" si="231"/>
        <v>0</v>
      </c>
      <c r="EK234" s="41">
        <f t="shared" si="232"/>
        <v>0</v>
      </c>
      <c r="EL234" s="604">
        <v>0</v>
      </c>
      <c r="EM234" s="180">
        <v>0</v>
      </c>
      <c r="EN234" s="289">
        <f>$D$234*EM234</f>
        <v>0</v>
      </c>
      <c r="EO234" s="502">
        <v>0</v>
      </c>
      <c r="EP234" s="274"/>
      <c r="EQ234" s="42">
        <v>1</v>
      </c>
      <c r="ER234" s="41">
        <f t="shared" si="233"/>
        <v>0</v>
      </c>
      <c r="ES234" s="41">
        <f t="shared" si="234"/>
        <v>0</v>
      </c>
      <c r="ET234" s="604">
        <v>0</v>
      </c>
      <c r="EU234" s="180">
        <v>0</v>
      </c>
      <c r="EV234" s="289">
        <f>$D$234*EU234</f>
        <v>0</v>
      </c>
      <c r="EW234" s="502">
        <v>0</v>
      </c>
      <c r="EX234" s="274"/>
      <c r="EY234" s="42">
        <v>1</v>
      </c>
      <c r="EZ234" s="41">
        <f t="shared" si="235"/>
        <v>0</v>
      </c>
      <c r="FA234" s="41">
        <f t="shared" si="236"/>
        <v>0</v>
      </c>
      <c r="FB234" s="604">
        <v>0</v>
      </c>
      <c r="FC234" s="86">
        <v>0</v>
      </c>
      <c r="FD234" s="289">
        <f>$D$234*FC234</f>
        <v>0</v>
      </c>
      <c r="FE234" s="499">
        <v>0</v>
      </c>
      <c r="FF234" s="19"/>
      <c r="FG234" s="42">
        <v>1</v>
      </c>
      <c r="FH234" s="41">
        <f t="shared" si="237"/>
        <v>0</v>
      </c>
      <c r="FI234" s="41">
        <f t="shared" si="197"/>
        <v>0</v>
      </c>
      <c r="FJ234" s="599">
        <v>0</v>
      </c>
      <c r="FK234" s="400">
        <v>0</v>
      </c>
      <c r="FL234" s="289">
        <f>$D$234*FK234</f>
        <v>0</v>
      </c>
      <c r="FM234" s="539">
        <v>0</v>
      </c>
      <c r="FN234" s="275"/>
      <c r="FO234" s="42">
        <v>1</v>
      </c>
      <c r="FP234" s="41">
        <f t="shared" si="238"/>
        <v>0</v>
      </c>
      <c r="FQ234" s="41">
        <f t="shared" si="239"/>
        <v>0</v>
      </c>
      <c r="FR234" s="633">
        <v>0</v>
      </c>
      <c r="FW234" s="355">
        <f t="shared" si="240"/>
        <v>88</v>
      </c>
      <c r="FX234" s="355">
        <f t="shared" si="240"/>
        <v>8404</v>
      </c>
      <c r="FY234" s="355">
        <f t="shared" si="241"/>
        <v>0</v>
      </c>
      <c r="FZ234" s="356">
        <f t="shared" si="241"/>
        <v>0</v>
      </c>
    </row>
    <row r="235" spans="1:182" x14ac:dyDescent="0.25">
      <c r="A235" s="35" t="s">
        <v>355</v>
      </c>
      <c r="B235" s="84" t="s">
        <v>356</v>
      </c>
      <c r="C235" s="88" t="s">
        <v>120</v>
      </c>
      <c r="D235" s="102">
        <v>153.5</v>
      </c>
      <c r="E235" s="299">
        <f t="shared" si="245"/>
        <v>48</v>
      </c>
      <c r="F235" s="288">
        <f>$D$235*E235</f>
        <v>7368</v>
      </c>
      <c r="G235" s="60">
        <v>0</v>
      </c>
      <c r="H235" s="289">
        <f>$D$235*G235</f>
        <v>0</v>
      </c>
      <c r="I235" s="457">
        <v>0</v>
      </c>
      <c r="J235" s="194">
        <v>0</v>
      </c>
      <c r="K235" s="42">
        <v>1</v>
      </c>
      <c r="L235" s="41">
        <f t="shared" si="201"/>
        <v>0</v>
      </c>
      <c r="M235" s="41">
        <f t="shared" si="202"/>
        <v>0</v>
      </c>
      <c r="N235" s="557">
        <v>0</v>
      </c>
      <c r="O235" s="60">
        <v>6</v>
      </c>
      <c r="P235" s="289">
        <f>$D$235*O235</f>
        <v>921</v>
      </c>
      <c r="Q235" s="457">
        <v>6</v>
      </c>
      <c r="R235" s="194">
        <v>14</v>
      </c>
      <c r="S235" s="42">
        <v>1</v>
      </c>
      <c r="T235" s="41">
        <f t="shared" si="203"/>
        <v>6</v>
      </c>
      <c r="U235" s="41">
        <f t="shared" si="204"/>
        <v>6</v>
      </c>
      <c r="V235" s="557">
        <v>6</v>
      </c>
      <c r="W235" s="60">
        <v>0</v>
      </c>
      <c r="X235" s="289">
        <f>$D$235*W235</f>
        <v>0</v>
      </c>
      <c r="Y235" s="457">
        <v>0</v>
      </c>
      <c r="Z235" s="194">
        <v>0</v>
      </c>
      <c r="AA235" s="42">
        <v>1</v>
      </c>
      <c r="AB235" s="41">
        <f t="shared" si="205"/>
        <v>0</v>
      </c>
      <c r="AC235" s="41">
        <f t="shared" si="206"/>
        <v>0</v>
      </c>
      <c r="AD235" s="557">
        <v>0</v>
      </c>
      <c r="AE235" s="60">
        <v>12</v>
      </c>
      <c r="AF235" s="289">
        <f>$D$235*AE235</f>
        <v>1842</v>
      </c>
      <c r="AG235" s="457">
        <v>12</v>
      </c>
      <c r="AH235" s="194">
        <v>37</v>
      </c>
      <c r="AI235" s="42">
        <v>1</v>
      </c>
      <c r="AJ235" s="41">
        <f t="shared" si="207"/>
        <v>12</v>
      </c>
      <c r="AK235" s="41">
        <f t="shared" si="208"/>
        <v>12</v>
      </c>
      <c r="AL235" s="557">
        <v>12</v>
      </c>
      <c r="AM235" s="60">
        <v>0</v>
      </c>
      <c r="AN235" s="289">
        <f>$D$235*AM235</f>
        <v>0</v>
      </c>
      <c r="AO235" s="457">
        <v>0</v>
      </c>
      <c r="AP235" s="194">
        <v>0</v>
      </c>
      <c r="AQ235" s="42">
        <v>1</v>
      </c>
      <c r="AR235" s="41">
        <f t="shared" si="209"/>
        <v>0</v>
      </c>
      <c r="AS235" s="41">
        <f t="shared" si="210"/>
        <v>0</v>
      </c>
      <c r="AT235" s="557">
        <v>0</v>
      </c>
      <c r="AU235" s="60">
        <v>6</v>
      </c>
      <c r="AV235" s="289">
        <f>$D$235*AU235</f>
        <v>921</v>
      </c>
      <c r="AW235" s="457">
        <v>6</v>
      </c>
      <c r="AX235" s="194">
        <v>49</v>
      </c>
      <c r="AY235" s="42">
        <v>1</v>
      </c>
      <c r="AZ235" s="41">
        <f t="shared" si="211"/>
        <v>6</v>
      </c>
      <c r="BA235" s="41">
        <f t="shared" si="212"/>
        <v>6</v>
      </c>
      <c r="BB235" s="557">
        <v>6</v>
      </c>
      <c r="BC235" s="60">
        <v>0</v>
      </c>
      <c r="BD235" s="289">
        <f>$D$235*BC235</f>
        <v>0</v>
      </c>
      <c r="BE235" s="457">
        <v>0</v>
      </c>
      <c r="BF235" s="194">
        <v>0</v>
      </c>
      <c r="BG235" s="42">
        <v>1</v>
      </c>
      <c r="BH235" s="41">
        <f t="shared" si="213"/>
        <v>0</v>
      </c>
      <c r="BI235" s="41">
        <f t="shared" si="214"/>
        <v>0</v>
      </c>
      <c r="BJ235" s="557">
        <v>0</v>
      </c>
      <c r="BK235" s="60">
        <v>5</v>
      </c>
      <c r="BL235" s="289">
        <f>$D$235*BK235</f>
        <v>767.5</v>
      </c>
      <c r="BM235" s="457">
        <v>5</v>
      </c>
      <c r="BN235" s="194">
        <v>99</v>
      </c>
      <c r="BO235" s="42">
        <v>1</v>
      </c>
      <c r="BP235" s="41">
        <f t="shared" si="215"/>
        <v>5</v>
      </c>
      <c r="BQ235" s="41">
        <f t="shared" si="216"/>
        <v>5</v>
      </c>
      <c r="BR235" s="557">
        <v>5</v>
      </c>
      <c r="BS235" s="60">
        <v>0</v>
      </c>
      <c r="BT235" s="289">
        <f>$D$235*BS235</f>
        <v>0</v>
      </c>
      <c r="BU235" s="457">
        <v>0</v>
      </c>
      <c r="BV235" s="194">
        <v>0</v>
      </c>
      <c r="BW235" s="42">
        <v>1</v>
      </c>
      <c r="BX235" s="41">
        <f t="shared" si="217"/>
        <v>0</v>
      </c>
      <c r="BY235" s="41">
        <f t="shared" si="218"/>
        <v>0</v>
      </c>
      <c r="BZ235" s="557">
        <v>0</v>
      </c>
      <c r="CA235" s="60">
        <v>5</v>
      </c>
      <c r="CB235" s="289">
        <f>$D$235*CA235</f>
        <v>767.5</v>
      </c>
      <c r="CC235" s="457">
        <v>5</v>
      </c>
      <c r="CD235" s="194">
        <v>0</v>
      </c>
      <c r="CE235" s="42">
        <v>1</v>
      </c>
      <c r="CF235" s="41">
        <f t="shared" si="219"/>
        <v>5</v>
      </c>
      <c r="CG235" s="41">
        <f t="shared" si="220"/>
        <v>5</v>
      </c>
      <c r="CH235" s="557">
        <v>5</v>
      </c>
      <c r="CI235" s="60">
        <v>2</v>
      </c>
      <c r="CJ235" s="289">
        <f>$D$235*CI235</f>
        <v>307</v>
      </c>
      <c r="CK235" s="457">
        <v>2</v>
      </c>
      <c r="CL235" s="194">
        <v>0</v>
      </c>
      <c r="CM235" s="42">
        <v>1</v>
      </c>
      <c r="CN235" s="41">
        <f t="shared" si="221"/>
        <v>2</v>
      </c>
      <c r="CO235" s="41">
        <f t="shared" si="222"/>
        <v>2</v>
      </c>
      <c r="CP235" s="599">
        <v>2</v>
      </c>
      <c r="CQ235" s="60">
        <v>2</v>
      </c>
      <c r="CR235" s="289">
        <f>$D$235*CQ235</f>
        <v>307</v>
      </c>
      <c r="CS235" s="467">
        <v>0</v>
      </c>
      <c r="CT235" s="56"/>
      <c r="CU235" s="42">
        <v>1</v>
      </c>
      <c r="CV235" s="41">
        <f t="shared" si="199"/>
        <v>2</v>
      </c>
      <c r="CW235" s="41">
        <f t="shared" si="200"/>
        <v>2</v>
      </c>
      <c r="CX235" s="564">
        <v>0</v>
      </c>
      <c r="CY235" s="60">
        <v>10</v>
      </c>
      <c r="CZ235" s="289">
        <f>$D$235*CY235</f>
        <v>1535</v>
      </c>
      <c r="DA235" s="502">
        <v>0</v>
      </c>
      <c r="DB235" s="274"/>
      <c r="DC235" s="42">
        <v>1</v>
      </c>
      <c r="DD235" s="41">
        <f t="shared" si="223"/>
        <v>10</v>
      </c>
      <c r="DE235" s="41">
        <f t="shared" si="224"/>
        <v>10</v>
      </c>
      <c r="DF235" s="604">
        <v>0</v>
      </c>
      <c r="DG235" s="180">
        <v>0</v>
      </c>
      <c r="DH235" s="289">
        <f>$D$235*DG235</f>
        <v>0</v>
      </c>
      <c r="DI235" s="502">
        <v>0</v>
      </c>
      <c r="DJ235" s="274"/>
      <c r="DK235" s="42">
        <v>1</v>
      </c>
      <c r="DL235" s="41">
        <f t="shared" si="225"/>
        <v>0</v>
      </c>
      <c r="DM235" s="41">
        <f t="shared" si="226"/>
        <v>0</v>
      </c>
      <c r="DN235" s="604">
        <v>0</v>
      </c>
      <c r="DO235" s="180">
        <v>0</v>
      </c>
      <c r="DP235" s="289">
        <f>$D$235*DO235</f>
        <v>0</v>
      </c>
      <c r="DQ235" s="502">
        <v>0</v>
      </c>
      <c r="DR235" s="274"/>
      <c r="DS235" s="42">
        <v>1</v>
      </c>
      <c r="DT235" s="41">
        <f t="shared" si="227"/>
        <v>0</v>
      </c>
      <c r="DU235" s="41">
        <f t="shared" si="228"/>
        <v>0</v>
      </c>
      <c r="DV235" s="604">
        <v>0</v>
      </c>
      <c r="DW235" s="180">
        <v>0</v>
      </c>
      <c r="DX235" s="289">
        <f>$D$235*DW235</f>
        <v>0</v>
      </c>
      <c r="DY235" s="502">
        <v>0</v>
      </c>
      <c r="DZ235" s="274"/>
      <c r="EA235" s="42">
        <v>1</v>
      </c>
      <c r="EB235" s="41">
        <f t="shared" si="229"/>
        <v>0</v>
      </c>
      <c r="EC235" s="41">
        <f t="shared" si="230"/>
        <v>0</v>
      </c>
      <c r="ED235" s="604">
        <v>0</v>
      </c>
      <c r="EE235" s="180">
        <v>0</v>
      </c>
      <c r="EF235" s="289">
        <f>$D$235*EE235</f>
        <v>0</v>
      </c>
      <c r="EG235" s="502">
        <v>0</v>
      </c>
      <c r="EH235" s="274"/>
      <c r="EI235" s="42">
        <v>1</v>
      </c>
      <c r="EJ235" s="41">
        <f t="shared" si="231"/>
        <v>0</v>
      </c>
      <c r="EK235" s="41">
        <f t="shared" si="232"/>
        <v>0</v>
      </c>
      <c r="EL235" s="604">
        <v>0</v>
      </c>
      <c r="EM235" s="180">
        <v>0</v>
      </c>
      <c r="EN235" s="289">
        <f>$D$235*EM235</f>
        <v>0</v>
      </c>
      <c r="EO235" s="502">
        <v>0</v>
      </c>
      <c r="EP235" s="274"/>
      <c r="EQ235" s="42">
        <v>1</v>
      </c>
      <c r="ER235" s="41">
        <f t="shared" si="233"/>
        <v>0</v>
      </c>
      <c r="ES235" s="41">
        <f t="shared" si="234"/>
        <v>0</v>
      </c>
      <c r="ET235" s="604">
        <v>0</v>
      </c>
      <c r="EU235" s="180">
        <v>0</v>
      </c>
      <c r="EV235" s="289">
        <f>$D$235*EU235</f>
        <v>0</v>
      </c>
      <c r="EW235" s="502">
        <v>0</v>
      </c>
      <c r="EX235" s="274"/>
      <c r="EY235" s="42">
        <v>1</v>
      </c>
      <c r="EZ235" s="41">
        <f t="shared" si="235"/>
        <v>0</v>
      </c>
      <c r="FA235" s="41">
        <f t="shared" si="236"/>
        <v>0</v>
      </c>
      <c r="FB235" s="604">
        <v>0</v>
      </c>
      <c r="FC235" s="86">
        <v>0</v>
      </c>
      <c r="FD235" s="289">
        <f>$D$235*FC235</f>
        <v>0</v>
      </c>
      <c r="FE235" s="499">
        <v>0</v>
      </c>
      <c r="FF235" s="19"/>
      <c r="FG235" s="42">
        <v>1</v>
      </c>
      <c r="FH235" s="41">
        <f t="shared" si="237"/>
        <v>0</v>
      </c>
      <c r="FI235" s="41">
        <f t="shared" si="197"/>
        <v>0</v>
      </c>
      <c r="FJ235" s="599">
        <v>0</v>
      </c>
      <c r="FK235" s="400">
        <v>0</v>
      </c>
      <c r="FL235" s="289">
        <f>$D$235*FK235</f>
        <v>0</v>
      </c>
      <c r="FM235" s="539">
        <v>0</v>
      </c>
      <c r="FN235" s="275"/>
      <c r="FO235" s="42">
        <v>1</v>
      </c>
      <c r="FP235" s="41">
        <f t="shared" si="238"/>
        <v>0</v>
      </c>
      <c r="FQ235" s="41">
        <f t="shared" si="239"/>
        <v>0</v>
      </c>
      <c r="FR235" s="633">
        <v>0</v>
      </c>
      <c r="FW235" s="355">
        <f t="shared" si="240"/>
        <v>48</v>
      </c>
      <c r="FX235" s="355">
        <f t="shared" si="240"/>
        <v>7368</v>
      </c>
      <c r="FY235" s="355">
        <f t="shared" si="241"/>
        <v>0</v>
      </c>
      <c r="FZ235" s="356">
        <f t="shared" si="241"/>
        <v>0</v>
      </c>
    </row>
    <row r="236" spans="1:182" x14ac:dyDescent="0.25">
      <c r="A236" s="62"/>
      <c r="B236" s="99"/>
      <c r="C236" s="100"/>
      <c r="D236" s="96"/>
      <c r="E236" s="299">
        <f t="shared" si="245"/>
        <v>0</v>
      </c>
      <c r="F236" s="288"/>
      <c r="G236" s="60"/>
      <c r="H236" s="289"/>
      <c r="I236" s="457"/>
      <c r="K236" s="42"/>
      <c r="L236" s="41">
        <f t="shared" si="201"/>
        <v>0</v>
      </c>
      <c r="M236" s="41">
        <f t="shared" si="202"/>
        <v>0</v>
      </c>
      <c r="N236" s="557">
        <v>0</v>
      </c>
      <c r="O236" s="60">
        <v>0</v>
      </c>
      <c r="P236" s="289"/>
      <c r="Q236" s="457">
        <v>0</v>
      </c>
      <c r="S236" s="42"/>
      <c r="T236" s="41">
        <f t="shared" si="203"/>
        <v>0</v>
      </c>
      <c r="U236" s="41">
        <f t="shared" si="204"/>
        <v>0</v>
      </c>
      <c r="V236" s="557">
        <v>0</v>
      </c>
      <c r="W236" s="60"/>
      <c r="X236" s="289"/>
      <c r="Y236" s="457"/>
      <c r="AA236" s="42"/>
      <c r="AB236" s="41">
        <f t="shared" si="205"/>
        <v>0</v>
      </c>
      <c r="AC236" s="41">
        <f t="shared" si="206"/>
        <v>0</v>
      </c>
      <c r="AD236" s="557">
        <v>0</v>
      </c>
      <c r="AE236" s="60">
        <v>0</v>
      </c>
      <c r="AF236" s="289"/>
      <c r="AG236" s="457">
        <v>0</v>
      </c>
      <c r="AI236" s="42"/>
      <c r="AJ236" s="41">
        <f t="shared" si="207"/>
        <v>0</v>
      </c>
      <c r="AK236" s="41">
        <f t="shared" si="208"/>
        <v>0</v>
      </c>
      <c r="AL236" s="557">
        <v>0</v>
      </c>
      <c r="AM236" s="60"/>
      <c r="AN236" s="289"/>
      <c r="AO236" s="457"/>
      <c r="AQ236" s="42"/>
      <c r="AR236" s="41">
        <f t="shared" si="209"/>
        <v>0</v>
      </c>
      <c r="AS236" s="41">
        <f t="shared" si="210"/>
        <v>0</v>
      </c>
      <c r="AT236" s="557">
        <v>0</v>
      </c>
      <c r="AU236" s="60">
        <v>0</v>
      </c>
      <c r="AV236" s="289"/>
      <c r="AW236" s="457">
        <v>0</v>
      </c>
      <c r="AY236" s="42"/>
      <c r="AZ236" s="41">
        <f t="shared" si="211"/>
        <v>0</v>
      </c>
      <c r="BA236" s="41">
        <f t="shared" si="212"/>
        <v>0</v>
      </c>
      <c r="BB236" s="557">
        <v>0</v>
      </c>
      <c r="BC236" s="60">
        <v>0</v>
      </c>
      <c r="BD236" s="289"/>
      <c r="BE236" s="457">
        <v>0</v>
      </c>
      <c r="BG236" s="42"/>
      <c r="BH236" s="41">
        <f t="shared" si="213"/>
        <v>0</v>
      </c>
      <c r="BI236" s="41">
        <f t="shared" si="214"/>
        <v>0</v>
      </c>
      <c r="BJ236" s="557">
        <v>0</v>
      </c>
      <c r="BK236" s="60"/>
      <c r="BL236" s="289"/>
      <c r="BM236" s="457"/>
      <c r="BO236" s="42"/>
      <c r="BP236" s="41">
        <f t="shared" si="215"/>
        <v>0</v>
      </c>
      <c r="BQ236" s="41">
        <f t="shared" si="216"/>
        <v>0</v>
      </c>
      <c r="BR236" s="557">
        <v>0</v>
      </c>
      <c r="BS236" s="60"/>
      <c r="BT236" s="289"/>
      <c r="BU236" s="457"/>
      <c r="BW236" s="42"/>
      <c r="BX236" s="41">
        <f t="shared" si="217"/>
        <v>0</v>
      </c>
      <c r="BY236" s="41">
        <f t="shared" si="218"/>
        <v>0</v>
      </c>
      <c r="BZ236" s="557">
        <v>0</v>
      </c>
      <c r="CA236" s="60">
        <v>0</v>
      </c>
      <c r="CB236" s="289"/>
      <c r="CC236" s="457">
        <v>0</v>
      </c>
      <c r="CE236" s="42"/>
      <c r="CF236" s="41">
        <f t="shared" si="219"/>
        <v>0</v>
      </c>
      <c r="CG236" s="41">
        <f t="shared" si="220"/>
        <v>0</v>
      </c>
      <c r="CH236" s="557">
        <v>0</v>
      </c>
      <c r="CI236" s="60"/>
      <c r="CJ236" s="289"/>
      <c r="CK236" s="457"/>
      <c r="CM236" s="42"/>
      <c r="CN236" s="41">
        <f t="shared" si="221"/>
        <v>0</v>
      </c>
      <c r="CO236" s="41">
        <f t="shared" si="222"/>
        <v>0</v>
      </c>
      <c r="CP236" s="599">
        <v>0</v>
      </c>
      <c r="CQ236" s="60"/>
      <c r="CR236" s="289"/>
      <c r="CS236" s="457"/>
      <c r="CT236" s="56"/>
      <c r="CU236" s="42"/>
      <c r="CV236" s="41">
        <f t="shared" si="199"/>
        <v>0</v>
      </c>
      <c r="CW236" s="41">
        <f t="shared" si="200"/>
        <v>0</v>
      </c>
      <c r="CX236" s="564">
        <v>0</v>
      </c>
      <c r="CY236" s="60">
        <v>0</v>
      </c>
      <c r="CZ236" s="289"/>
      <c r="DA236" s="502"/>
      <c r="DB236" s="274"/>
      <c r="DC236" s="42"/>
      <c r="DD236" s="41">
        <f t="shared" si="223"/>
        <v>0</v>
      </c>
      <c r="DE236" s="41">
        <f t="shared" si="224"/>
        <v>0</v>
      </c>
      <c r="DF236" s="604">
        <v>0</v>
      </c>
      <c r="DG236" s="180"/>
      <c r="DH236" s="289"/>
      <c r="DI236" s="502"/>
      <c r="DJ236" s="274"/>
      <c r="DK236" s="42"/>
      <c r="DL236" s="41">
        <f t="shared" si="225"/>
        <v>0</v>
      </c>
      <c r="DM236" s="41">
        <f t="shared" si="226"/>
        <v>0</v>
      </c>
      <c r="DN236" s="604">
        <v>0</v>
      </c>
      <c r="DO236" s="180">
        <v>0</v>
      </c>
      <c r="DP236" s="289"/>
      <c r="DQ236" s="502">
        <v>0</v>
      </c>
      <c r="DR236" s="274"/>
      <c r="DS236" s="42"/>
      <c r="DT236" s="41">
        <f t="shared" si="227"/>
        <v>0</v>
      </c>
      <c r="DU236" s="41">
        <f t="shared" si="228"/>
        <v>0</v>
      </c>
      <c r="DV236" s="604">
        <v>0</v>
      </c>
      <c r="DW236" s="180">
        <v>0</v>
      </c>
      <c r="DX236" s="289"/>
      <c r="DY236" s="502">
        <v>0</v>
      </c>
      <c r="DZ236" s="274"/>
      <c r="EA236" s="42"/>
      <c r="EB236" s="41">
        <f t="shared" si="229"/>
        <v>0</v>
      </c>
      <c r="EC236" s="41">
        <f t="shared" si="230"/>
        <v>0</v>
      </c>
      <c r="ED236" s="604">
        <v>0</v>
      </c>
      <c r="EE236" s="180">
        <v>0</v>
      </c>
      <c r="EF236" s="289"/>
      <c r="EG236" s="502">
        <v>0</v>
      </c>
      <c r="EH236" s="274"/>
      <c r="EI236" s="42"/>
      <c r="EJ236" s="41">
        <f t="shared" si="231"/>
        <v>0</v>
      </c>
      <c r="EK236" s="41">
        <f t="shared" si="232"/>
        <v>0</v>
      </c>
      <c r="EL236" s="604">
        <v>0</v>
      </c>
      <c r="EM236" s="180"/>
      <c r="EN236" s="289"/>
      <c r="EO236" s="502"/>
      <c r="EP236" s="274"/>
      <c r="EQ236" s="42"/>
      <c r="ER236" s="41">
        <f t="shared" si="233"/>
        <v>0</v>
      </c>
      <c r="ES236" s="41">
        <f t="shared" si="234"/>
        <v>0</v>
      </c>
      <c r="ET236" s="604">
        <v>0</v>
      </c>
      <c r="EU236" s="180"/>
      <c r="EV236" s="289"/>
      <c r="EW236" s="502"/>
      <c r="EX236" s="274"/>
      <c r="EY236" s="42"/>
      <c r="EZ236" s="41">
        <f t="shared" si="235"/>
        <v>0</v>
      </c>
      <c r="FA236" s="41">
        <f t="shared" si="236"/>
        <v>0</v>
      </c>
      <c r="FB236" s="604">
        <v>0</v>
      </c>
      <c r="FC236" s="86">
        <v>0</v>
      </c>
      <c r="FD236" s="289"/>
      <c r="FE236" s="499">
        <v>0</v>
      </c>
      <c r="FF236" s="274"/>
      <c r="FG236" s="42"/>
      <c r="FH236" s="41">
        <f t="shared" si="237"/>
        <v>0</v>
      </c>
      <c r="FI236" s="41">
        <f t="shared" si="197"/>
        <v>0</v>
      </c>
      <c r="FJ236" s="599">
        <v>0</v>
      </c>
      <c r="FK236" s="292"/>
      <c r="FL236" s="289"/>
      <c r="FM236" s="548"/>
      <c r="FN236" s="275"/>
      <c r="FO236" s="42"/>
      <c r="FP236" s="41">
        <f t="shared" si="238"/>
        <v>0</v>
      </c>
      <c r="FQ236" s="41">
        <f t="shared" si="239"/>
        <v>0</v>
      </c>
      <c r="FR236" s="633">
        <v>0</v>
      </c>
      <c r="FW236" s="355">
        <f t="shared" si="240"/>
        <v>0</v>
      </c>
      <c r="FX236" s="355">
        <f t="shared" si="240"/>
        <v>0</v>
      </c>
      <c r="FY236" s="355">
        <f t="shared" si="241"/>
        <v>0</v>
      </c>
      <c r="FZ236" s="356">
        <f t="shared" si="241"/>
        <v>0</v>
      </c>
    </row>
    <row r="237" spans="1:182" x14ac:dyDescent="0.25">
      <c r="A237" s="35" t="s">
        <v>357</v>
      </c>
      <c r="B237" s="84" t="s">
        <v>358</v>
      </c>
      <c r="C237" s="88" t="s">
        <v>120</v>
      </c>
      <c r="D237" s="102">
        <v>95.5</v>
      </c>
      <c r="E237" s="299">
        <f t="shared" si="245"/>
        <v>76</v>
      </c>
      <c r="F237" s="288">
        <f>$D$237*E237</f>
        <v>7258</v>
      </c>
      <c r="G237" s="60">
        <v>0</v>
      </c>
      <c r="H237" s="289">
        <f>$D$237*G237</f>
        <v>0</v>
      </c>
      <c r="I237" s="457">
        <v>0</v>
      </c>
      <c r="K237" s="42">
        <v>1</v>
      </c>
      <c r="L237" s="41">
        <f t="shared" si="201"/>
        <v>0</v>
      </c>
      <c r="M237" s="41">
        <f t="shared" si="202"/>
        <v>0</v>
      </c>
      <c r="N237" s="557">
        <v>0</v>
      </c>
      <c r="O237" s="60">
        <v>12</v>
      </c>
      <c r="P237" s="289">
        <f>$D$237*O237</f>
        <v>1146</v>
      </c>
      <c r="Q237" s="457">
        <v>12</v>
      </c>
      <c r="S237" s="42">
        <v>1</v>
      </c>
      <c r="T237" s="41">
        <f t="shared" si="203"/>
        <v>12</v>
      </c>
      <c r="U237" s="41">
        <f t="shared" si="204"/>
        <v>12</v>
      </c>
      <c r="V237" s="557">
        <v>12</v>
      </c>
      <c r="W237" s="60">
        <v>0</v>
      </c>
      <c r="X237" s="289">
        <f>$D$237*W237</f>
        <v>0</v>
      </c>
      <c r="Y237" s="457">
        <v>0</v>
      </c>
      <c r="AA237" s="42">
        <v>1</v>
      </c>
      <c r="AB237" s="41">
        <f t="shared" si="205"/>
        <v>0</v>
      </c>
      <c r="AC237" s="41">
        <f t="shared" si="206"/>
        <v>0</v>
      </c>
      <c r="AD237" s="557">
        <v>0</v>
      </c>
      <c r="AE237" s="60">
        <v>18</v>
      </c>
      <c r="AF237" s="289">
        <f>$D$237*AE237</f>
        <v>1719</v>
      </c>
      <c r="AG237" s="457">
        <v>18</v>
      </c>
      <c r="AI237" s="42">
        <v>1</v>
      </c>
      <c r="AJ237" s="41">
        <f t="shared" si="207"/>
        <v>18</v>
      </c>
      <c r="AK237" s="41">
        <f t="shared" si="208"/>
        <v>18</v>
      </c>
      <c r="AL237" s="557">
        <v>18</v>
      </c>
      <c r="AM237" s="60">
        <v>0</v>
      </c>
      <c r="AN237" s="289">
        <f>$D$237*AM237</f>
        <v>0</v>
      </c>
      <c r="AO237" s="457">
        <v>0</v>
      </c>
      <c r="AQ237" s="42">
        <v>1</v>
      </c>
      <c r="AR237" s="41">
        <f t="shared" si="209"/>
        <v>0</v>
      </c>
      <c r="AS237" s="41">
        <f t="shared" si="210"/>
        <v>0</v>
      </c>
      <c r="AT237" s="557">
        <v>0</v>
      </c>
      <c r="AU237" s="60">
        <v>12</v>
      </c>
      <c r="AV237" s="289">
        <f>$D$237*AU237</f>
        <v>1146</v>
      </c>
      <c r="AW237" s="457">
        <v>12</v>
      </c>
      <c r="AY237" s="42">
        <v>1</v>
      </c>
      <c r="AZ237" s="41">
        <f t="shared" si="211"/>
        <v>12</v>
      </c>
      <c r="BA237" s="41">
        <f t="shared" si="212"/>
        <v>12</v>
      </c>
      <c r="BB237" s="557">
        <v>12</v>
      </c>
      <c r="BC237" s="60">
        <v>0</v>
      </c>
      <c r="BD237" s="289">
        <f>$D$237*BC237</f>
        <v>0</v>
      </c>
      <c r="BE237" s="457">
        <v>0</v>
      </c>
      <c r="BG237" s="42">
        <v>1</v>
      </c>
      <c r="BH237" s="41">
        <f t="shared" si="213"/>
        <v>0</v>
      </c>
      <c r="BI237" s="41">
        <f t="shared" si="214"/>
        <v>0</v>
      </c>
      <c r="BJ237" s="557">
        <v>0</v>
      </c>
      <c r="BK237" s="60">
        <v>8</v>
      </c>
      <c r="BL237" s="289">
        <f>$D$237*BK237</f>
        <v>764</v>
      </c>
      <c r="BM237" s="457">
        <v>8</v>
      </c>
      <c r="BO237" s="42">
        <v>1</v>
      </c>
      <c r="BP237" s="41">
        <f t="shared" si="215"/>
        <v>8</v>
      </c>
      <c r="BQ237" s="41">
        <f t="shared" si="216"/>
        <v>8</v>
      </c>
      <c r="BR237" s="557">
        <v>8</v>
      </c>
      <c r="BS237" s="60">
        <v>0</v>
      </c>
      <c r="BT237" s="289">
        <f>$D$237*BS237</f>
        <v>0</v>
      </c>
      <c r="BU237" s="457">
        <v>0</v>
      </c>
      <c r="BW237" s="42">
        <v>1</v>
      </c>
      <c r="BX237" s="41">
        <f t="shared" si="217"/>
        <v>0</v>
      </c>
      <c r="BY237" s="41">
        <f t="shared" si="218"/>
        <v>0</v>
      </c>
      <c r="BZ237" s="557">
        <v>0</v>
      </c>
      <c r="CA237" s="60">
        <v>8</v>
      </c>
      <c r="CB237" s="289">
        <f>$D$237*CA237</f>
        <v>764</v>
      </c>
      <c r="CC237" s="457">
        <v>8</v>
      </c>
      <c r="CE237" s="42">
        <v>1</v>
      </c>
      <c r="CF237" s="41">
        <f t="shared" si="219"/>
        <v>8</v>
      </c>
      <c r="CG237" s="41">
        <f t="shared" si="220"/>
        <v>8</v>
      </c>
      <c r="CH237" s="557">
        <v>8</v>
      </c>
      <c r="CI237" s="60">
        <v>3</v>
      </c>
      <c r="CJ237" s="289">
        <f>$D$237*CI237</f>
        <v>286.5</v>
      </c>
      <c r="CK237" s="457">
        <v>3</v>
      </c>
      <c r="CM237" s="42">
        <v>1</v>
      </c>
      <c r="CN237" s="41">
        <f t="shared" si="221"/>
        <v>3</v>
      </c>
      <c r="CO237" s="41">
        <f t="shared" si="222"/>
        <v>3</v>
      </c>
      <c r="CP237" s="599">
        <v>3</v>
      </c>
      <c r="CQ237" s="60">
        <v>3</v>
      </c>
      <c r="CR237" s="289">
        <f>$D$237*CQ237</f>
        <v>286.5</v>
      </c>
      <c r="CS237" s="467">
        <v>0</v>
      </c>
      <c r="CT237" s="56"/>
      <c r="CU237" s="42">
        <v>1</v>
      </c>
      <c r="CV237" s="41">
        <f t="shared" si="199"/>
        <v>3</v>
      </c>
      <c r="CW237" s="41">
        <f t="shared" si="200"/>
        <v>3</v>
      </c>
      <c r="CX237" s="564">
        <v>0</v>
      </c>
      <c r="CY237" s="60">
        <v>12</v>
      </c>
      <c r="CZ237" s="289">
        <f>$D$237*CY237</f>
        <v>1146</v>
      </c>
      <c r="DA237" s="502">
        <v>0</v>
      </c>
      <c r="DB237" s="274"/>
      <c r="DC237" s="42">
        <v>1</v>
      </c>
      <c r="DD237" s="41">
        <f t="shared" si="223"/>
        <v>12</v>
      </c>
      <c r="DE237" s="41">
        <f t="shared" si="224"/>
        <v>12</v>
      </c>
      <c r="DF237" s="604">
        <v>0</v>
      </c>
      <c r="DG237" s="180">
        <v>0</v>
      </c>
      <c r="DH237" s="289">
        <f>$D$237*DG237</f>
        <v>0</v>
      </c>
      <c r="DI237" s="502">
        <v>0</v>
      </c>
      <c r="DJ237" s="274"/>
      <c r="DK237" s="42">
        <v>1</v>
      </c>
      <c r="DL237" s="41">
        <f t="shared" si="225"/>
        <v>0</v>
      </c>
      <c r="DM237" s="41">
        <f t="shared" si="226"/>
        <v>0</v>
      </c>
      <c r="DN237" s="604">
        <v>0</v>
      </c>
      <c r="DO237" s="180">
        <v>0</v>
      </c>
      <c r="DP237" s="289">
        <f>$D$237*DO237</f>
        <v>0</v>
      </c>
      <c r="DQ237" s="502">
        <v>0</v>
      </c>
      <c r="DR237" s="274"/>
      <c r="DS237" s="42">
        <v>1</v>
      </c>
      <c r="DT237" s="41">
        <f t="shared" si="227"/>
        <v>0</v>
      </c>
      <c r="DU237" s="41">
        <f t="shared" si="228"/>
        <v>0</v>
      </c>
      <c r="DV237" s="604">
        <v>0</v>
      </c>
      <c r="DW237" s="180">
        <v>0</v>
      </c>
      <c r="DX237" s="289">
        <f>$D$237*DW237</f>
        <v>0</v>
      </c>
      <c r="DY237" s="502">
        <v>0</v>
      </c>
      <c r="DZ237" s="274"/>
      <c r="EA237" s="42">
        <v>1</v>
      </c>
      <c r="EB237" s="41">
        <f t="shared" si="229"/>
        <v>0</v>
      </c>
      <c r="EC237" s="41">
        <f t="shared" si="230"/>
        <v>0</v>
      </c>
      <c r="ED237" s="604">
        <v>0</v>
      </c>
      <c r="EE237" s="180">
        <v>0</v>
      </c>
      <c r="EF237" s="289">
        <f>$D$237*EE237</f>
        <v>0</v>
      </c>
      <c r="EG237" s="502">
        <v>0</v>
      </c>
      <c r="EH237" s="274"/>
      <c r="EI237" s="42">
        <v>1</v>
      </c>
      <c r="EJ237" s="41">
        <f t="shared" si="231"/>
        <v>0</v>
      </c>
      <c r="EK237" s="41">
        <f t="shared" si="232"/>
        <v>0</v>
      </c>
      <c r="EL237" s="604">
        <v>0</v>
      </c>
      <c r="EM237" s="180">
        <v>0</v>
      </c>
      <c r="EN237" s="289">
        <f>$D$237*EM237</f>
        <v>0</v>
      </c>
      <c r="EO237" s="502">
        <v>0</v>
      </c>
      <c r="EP237" s="274"/>
      <c r="EQ237" s="42">
        <v>1</v>
      </c>
      <c r="ER237" s="41">
        <f t="shared" si="233"/>
        <v>0</v>
      </c>
      <c r="ES237" s="41">
        <f t="shared" si="234"/>
        <v>0</v>
      </c>
      <c r="ET237" s="604">
        <v>0</v>
      </c>
      <c r="EU237" s="180">
        <v>0</v>
      </c>
      <c r="EV237" s="289">
        <f>$D$237*EU237</f>
        <v>0</v>
      </c>
      <c r="EW237" s="502">
        <v>0</v>
      </c>
      <c r="EX237" s="274"/>
      <c r="EY237" s="42">
        <v>1</v>
      </c>
      <c r="EZ237" s="41">
        <f t="shared" si="235"/>
        <v>0</v>
      </c>
      <c r="FA237" s="41">
        <f t="shared" si="236"/>
        <v>0</v>
      </c>
      <c r="FB237" s="604">
        <v>0</v>
      </c>
      <c r="FC237" s="86">
        <v>0</v>
      </c>
      <c r="FD237" s="289">
        <f>$D$237*FC237</f>
        <v>0</v>
      </c>
      <c r="FE237" s="499">
        <v>0</v>
      </c>
      <c r="FF237" s="19"/>
      <c r="FG237" s="42">
        <v>1</v>
      </c>
      <c r="FH237" s="41">
        <f t="shared" si="237"/>
        <v>0</v>
      </c>
      <c r="FI237" s="41">
        <f t="shared" si="197"/>
        <v>0</v>
      </c>
      <c r="FJ237" s="599">
        <v>0</v>
      </c>
      <c r="FK237" s="400">
        <v>0</v>
      </c>
      <c r="FL237" s="289">
        <f>$D$237*FK237</f>
        <v>0</v>
      </c>
      <c r="FM237" s="539">
        <v>0</v>
      </c>
      <c r="FN237" s="274"/>
      <c r="FO237" s="42">
        <v>1</v>
      </c>
      <c r="FP237" s="41">
        <f t="shared" si="238"/>
        <v>0</v>
      </c>
      <c r="FQ237" s="41">
        <f t="shared" si="239"/>
        <v>0</v>
      </c>
      <c r="FR237" s="633">
        <v>0</v>
      </c>
      <c r="FW237" s="355">
        <f t="shared" si="240"/>
        <v>76</v>
      </c>
      <c r="FX237" s="355">
        <f t="shared" si="240"/>
        <v>7258</v>
      </c>
      <c r="FY237" s="355">
        <f t="shared" si="241"/>
        <v>0</v>
      </c>
      <c r="FZ237" s="356">
        <f t="shared" si="241"/>
        <v>0</v>
      </c>
    </row>
    <row r="238" spans="1:182" x14ac:dyDescent="0.25">
      <c r="A238" s="35" t="s">
        <v>359</v>
      </c>
      <c r="B238" s="84" t="s">
        <v>360</v>
      </c>
      <c r="C238" s="88" t="s">
        <v>120</v>
      </c>
      <c r="D238" s="102">
        <v>153.5</v>
      </c>
      <c r="E238" s="299">
        <f t="shared" si="245"/>
        <v>72</v>
      </c>
      <c r="F238" s="288">
        <f>$D$238*E238</f>
        <v>11052</v>
      </c>
      <c r="G238" s="60">
        <v>0</v>
      </c>
      <c r="H238" s="289">
        <f>$D$238*G238</f>
        <v>0</v>
      </c>
      <c r="I238" s="457">
        <v>0</v>
      </c>
      <c r="J238" s="195">
        <v>0</v>
      </c>
      <c r="K238" s="42">
        <v>1</v>
      </c>
      <c r="L238" s="41">
        <f t="shared" si="201"/>
        <v>0</v>
      </c>
      <c r="M238" s="41">
        <f t="shared" si="202"/>
        <v>0</v>
      </c>
      <c r="N238" s="557">
        <v>0</v>
      </c>
      <c r="O238" s="60">
        <v>11</v>
      </c>
      <c r="P238" s="289">
        <f>$D$238*O238</f>
        <v>1688.5</v>
      </c>
      <c r="Q238" s="457">
        <v>11</v>
      </c>
      <c r="R238" s="195">
        <v>0</v>
      </c>
      <c r="S238" s="42">
        <v>1</v>
      </c>
      <c r="T238" s="41">
        <f t="shared" si="203"/>
        <v>11</v>
      </c>
      <c r="U238" s="41">
        <f t="shared" si="204"/>
        <v>11</v>
      </c>
      <c r="V238" s="557">
        <v>11</v>
      </c>
      <c r="W238" s="60">
        <v>0</v>
      </c>
      <c r="X238" s="289">
        <f>$D$238*W238</f>
        <v>0</v>
      </c>
      <c r="Y238" s="457">
        <v>0</v>
      </c>
      <c r="Z238" s="195">
        <v>0</v>
      </c>
      <c r="AA238" s="42">
        <v>1</v>
      </c>
      <c r="AB238" s="41">
        <f t="shared" si="205"/>
        <v>0</v>
      </c>
      <c r="AC238" s="41">
        <f t="shared" si="206"/>
        <v>0</v>
      </c>
      <c r="AD238" s="557">
        <v>0</v>
      </c>
      <c r="AE238" s="60">
        <v>17</v>
      </c>
      <c r="AF238" s="289">
        <f>$D$238*AE238</f>
        <v>2609.5</v>
      </c>
      <c r="AG238" s="457">
        <v>17</v>
      </c>
      <c r="AH238" s="195">
        <v>0</v>
      </c>
      <c r="AI238" s="42">
        <v>1</v>
      </c>
      <c r="AJ238" s="41">
        <f t="shared" si="207"/>
        <v>17</v>
      </c>
      <c r="AK238" s="41">
        <f t="shared" si="208"/>
        <v>17</v>
      </c>
      <c r="AL238" s="557">
        <v>17</v>
      </c>
      <c r="AM238" s="60">
        <v>0</v>
      </c>
      <c r="AN238" s="289">
        <f>$D$238*AM238</f>
        <v>0</v>
      </c>
      <c r="AO238" s="457">
        <v>0</v>
      </c>
      <c r="AP238" s="195">
        <v>0</v>
      </c>
      <c r="AQ238" s="42">
        <v>1</v>
      </c>
      <c r="AR238" s="41">
        <f t="shared" si="209"/>
        <v>0</v>
      </c>
      <c r="AS238" s="41">
        <f t="shared" si="210"/>
        <v>0</v>
      </c>
      <c r="AT238" s="557">
        <v>0</v>
      </c>
      <c r="AU238" s="60">
        <v>9</v>
      </c>
      <c r="AV238" s="289">
        <f>$D$238*AU238</f>
        <v>1381.5</v>
      </c>
      <c r="AW238" s="457">
        <v>9</v>
      </c>
      <c r="AX238" s="195">
        <v>3</v>
      </c>
      <c r="AY238" s="42">
        <v>1</v>
      </c>
      <c r="AZ238" s="41">
        <f t="shared" si="211"/>
        <v>9</v>
      </c>
      <c r="BA238" s="41">
        <f t="shared" si="212"/>
        <v>9</v>
      </c>
      <c r="BB238" s="557">
        <v>9</v>
      </c>
      <c r="BC238" s="60">
        <v>0</v>
      </c>
      <c r="BD238" s="289">
        <f>$D$238*BC238</f>
        <v>0</v>
      </c>
      <c r="BE238" s="457">
        <v>0</v>
      </c>
      <c r="BF238" s="195">
        <v>0</v>
      </c>
      <c r="BG238" s="42">
        <v>1</v>
      </c>
      <c r="BH238" s="41">
        <f t="shared" si="213"/>
        <v>0</v>
      </c>
      <c r="BI238" s="41">
        <f t="shared" si="214"/>
        <v>0</v>
      </c>
      <c r="BJ238" s="557">
        <v>0</v>
      </c>
      <c r="BK238" s="60">
        <v>7</v>
      </c>
      <c r="BL238" s="289">
        <f>$D$238*BK238</f>
        <v>1074.5</v>
      </c>
      <c r="BM238" s="457">
        <v>7</v>
      </c>
      <c r="BN238" s="195">
        <v>29</v>
      </c>
      <c r="BO238" s="42">
        <v>1</v>
      </c>
      <c r="BP238" s="41">
        <f t="shared" si="215"/>
        <v>7</v>
      </c>
      <c r="BQ238" s="41">
        <f t="shared" si="216"/>
        <v>7</v>
      </c>
      <c r="BR238" s="557">
        <v>7</v>
      </c>
      <c r="BS238" s="60">
        <v>0</v>
      </c>
      <c r="BT238" s="289">
        <f>$D$238*BS238</f>
        <v>0</v>
      </c>
      <c r="BU238" s="457">
        <v>0</v>
      </c>
      <c r="BV238" s="195">
        <v>6</v>
      </c>
      <c r="BW238" s="42">
        <v>1</v>
      </c>
      <c r="BX238" s="41">
        <f t="shared" si="217"/>
        <v>0</v>
      </c>
      <c r="BY238" s="41">
        <f t="shared" si="218"/>
        <v>0</v>
      </c>
      <c r="BZ238" s="557">
        <v>0</v>
      </c>
      <c r="CA238" s="60">
        <v>7</v>
      </c>
      <c r="CB238" s="289">
        <f>$D$238*CA238</f>
        <v>1074.5</v>
      </c>
      <c r="CC238" s="457">
        <v>7</v>
      </c>
      <c r="CD238" s="195">
        <v>0</v>
      </c>
      <c r="CE238" s="42">
        <v>1</v>
      </c>
      <c r="CF238" s="41">
        <f t="shared" si="219"/>
        <v>7</v>
      </c>
      <c r="CG238" s="41">
        <f t="shared" si="220"/>
        <v>7</v>
      </c>
      <c r="CH238" s="557">
        <v>7</v>
      </c>
      <c r="CI238" s="60">
        <v>5</v>
      </c>
      <c r="CJ238" s="289">
        <f>$D$238*CI238</f>
        <v>767.5</v>
      </c>
      <c r="CK238" s="457">
        <v>5</v>
      </c>
      <c r="CL238" s="195">
        <v>0</v>
      </c>
      <c r="CM238" s="42">
        <v>1</v>
      </c>
      <c r="CN238" s="41">
        <f t="shared" si="221"/>
        <v>5</v>
      </c>
      <c r="CO238" s="41">
        <f t="shared" si="222"/>
        <v>5</v>
      </c>
      <c r="CP238" s="599">
        <v>5</v>
      </c>
      <c r="CQ238" s="60">
        <v>5</v>
      </c>
      <c r="CR238" s="289">
        <f>$D$238*CQ238</f>
        <v>767.5</v>
      </c>
      <c r="CS238" s="467">
        <v>0</v>
      </c>
      <c r="CT238" s="56"/>
      <c r="CU238" s="42">
        <v>1</v>
      </c>
      <c r="CV238" s="41">
        <f t="shared" si="199"/>
        <v>5</v>
      </c>
      <c r="CW238" s="41">
        <f t="shared" si="200"/>
        <v>5</v>
      </c>
      <c r="CX238" s="564">
        <v>0</v>
      </c>
      <c r="CY238" s="60">
        <v>11</v>
      </c>
      <c r="CZ238" s="289">
        <f>$D$238*CY238</f>
        <v>1688.5</v>
      </c>
      <c r="DA238" s="502">
        <v>0</v>
      </c>
      <c r="DB238" s="274"/>
      <c r="DC238" s="42">
        <v>1</v>
      </c>
      <c r="DD238" s="41">
        <f t="shared" si="223"/>
        <v>11</v>
      </c>
      <c r="DE238" s="41">
        <f t="shared" si="224"/>
        <v>11</v>
      </c>
      <c r="DF238" s="604">
        <v>0</v>
      </c>
      <c r="DG238" s="180">
        <v>0</v>
      </c>
      <c r="DH238" s="289">
        <f>$D$238*DG238</f>
        <v>0</v>
      </c>
      <c r="DI238" s="502">
        <v>0</v>
      </c>
      <c r="DJ238" s="274"/>
      <c r="DK238" s="42">
        <v>1</v>
      </c>
      <c r="DL238" s="41">
        <f t="shared" si="225"/>
        <v>0</v>
      </c>
      <c r="DM238" s="41">
        <f t="shared" si="226"/>
        <v>0</v>
      </c>
      <c r="DN238" s="559">
        <v>0</v>
      </c>
      <c r="DO238" s="180">
        <v>0</v>
      </c>
      <c r="DP238" s="289">
        <f>$D$238*DO238</f>
        <v>0</v>
      </c>
      <c r="DQ238" s="502">
        <v>0</v>
      </c>
      <c r="DR238" s="274"/>
      <c r="DS238" s="42">
        <v>1</v>
      </c>
      <c r="DT238" s="41">
        <f t="shared" si="227"/>
        <v>0</v>
      </c>
      <c r="DU238" s="41">
        <f t="shared" si="228"/>
        <v>0</v>
      </c>
      <c r="DV238" s="604">
        <v>0</v>
      </c>
      <c r="DW238" s="180">
        <v>0</v>
      </c>
      <c r="DX238" s="289">
        <f>$D$238*DW238</f>
        <v>0</v>
      </c>
      <c r="DY238" s="502">
        <v>0</v>
      </c>
      <c r="DZ238" s="274"/>
      <c r="EA238" s="42">
        <v>1</v>
      </c>
      <c r="EB238" s="41">
        <f t="shared" si="229"/>
        <v>0</v>
      </c>
      <c r="EC238" s="41">
        <f t="shared" si="230"/>
        <v>0</v>
      </c>
      <c r="ED238" s="604">
        <v>0</v>
      </c>
      <c r="EE238" s="180">
        <v>0</v>
      </c>
      <c r="EF238" s="289">
        <f>$D$238*EE238</f>
        <v>0</v>
      </c>
      <c r="EG238" s="502">
        <v>0</v>
      </c>
      <c r="EH238" s="274"/>
      <c r="EI238" s="42">
        <v>1</v>
      </c>
      <c r="EJ238" s="41">
        <f t="shared" si="231"/>
        <v>0</v>
      </c>
      <c r="EK238" s="41">
        <f t="shared" si="232"/>
        <v>0</v>
      </c>
      <c r="EL238" s="604">
        <v>0</v>
      </c>
      <c r="EM238" s="180">
        <v>0</v>
      </c>
      <c r="EN238" s="289">
        <f>$D$238*EM238</f>
        <v>0</v>
      </c>
      <c r="EO238" s="502">
        <v>0</v>
      </c>
      <c r="EP238" s="274"/>
      <c r="EQ238" s="42">
        <v>1</v>
      </c>
      <c r="ER238" s="41">
        <f t="shared" si="233"/>
        <v>0</v>
      </c>
      <c r="ES238" s="41">
        <f t="shared" si="234"/>
        <v>0</v>
      </c>
      <c r="ET238" s="604">
        <v>0</v>
      </c>
      <c r="EU238" s="180">
        <v>0</v>
      </c>
      <c r="EV238" s="289">
        <f>$D$238*EU238</f>
        <v>0</v>
      </c>
      <c r="EW238" s="502">
        <v>0</v>
      </c>
      <c r="EX238" s="274"/>
      <c r="EY238" s="42">
        <v>1</v>
      </c>
      <c r="EZ238" s="41">
        <f t="shared" si="235"/>
        <v>0</v>
      </c>
      <c r="FA238" s="41">
        <f t="shared" si="236"/>
        <v>0</v>
      </c>
      <c r="FB238" s="604">
        <v>0</v>
      </c>
      <c r="FC238" s="86">
        <v>0</v>
      </c>
      <c r="FD238" s="289">
        <f>$D$238*FC238</f>
        <v>0</v>
      </c>
      <c r="FE238" s="499">
        <v>0</v>
      </c>
      <c r="FF238" s="19"/>
      <c r="FG238" s="42">
        <v>1</v>
      </c>
      <c r="FH238" s="41">
        <f t="shared" si="237"/>
        <v>0</v>
      </c>
      <c r="FI238" s="41">
        <f t="shared" si="197"/>
        <v>0</v>
      </c>
      <c r="FJ238" s="599">
        <v>0</v>
      </c>
      <c r="FK238" s="400">
        <v>0</v>
      </c>
      <c r="FL238" s="289">
        <f>$D$238*FK238</f>
        <v>0</v>
      </c>
      <c r="FM238" s="539">
        <v>0</v>
      </c>
      <c r="FN238" s="275"/>
      <c r="FO238" s="42">
        <v>1</v>
      </c>
      <c r="FP238" s="41">
        <f t="shared" si="238"/>
        <v>0</v>
      </c>
      <c r="FQ238" s="41">
        <f t="shared" si="239"/>
        <v>0</v>
      </c>
      <c r="FR238" s="633">
        <v>0</v>
      </c>
      <c r="FW238" s="355">
        <f t="shared" si="240"/>
        <v>72</v>
      </c>
      <c r="FX238" s="355">
        <f t="shared" si="240"/>
        <v>11052</v>
      </c>
      <c r="FY238" s="355">
        <f t="shared" si="241"/>
        <v>0</v>
      </c>
      <c r="FZ238" s="356">
        <f t="shared" si="241"/>
        <v>0</v>
      </c>
    </row>
    <row r="239" spans="1:182" x14ac:dyDescent="0.25">
      <c r="A239" s="51"/>
      <c r="B239" s="63" t="s">
        <v>361</v>
      </c>
      <c r="C239" s="64"/>
      <c r="D239" s="65"/>
      <c r="E239" s="296">
        <f>F239</f>
        <v>210441.5</v>
      </c>
      <c r="F239" s="297">
        <f>SUM(F227:F238)</f>
        <v>210441.5</v>
      </c>
      <c r="G239" s="119">
        <f>H239</f>
        <v>0</v>
      </c>
      <c r="H239" s="298">
        <f>SUM(H227:H238)</f>
        <v>0</v>
      </c>
      <c r="I239" s="501">
        <v>0</v>
      </c>
      <c r="K239" s="42"/>
      <c r="L239" s="41">
        <f t="shared" si="201"/>
        <v>0</v>
      </c>
      <c r="M239" s="41">
        <f t="shared" si="202"/>
        <v>0</v>
      </c>
      <c r="N239" s="563">
        <v>0</v>
      </c>
      <c r="O239" s="119">
        <f>P239</f>
        <v>38599</v>
      </c>
      <c r="P239" s="298">
        <f>SUM(P227:P238)</f>
        <v>38599</v>
      </c>
      <c r="Q239" s="501">
        <v>38599</v>
      </c>
      <c r="S239" s="42"/>
      <c r="T239" s="41">
        <f t="shared" si="203"/>
        <v>0</v>
      </c>
      <c r="U239" s="41">
        <f t="shared" si="204"/>
        <v>0</v>
      </c>
      <c r="V239" s="563">
        <v>0</v>
      </c>
      <c r="W239" s="119">
        <f>X239</f>
        <v>0</v>
      </c>
      <c r="X239" s="298">
        <f>SUM(X227:X238)</f>
        <v>0</v>
      </c>
      <c r="Y239" s="501">
        <v>0</v>
      </c>
      <c r="AA239" s="42"/>
      <c r="AB239" s="41">
        <f t="shared" si="205"/>
        <v>0</v>
      </c>
      <c r="AC239" s="41">
        <f t="shared" si="206"/>
        <v>0</v>
      </c>
      <c r="AD239" s="563">
        <v>0</v>
      </c>
      <c r="AE239" s="119">
        <f>AF239</f>
        <v>37448.5</v>
      </c>
      <c r="AF239" s="298">
        <f>SUM(AF227:AF238)</f>
        <v>37448.5</v>
      </c>
      <c r="AG239" s="501">
        <v>37448.5</v>
      </c>
      <c r="AI239" s="42"/>
      <c r="AJ239" s="41">
        <f t="shared" si="207"/>
        <v>0</v>
      </c>
      <c r="AK239" s="41">
        <f t="shared" si="208"/>
        <v>0</v>
      </c>
      <c r="AL239" s="563">
        <v>0</v>
      </c>
      <c r="AM239" s="119">
        <f>AN239</f>
        <v>0</v>
      </c>
      <c r="AN239" s="298">
        <f>SUM(AN227:AN238)</f>
        <v>0</v>
      </c>
      <c r="AO239" s="501">
        <v>0</v>
      </c>
      <c r="AQ239" s="42"/>
      <c r="AR239" s="41">
        <f t="shared" si="209"/>
        <v>0</v>
      </c>
      <c r="AS239" s="41">
        <f t="shared" si="210"/>
        <v>0</v>
      </c>
      <c r="AT239" s="563">
        <v>0</v>
      </c>
      <c r="AU239" s="119">
        <f>AV239</f>
        <v>39837</v>
      </c>
      <c r="AV239" s="298">
        <f>SUM(AV227:AV238)</f>
        <v>39837</v>
      </c>
      <c r="AW239" s="501">
        <v>39837</v>
      </c>
      <c r="AY239" s="42"/>
      <c r="AZ239" s="41">
        <f t="shared" si="211"/>
        <v>0</v>
      </c>
      <c r="BA239" s="41">
        <f t="shared" si="212"/>
        <v>0</v>
      </c>
      <c r="BB239" s="563">
        <v>0</v>
      </c>
      <c r="BC239" s="119">
        <f>BD239</f>
        <v>0</v>
      </c>
      <c r="BD239" s="298">
        <f>SUM(BD227:BD238)</f>
        <v>0</v>
      </c>
      <c r="BE239" s="501">
        <v>0</v>
      </c>
      <c r="BG239" s="42"/>
      <c r="BH239" s="41">
        <f t="shared" si="213"/>
        <v>0</v>
      </c>
      <c r="BI239" s="41">
        <f t="shared" si="214"/>
        <v>0</v>
      </c>
      <c r="BJ239" s="563">
        <v>0</v>
      </c>
      <c r="BK239" s="119">
        <f>BL239</f>
        <v>20450.25</v>
      </c>
      <c r="BL239" s="298">
        <f>SUM(BL227:BL238)</f>
        <v>20450.25</v>
      </c>
      <c r="BM239" s="501">
        <v>20450.25</v>
      </c>
      <c r="BO239" s="42"/>
      <c r="BP239" s="41">
        <f t="shared" si="215"/>
        <v>0</v>
      </c>
      <c r="BQ239" s="41">
        <f t="shared" si="216"/>
        <v>0</v>
      </c>
      <c r="BR239" s="563">
        <v>0</v>
      </c>
      <c r="BS239" s="51">
        <f>BT239</f>
        <v>0</v>
      </c>
      <c r="BT239" s="298">
        <f>SUM(BT227:BT238)</f>
        <v>0</v>
      </c>
      <c r="BU239" s="462">
        <v>0</v>
      </c>
      <c r="BW239" s="42"/>
      <c r="BX239" s="41">
        <f t="shared" si="217"/>
        <v>0</v>
      </c>
      <c r="BY239" s="41">
        <f t="shared" si="218"/>
        <v>0</v>
      </c>
      <c r="BZ239" s="563">
        <v>0</v>
      </c>
      <c r="CA239" s="51">
        <f>CB239</f>
        <v>18873.25</v>
      </c>
      <c r="CB239" s="298">
        <f>SUM(CB227:CB238)</f>
        <v>18873.25</v>
      </c>
      <c r="CC239" s="462">
        <v>18873.25</v>
      </c>
      <c r="CE239" s="42"/>
      <c r="CF239" s="41">
        <f t="shared" si="219"/>
        <v>0</v>
      </c>
      <c r="CG239" s="41">
        <f t="shared" si="220"/>
        <v>0</v>
      </c>
      <c r="CH239" s="563">
        <v>0</v>
      </c>
      <c r="CI239" s="119">
        <f>CJ239</f>
        <v>12227.75</v>
      </c>
      <c r="CJ239" s="298">
        <f>SUM(CJ227:CJ238)</f>
        <v>12227.75</v>
      </c>
      <c r="CK239" s="501">
        <v>12227.75</v>
      </c>
      <c r="CM239" s="42"/>
      <c r="CN239" s="41">
        <f t="shared" si="221"/>
        <v>0</v>
      </c>
      <c r="CO239" s="41">
        <f t="shared" si="222"/>
        <v>0</v>
      </c>
      <c r="CP239" s="576">
        <v>0</v>
      </c>
      <c r="CQ239" s="119">
        <f>CR239</f>
        <v>12227.75</v>
      </c>
      <c r="CR239" s="298">
        <f>SUM(CR227:CR238)</f>
        <v>12227.75</v>
      </c>
      <c r="CS239" s="501">
        <v>0</v>
      </c>
      <c r="CT239" s="223"/>
      <c r="CU239" s="42"/>
      <c r="CV239" s="41">
        <f t="shared" si="199"/>
        <v>0</v>
      </c>
      <c r="CW239" s="41">
        <f t="shared" si="200"/>
        <v>0</v>
      </c>
      <c r="CX239" s="593">
        <v>0</v>
      </c>
      <c r="CY239" s="51">
        <f>CZ239</f>
        <v>30778</v>
      </c>
      <c r="CZ239" s="298">
        <f>SUM(CZ227:CZ238)</f>
        <v>30778</v>
      </c>
      <c r="DA239" s="501">
        <v>0</v>
      </c>
      <c r="DB239" s="223"/>
      <c r="DC239" s="42"/>
      <c r="DD239" s="41">
        <f t="shared" si="223"/>
        <v>0</v>
      </c>
      <c r="DE239" s="41">
        <f t="shared" si="224"/>
        <v>0</v>
      </c>
      <c r="DF239" s="576">
        <v>0</v>
      </c>
      <c r="DG239" s="119">
        <f>DH239</f>
        <v>0</v>
      </c>
      <c r="DH239" s="298">
        <f>SUM(DH227:DH238)</f>
        <v>0</v>
      </c>
      <c r="DI239" s="501">
        <v>0</v>
      </c>
      <c r="DJ239" s="223"/>
      <c r="DK239" s="42"/>
      <c r="DL239" s="41">
        <f t="shared" si="225"/>
        <v>0</v>
      </c>
      <c r="DM239" s="41">
        <f t="shared" si="226"/>
        <v>0</v>
      </c>
      <c r="DN239" s="576">
        <v>0</v>
      </c>
      <c r="DO239" s="296">
        <f>DP239</f>
        <v>0</v>
      </c>
      <c r="DP239" s="298">
        <f>SUM(DP227:DP238)</f>
        <v>0</v>
      </c>
      <c r="DQ239" s="500">
        <v>0</v>
      </c>
      <c r="DR239" s="313"/>
      <c r="DS239" s="42"/>
      <c r="DT239" s="41">
        <f t="shared" si="227"/>
        <v>0</v>
      </c>
      <c r="DU239" s="41">
        <f t="shared" si="228"/>
        <v>0</v>
      </c>
      <c r="DV239" s="576">
        <v>0</v>
      </c>
      <c r="DW239" s="296">
        <f>DX239</f>
        <v>0</v>
      </c>
      <c r="DX239" s="298">
        <f>SUM(DX227:DX238)</f>
        <v>0</v>
      </c>
      <c r="DY239" s="500">
        <v>0</v>
      </c>
      <c r="DZ239" s="313"/>
      <c r="EA239" s="42"/>
      <c r="EB239" s="41">
        <f t="shared" si="229"/>
        <v>0</v>
      </c>
      <c r="EC239" s="41">
        <f t="shared" si="230"/>
        <v>0</v>
      </c>
      <c r="ED239" s="576">
        <v>0</v>
      </c>
      <c r="EE239" s="296">
        <f>EF239</f>
        <v>0</v>
      </c>
      <c r="EF239" s="298">
        <f>SUM(EF227:EF238)</f>
        <v>0</v>
      </c>
      <c r="EG239" s="500">
        <v>0</v>
      </c>
      <c r="EH239" s="313"/>
      <c r="EI239" s="42"/>
      <c r="EJ239" s="41">
        <f t="shared" si="231"/>
        <v>0</v>
      </c>
      <c r="EK239" s="41">
        <f t="shared" si="232"/>
        <v>0</v>
      </c>
      <c r="EL239" s="576">
        <v>0</v>
      </c>
      <c r="EM239" s="296">
        <f>EN239</f>
        <v>0</v>
      </c>
      <c r="EN239" s="298">
        <f>SUM(EN227:EN238)</f>
        <v>0</v>
      </c>
      <c r="EO239" s="500">
        <v>0</v>
      </c>
      <c r="EP239" s="313"/>
      <c r="EQ239" s="42"/>
      <c r="ER239" s="41">
        <f t="shared" si="233"/>
        <v>0</v>
      </c>
      <c r="ES239" s="41">
        <f t="shared" si="234"/>
        <v>0</v>
      </c>
      <c r="ET239" s="576">
        <v>0</v>
      </c>
      <c r="EU239" s="296">
        <f>EV239</f>
        <v>0</v>
      </c>
      <c r="EV239" s="298">
        <f>SUM(EV227:EV238)</f>
        <v>0</v>
      </c>
      <c r="EW239" s="500">
        <v>0</v>
      </c>
      <c r="EX239" s="313"/>
      <c r="EY239" s="42"/>
      <c r="EZ239" s="41">
        <f t="shared" si="235"/>
        <v>0</v>
      </c>
      <c r="FA239" s="41">
        <f t="shared" si="236"/>
        <v>0</v>
      </c>
      <c r="FB239" s="576">
        <v>0</v>
      </c>
      <c r="FC239" s="296">
        <f>FD239</f>
        <v>0</v>
      </c>
      <c r="FD239" s="298">
        <f>SUM(FD227:FD238)</f>
        <v>0</v>
      </c>
      <c r="FE239" s="500">
        <v>0</v>
      </c>
      <c r="FF239" s="313"/>
      <c r="FG239" s="42"/>
      <c r="FH239" s="41">
        <f t="shared" si="237"/>
        <v>0</v>
      </c>
      <c r="FI239" s="41">
        <f t="shared" si="197"/>
        <v>0</v>
      </c>
      <c r="FJ239" s="576">
        <v>0</v>
      </c>
      <c r="FK239" s="296">
        <f>FL239</f>
        <v>0</v>
      </c>
      <c r="FL239" s="298">
        <f>SUM(FL227:FL238)</f>
        <v>0</v>
      </c>
      <c r="FM239" s="500">
        <v>0</v>
      </c>
      <c r="FN239" s="313"/>
      <c r="FO239" s="42"/>
      <c r="FP239" s="41">
        <f t="shared" si="238"/>
        <v>0</v>
      </c>
      <c r="FQ239" s="41">
        <f t="shared" si="239"/>
        <v>0</v>
      </c>
      <c r="FR239" s="633">
        <v>0</v>
      </c>
      <c r="FW239" s="355">
        <f t="shared" si="240"/>
        <v>210441.5</v>
      </c>
      <c r="FX239" s="355">
        <f t="shared" si="240"/>
        <v>210441.5</v>
      </c>
      <c r="FY239" s="355">
        <f t="shared" si="241"/>
        <v>0</v>
      </c>
      <c r="FZ239" s="356">
        <f t="shared" si="241"/>
        <v>0</v>
      </c>
    </row>
    <row r="240" spans="1:182" x14ac:dyDescent="0.25">
      <c r="A240" s="62"/>
      <c r="B240" s="63" t="s">
        <v>362</v>
      </c>
      <c r="C240" s="88"/>
      <c r="D240" s="65"/>
      <c r="E240" s="296">
        <f>F240</f>
        <v>556027.5</v>
      </c>
      <c r="F240" s="297">
        <f>F225+F239</f>
        <v>556027.5</v>
      </c>
      <c r="G240" s="119">
        <f>H240</f>
        <v>0</v>
      </c>
      <c r="H240" s="298">
        <f>H225+H239</f>
        <v>0</v>
      </c>
      <c r="I240" s="501">
        <v>0</v>
      </c>
      <c r="K240" s="42"/>
      <c r="L240" s="41">
        <f t="shared" si="201"/>
        <v>0</v>
      </c>
      <c r="M240" s="41">
        <f t="shared" si="202"/>
        <v>0</v>
      </c>
      <c r="N240" s="557">
        <v>0</v>
      </c>
      <c r="O240" s="119">
        <f>P240</f>
        <v>82748.75</v>
      </c>
      <c r="P240" s="298">
        <f>P225+P239</f>
        <v>82748.75</v>
      </c>
      <c r="Q240" s="501">
        <v>80611.75</v>
      </c>
      <c r="S240" s="42"/>
      <c r="T240" s="41">
        <f t="shared" si="203"/>
        <v>0</v>
      </c>
      <c r="U240" s="41">
        <f t="shared" si="204"/>
        <v>0</v>
      </c>
      <c r="V240" s="557">
        <v>0</v>
      </c>
      <c r="W240" s="119">
        <f>X240</f>
        <v>0</v>
      </c>
      <c r="X240" s="298">
        <f>X225+X239</f>
        <v>0</v>
      </c>
      <c r="Y240" s="501">
        <v>0</v>
      </c>
      <c r="AA240" s="42"/>
      <c r="AB240" s="41">
        <f t="shared" si="205"/>
        <v>0</v>
      </c>
      <c r="AC240" s="41">
        <f t="shared" si="206"/>
        <v>0</v>
      </c>
      <c r="AD240" s="557">
        <v>0</v>
      </c>
      <c r="AE240" s="119">
        <f>AF240</f>
        <v>92030.5</v>
      </c>
      <c r="AF240" s="298">
        <f>AF225+AF239</f>
        <v>92030.5</v>
      </c>
      <c r="AG240" s="501">
        <v>89463.5</v>
      </c>
      <c r="AI240" s="42"/>
      <c r="AJ240" s="41">
        <f t="shared" si="207"/>
        <v>0</v>
      </c>
      <c r="AK240" s="41">
        <f t="shared" si="208"/>
        <v>0</v>
      </c>
      <c r="AL240" s="557">
        <v>0</v>
      </c>
      <c r="AM240" s="119">
        <f>AN240</f>
        <v>0</v>
      </c>
      <c r="AN240" s="298">
        <f>AN225+AN239</f>
        <v>0</v>
      </c>
      <c r="AO240" s="501">
        <v>0</v>
      </c>
      <c r="AQ240" s="42"/>
      <c r="AR240" s="41">
        <f t="shared" si="209"/>
        <v>0</v>
      </c>
      <c r="AS240" s="41">
        <f t="shared" si="210"/>
        <v>0</v>
      </c>
      <c r="AT240" s="557">
        <v>0</v>
      </c>
      <c r="AU240" s="119">
        <f>AV240</f>
        <v>101872.5</v>
      </c>
      <c r="AV240" s="298">
        <f>AV225+AV239</f>
        <v>101872.5</v>
      </c>
      <c r="AW240" s="501">
        <v>98671.5</v>
      </c>
      <c r="AY240" s="42"/>
      <c r="AZ240" s="41">
        <f t="shared" si="211"/>
        <v>0</v>
      </c>
      <c r="BA240" s="41">
        <f t="shared" si="212"/>
        <v>0</v>
      </c>
      <c r="BB240" s="557">
        <v>0</v>
      </c>
      <c r="BC240" s="119">
        <f>BD240</f>
        <v>0</v>
      </c>
      <c r="BD240" s="298">
        <f>BD225+BD239</f>
        <v>0</v>
      </c>
      <c r="BE240" s="501">
        <v>0</v>
      </c>
      <c r="BG240" s="42"/>
      <c r="BH240" s="41">
        <f t="shared" si="213"/>
        <v>0</v>
      </c>
      <c r="BI240" s="41">
        <f t="shared" si="214"/>
        <v>0</v>
      </c>
      <c r="BJ240" s="557">
        <v>0</v>
      </c>
      <c r="BK240" s="119">
        <f>BL240</f>
        <v>63495</v>
      </c>
      <c r="BL240" s="298">
        <f>BL225+BL239</f>
        <v>63495</v>
      </c>
      <c r="BM240" s="501">
        <v>61327</v>
      </c>
      <c r="BO240" s="42"/>
      <c r="BP240" s="41">
        <f t="shared" si="215"/>
        <v>0</v>
      </c>
      <c r="BQ240" s="41">
        <f t="shared" si="216"/>
        <v>0</v>
      </c>
      <c r="BR240" s="557">
        <v>0</v>
      </c>
      <c r="BS240" s="51">
        <f>BT240</f>
        <v>0</v>
      </c>
      <c r="BT240" s="298">
        <f>BT225+BT239</f>
        <v>0</v>
      </c>
      <c r="BU240" s="462">
        <v>0</v>
      </c>
      <c r="BW240" s="42"/>
      <c r="BX240" s="41">
        <f t="shared" si="217"/>
        <v>0</v>
      </c>
      <c r="BY240" s="41">
        <f t="shared" si="218"/>
        <v>0</v>
      </c>
      <c r="BZ240" s="557">
        <v>0</v>
      </c>
      <c r="CA240" s="51">
        <f>CB240</f>
        <v>71443.25</v>
      </c>
      <c r="CB240" s="298">
        <f>CB225+CB239</f>
        <v>71443.25</v>
      </c>
      <c r="CC240" s="462">
        <v>68641.25</v>
      </c>
      <c r="CE240" s="42"/>
      <c r="CF240" s="41">
        <f t="shared" si="219"/>
        <v>0</v>
      </c>
      <c r="CG240" s="41">
        <f t="shared" si="220"/>
        <v>0</v>
      </c>
      <c r="CH240" s="557">
        <v>0</v>
      </c>
      <c r="CI240" s="119">
        <f>CJ240</f>
        <v>35262.25</v>
      </c>
      <c r="CJ240" s="298">
        <f>CJ225+CJ239</f>
        <v>35262.25</v>
      </c>
      <c r="CK240" s="501">
        <v>34127.25</v>
      </c>
      <c r="CM240" s="42"/>
      <c r="CN240" s="41">
        <f t="shared" si="221"/>
        <v>0</v>
      </c>
      <c r="CO240" s="41">
        <f t="shared" si="222"/>
        <v>0</v>
      </c>
      <c r="CP240" s="599">
        <v>0</v>
      </c>
      <c r="CQ240" s="119">
        <f>CR240</f>
        <v>35262.25</v>
      </c>
      <c r="CR240" s="298">
        <f>CR225+CR239</f>
        <v>35262.25</v>
      </c>
      <c r="CS240" s="501">
        <v>0</v>
      </c>
      <c r="CT240" s="223"/>
      <c r="CU240" s="42"/>
      <c r="CV240" s="41">
        <f t="shared" si="199"/>
        <v>0</v>
      </c>
      <c r="CW240" s="41">
        <f t="shared" si="200"/>
        <v>0</v>
      </c>
      <c r="CX240" s="564">
        <v>0</v>
      </c>
      <c r="CY240" s="51">
        <f>CZ240</f>
        <v>73913</v>
      </c>
      <c r="CZ240" s="298">
        <f>CZ225+CZ239</f>
        <v>73913</v>
      </c>
      <c r="DA240" s="501">
        <v>0</v>
      </c>
      <c r="DB240" s="223"/>
      <c r="DC240" s="42"/>
      <c r="DD240" s="41">
        <f t="shared" si="223"/>
        <v>0</v>
      </c>
      <c r="DE240" s="41">
        <f t="shared" si="224"/>
        <v>0</v>
      </c>
      <c r="DF240" s="604">
        <v>0</v>
      </c>
      <c r="DG240" s="119">
        <f>DH240</f>
        <v>0</v>
      </c>
      <c r="DH240" s="298">
        <f>DH225+DH239</f>
        <v>0</v>
      </c>
      <c r="DI240" s="501">
        <v>0</v>
      </c>
      <c r="DJ240" s="223"/>
      <c r="DK240" s="42"/>
      <c r="DL240" s="41">
        <f t="shared" si="225"/>
        <v>0</v>
      </c>
      <c r="DM240" s="41">
        <f t="shared" si="226"/>
        <v>0</v>
      </c>
      <c r="DN240" s="604">
        <v>0</v>
      </c>
      <c r="DO240" s="314">
        <f>DP240</f>
        <v>0</v>
      </c>
      <c r="DP240" s="298">
        <f>DP225+DP239</f>
        <v>0</v>
      </c>
      <c r="DQ240" s="535">
        <v>0</v>
      </c>
      <c r="DR240" s="315"/>
      <c r="DS240" s="42"/>
      <c r="DT240" s="41">
        <f t="shared" si="227"/>
        <v>0</v>
      </c>
      <c r="DU240" s="41">
        <f t="shared" si="228"/>
        <v>0</v>
      </c>
      <c r="DV240" s="604">
        <v>0</v>
      </c>
      <c r="DW240" s="314">
        <f>DX240</f>
        <v>0</v>
      </c>
      <c r="DX240" s="298">
        <f>DX225+DX239</f>
        <v>0</v>
      </c>
      <c r="DY240" s="535">
        <v>0</v>
      </c>
      <c r="DZ240" s="315"/>
      <c r="EA240" s="42"/>
      <c r="EB240" s="41">
        <f t="shared" si="229"/>
        <v>0</v>
      </c>
      <c r="EC240" s="41">
        <f t="shared" si="230"/>
        <v>0</v>
      </c>
      <c r="ED240" s="604">
        <v>0</v>
      </c>
      <c r="EE240" s="314">
        <f>EF240</f>
        <v>0</v>
      </c>
      <c r="EF240" s="298">
        <f>EF225+EF239</f>
        <v>0</v>
      </c>
      <c r="EG240" s="535">
        <v>0</v>
      </c>
      <c r="EH240" s="315"/>
      <c r="EI240" s="42"/>
      <c r="EJ240" s="41">
        <f t="shared" si="231"/>
        <v>0</v>
      </c>
      <c r="EK240" s="41">
        <f t="shared" si="232"/>
        <v>0</v>
      </c>
      <c r="EL240" s="604">
        <v>0</v>
      </c>
      <c r="EM240" s="314">
        <f>EN240</f>
        <v>0</v>
      </c>
      <c r="EN240" s="298">
        <f>EN225+EN239</f>
        <v>0</v>
      </c>
      <c r="EO240" s="535">
        <v>0</v>
      </c>
      <c r="EP240" s="315"/>
      <c r="EQ240" s="42"/>
      <c r="ER240" s="41">
        <f t="shared" si="233"/>
        <v>0</v>
      </c>
      <c r="ES240" s="41">
        <f t="shared" si="234"/>
        <v>0</v>
      </c>
      <c r="ET240" s="604">
        <v>0</v>
      </c>
      <c r="EU240" s="314">
        <f>EV240</f>
        <v>0</v>
      </c>
      <c r="EV240" s="298">
        <f>EV225+EV239</f>
        <v>0</v>
      </c>
      <c r="EW240" s="535">
        <v>0</v>
      </c>
      <c r="EX240" s="315"/>
      <c r="EY240" s="42"/>
      <c r="EZ240" s="41">
        <f t="shared" si="235"/>
        <v>0</v>
      </c>
      <c r="FA240" s="41">
        <f t="shared" si="236"/>
        <v>0</v>
      </c>
      <c r="FB240" s="604">
        <v>0</v>
      </c>
      <c r="FC240" s="314">
        <f>FD240</f>
        <v>0</v>
      </c>
      <c r="FD240" s="298">
        <f>FD225+FD239</f>
        <v>0</v>
      </c>
      <c r="FE240" s="535">
        <v>0</v>
      </c>
      <c r="FF240" s="315"/>
      <c r="FG240" s="42"/>
      <c r="FH240" s="41">
        <f t="shared" si="237"/>
        <v>0</v>
      </c>
      <c r="FI240" s="41">
        <f t="shared" si="197"/>
        <v>0</v>
      </c>
      <c r="FJ240" s="599">
        <v>0</v>
      </c>
      <c r="FK240" s="314">
        <f>FL240</f>
        <v>0</v>
      </c>
      <c r="FL240" s="298">
        <f>FL225+FL239</f>
        <v>0</v>
      </c>
      <c r="FM240" s="535">
        <v>0</v>
      </c>
      <c r="FN240" s="315"/>
      <c r="FO240" s="42"/>
      <c r="FP240" s="41">
        <f t="shared" si="238"/>
        <v>0</v>
      </c>
      <c r="FQ240" s="41">
        <f t="shared" si="239"/>
        <v>0</v>
      </c>
      <c r="FR240" s="633">
        <v>0</v>
      </c>
      <c r="FW240" s="355">
        <f t="shared" si="240"/>
        <v>556027.5</v>
      </c>
      <c r="FX240" s="355">
        <f t="shared" si="240"/>
        <v>556027.5</v>
      </c>
      <c r="FY240" s="355">
        <f t="shared" si="241"/>
        <v>0</v>
      </c>
      <c r="FZ240" s="356">
        <f t="shared" si="241"/>
        <v>0</v>
      </c>
    </row>
    <row r="241" spans="1:182" x14ac:dyDescent="0.25">
      <c r="A241" s="62"/>
      <c r="B241" s="84"/>
      <c r="C241" s="88"/>
      <c r="D241" s="65"/>
      <c r="E241" s="299"/>
      <c r="F241" s="288"/>
      <c r="G241" s="60"/>
      <c r="H241" s="289"/>
      <c r="I241" s="457"/>
      <c r="K241" s="42"/>
      <c r="L241" s="41">
        <f t="shared" si="201"/>
        <v>0</v>
      </c>
      <c r="M241" s="41">
        <f t="shared" si="202"/>
        <v>0</v>
      </c>
      <c r="N241" s="557">
        <v>0</v>
      </c>
      <c r="O241" s="60"/>
      <c r="P241" s="289"/>
      <c r="Q241" s="457"/>
      <c r="S241" s="42"/>
      <c r="T241" s="41">
        <f t="shared" si="203"/>
        <v>0</v>
      </c>
      <c r="U241" s="41">
        <f t="shared" si="204"/>
        <v>0</v>
      </c>
      <c r="V241" s="557">
        <v>0</v>
      </c>
      <c r="W241" s="60"/>
      <c r="X241" s="289"/>
      <c r="Y241" s="457"/>
      <c r="AA241" s="42"/>
      <c r="AB241" s="41">
        <f t="shared" si="205"/>
        <v>0</v>
      </c>
      <c r="AC241" s="41">
        <f t="shared" si="206"/>
        <v>0</v>
      </c>
      <c r="AD241" s="557">
        <v>0</v>
      </c>
      <c r="AE241" s="60"/>
      <c r="AF241" s="289"/>
      <c r="AG241" s="457"/>
      <c r="AI241" s="42"/>
      <c r="AJ241" s="41">
        <f t="shared" si="207"/>
        <v>0</v>
      </c>
      <c r="AK241" s="41">
        <f t="shared" si="208"/>
        <v>0</v>
      </c>
      <c r="AL241" s="557">
        <v>0</v>
      </c>
      <c r="AM241" s="60"/>
      <c r="AN241" s="289"/>
      <c r="AO241" s="457"/>
      <c r="AQ241" s="42"/>
      <c r="AR241" s="41">
        <f t="shared" si="209"/>
        <v>0</v>
      </c>
      <c r="AS241" s="41">
        <f t="shared" si="210"/>
        <v>0</v>
      </c>
      <c r="AT241" s="557">
        <v>0</v>
      </c>
      <c r="AU241" s="60"/>
      <c r="AV241" s="289"/>
      <c r="AW241" s="457"/>
      <c r="AY241" s="42"/>
      <c r="AZ241" s="41">
        <f t="shared" si="211"/>
        <v>0</v>
      </c>
      <c r="BA241" s="41">
        <f t="shared" si="212"/>
        <v>0</v>
      </c>
      <c r="BB241" s="557">
        <v>0</v>
      </c>
      <c r="BC241" s="60"/>
      <c r="BD241" s="289"/>
      <c r="BE241" s="457"/>
      <c r="BG241" s="42"/>
      <c r="BH241" s="41">
        <f t="shared" si="213"/>
        <v>0</v>
      </c>
      <c r="BI241" s="41">
        <f t="shared" si="214"/>
        <v>0</v>
      </c>
      <c r="BJ241" s="557">
        <v>0</v>
      </c>
      <c r="BK241" s="60"/>
      <c r="BL241" s="289"/>
      <c r="BM241" s="457"/>
      <c r="BO241" s="42"/>
      <c r="BP241" s="41">
        <f t="shared" si="215"/>
        <v>0</v>
      </c>
      <c r="BQ241" s="41">
        <f t="shared" si="216"/>
        <v>0</v>
      </c>
      <c r="BR241" s="557">
        <v>0</v>
      </c>
      <c r="BS241" s="60"/>
      <c r="BT241" s="289"/>
      <c r="BU241" s="457"/>
      <c r="BW241" s="42"/>
      <c r="BX241" s="41">
        <f t="shared" si="217"/>
        <v>0</v>
      </c>
      <c r="BY241" s="41">
        <f t="shared" si="218"/>
        <v>0</v>
      </c>
      <c r="BZ241" s="557">
        <v>0</v>
      </c>
      <c r="CA241" s="60"/>
      <c r="CB241" s="289"/>
      <c r="CC241" s="457"/>
      <c r="CE241" s="42"/>
      <c r="CF241" s="41">
        <f t="shared" si="219"/>
        <v>0</v>
      </c>
      <c r="CG241" s="41">
        <f t="shared" si="220"/>
        <v>0</v>
      </c>
      <c r="CH241" s="557">
        <v>0</v>
      </c>
      <c r="CI241" s="60"/>
      <c r="CJ241" s="289"/>
      <c r="CK241" s="457"/>
      <c r="CM241" s="42"/>
      <c r="CN241" s="41">
        <f t="shared" si="221"/>
        <v>0</v>
      </c>
      <c r="CO241" s="41">
        <f t="shared" si="222"/>
        <v>0</v>
      </c>
      <c r="CP241" s="599">
        <v>0</v>
      </c>
      <c r="CQ241" s="60"/>
      <c r="CR241" s="289"/>
      <c r="CS241" s="457"/>
      <c r="CT241" s="56"/>
      <c r="CU241" s="42"/>
      <c r="CV241" s="41">
        <f t="shared" si="199"/>
        <v>0</v>
      </c>
      <c r="CW241" s="41">
        <f t="shared" si="200"/>
        <v>0</v>
      </c>
      <c r="CX241" s="564">
        <v>0</v>
      </c>
      <c r="CY241" s="60"/>
      <c r="CZ241" s="289"/>
      <c r="DA241" s="502"/>
      <c r="DB241" s="274"/>
      <c r="DC241" s="42"/>
      <c r="DD241" s="41">
        <f t="shared" si="223"/>
        <v>0</v>
      </c>
      <c r="DE241" s="41">
        <f t="shared" si="224"/>
        <v>0</v>
      </c>
      <c r="DF241" s="604">
        <v>0</v>
      </c>
      <c r="DG241" s="180"/>
      <c r="DH241" s="289"/>
      <c r="DI241" s="502"/>
      <c r="DJ241" s="274"/>
      <c r="DK241" s="42"/>
      <c r="DL241" s="41">
        <f t="shared" si="225"/>
        <v>0</v>
      </c>
      <c r="DM241" s="41">
        <f t="shared" si="226"/>
        <v>0</v>
      </c>
      <c r="DN241" s="604">
        <v>0</v>
      </c>
      <c r="DO241" s="180"/>
      <c r="DP241" s="289"/>
      <c r="DQ241" s="502"/>
      <c r="DR241" s="274"/>
      <c r="DS241" s="42"/>
      <c r="DT241" s="41">
        <f t="shared" si="227"/>
        <v>0</v>
      </c>
      <c r="DU241" s="41">
        <f t="shared" si="228"/>
        <v>0</v>
      </c>
      <c r="DV241" s="604">
        <v>0</v>
      </c>
      <c r="DW241" s="180"/>
      <c r="DX241" s="289"/>
      <c r="DY241" s="502"/>
      <c r="DZ241" s="274"/>
      <c r="EA241" s="42"/>
      <c r="EB241" s="41">
        <f t="shared" si="229"/>
        <v>0</v>
      </c>
      <c r="EC241" s="41">
        <f t="shared" si="230"/>
        <v>0</v>
      </c>
      <c r="ED241" s="604">
        <v>0</v>
      </c>
      <c r="EE241" s="180"/>
      <c r="EF241" s="289"/>
      <c r="EG241" s="502"/>
      <c r="EH241" s="274"/>
      <c r="EI241" s="42"/>
      <c r="EJ241" s="41">
        <f t="shared" si="231"/>
        <v>0</v>
      </c>
      <c r="EK241" s="41">
        <f t="shared" si="232"/>
        <v>0</v>
      </c>
      <c r="EL241" s="604">
        <v>0</v>
      </c>
      <c r="EM241" s="180"/>
      <c r="EN241" s="289"/>
      <c r="EO241" s="502"/>
      <c r="EP241" s="274"/>
      <c r="EQ241" s="42"/>
      <c r="ER241" s="41">
        <f t="shared" si="233"/>
        <v>0</v>
      </c>
      <c r="ES241" s="41">
        <f t="shared" si="234"/>
        <v>0</v>
      </c>
      <c r="ET241" s="604">
        <v>0</v>
      </c>
      <c r="EU241" s="180"/>
      <c r="EV241" s="289"/>
      <c r="EW241" s="502"/>
      <c r="EX241" s="274"/>
      <c r="EY241" s="42"/>
      <c r="EZ241" s="41">
        <f t="shared" si="235"/>
        <v>0</v>
      </c>
      <c r="FA241" s="41">
        <f t="shared" si="236"/>
        <v>0</v>
      </c>
      <c r="FB241" s="604">
        <v>0</v>
      </c>
      <c r="FC241" s="180"/>
      <c r="FD241" s="289"/>
      <c r="FE241" s="502"/>
      <c r="FF241" s="274"/>
      <c r="FG241" s="42"/>
      <c r="FH241" s="41">
        <f t="shared" si="237"/>
        <v>0</v>
      </c>
      <c r="FI241" s="41">
        <f t="shared" si="197"/>
        <v>0</v>
      </c>
      <c r="FJ241" s="599">
        <v>0</v>
      </c>
      <c r="FK241" s="292"/>
      <c r="FL241" s="289"/>
      <c r="FM241" s="548"/>
      <c r="FN241" s="275"/>
      <c r="FO241" s="42"/>
      <c r="FP241" s="41">
        <f t="shared" si="238"/>
        <v>0</v>
      </c>
      <c r="FQ241" s="41">
        <f t="shared" si="239"/>
        <v>0</v>
      </c>
      <c r="FR241" s="633">
        <v>0</v>
      </c>
      <c r="FW241" s="355">
        <f t="shared" si="240"/>
        <v>0</v>
      </c>
      <c r="FX241" s="355">
        <f t="shared" si="240"/>
        <v>0</v>
      </c>
      <c r="FY241" s="355">
        <f t="shared" si="241"/>
        <v>0</v>
      </c>
      <c r="FZ241" s="356">
        <f t="shared" si="241"/>
        <v>0</v>
      </c>
    </row>
    <row r="242" spans="1:182" x14ac:dyDescent="0.25">
      <c r="A242" s="35" t="s">
        <v>363</v>
      </c>
      <c r="B242" s="186" t="s">
        <v>364</v>
      </c>
      <c r="C242" s="196" t="s">
        <v>18</v>
      </c>
      <c r="D242" s="102">
        <v>51</v>
      </c>
      <c r="E242" s="299">
        <f t="shared" ref="E242:E247" si="246">G242+O242+W242+AE242+AM242+AU242+BC242+BK242+BS242+CA242+CI242+CQ242+CY242+DG242+DO242+DW242</f>
        <v>10808</v>
      </c>
      <c r="F242" s="288">
        <f>$D$242*E242</f>
        <v>551208</v>
      </c>
      <c r="G242" s="564">
        <v>0</v>
      </c>
      <c r="H242" s="289">
        <f>$D$242*G242</f>
        <v>0</v>
      </c>
      <c r="I242" s="467">
        <v>0</v>
      </c>
      <c r="K242" s="448">
        <v>1.05</v>
      </c>
      <c r="L242" s="41">
        <f t="shared" si="201"/>
        <v>0</v>
      </c>
      <c r="M242" s="41">
        <f t="shared" si="202"/>
        <v>0</v>
      </c>
      <c r="N242" s="564">
        <v>0</v>
      </c>
      <c r="O242" s="557">
        <v>2835</v>
      </c>
      <c r="P242" s="289">
        <f>$D$242*O242</f>
        <v>144585</v>
      </c>
      <c r="Q242" s="457">
        <v>2700</v>
      </c>
      <c r="S242" s="448">
        <v>1.05</v>
      </c>
      <c r="T242" s="41">
        <f t="shared" si="203"/>
        <v>2976.75</v>
      </c>
      <c r="U242" s="41">
        <f t="shared" si="204"/>
        <v>2977</v>
      </c>
      <c r="V242" s="557">
        <v>2835</v>
      </c>
      <c r="W242" s="557">
        <v>0</v>
      </c>
      <c r="X242" s="289">
        <f>$D$242*W242</f>
        <v>0</v>
      </c>
      <c r="Y242" s="457">
        <v>0</v>
      </c>
      <c r="AA242" s="448">
        <v>1.05</v>
      </c>
      <c r="AB242" s="41">
        <f t="shared" si="205"/>
        <v>0</v>
      </c>
      <c r="AC242" s="41">
        <f t="shared" si="206"/>
        <v>0</v>
      </c>
      <c r="AD242" s="557">
        <v>0</v>
      </c>
      <c r="AE242" s="557">
        <v>1890</v>
      </c>
      <c r="AF242" s="289">
        <f>$D$242*AE242</f>
        <v>96390</v>
      </c>
      <c r="AG242" s="457">
        <v>1800</v>
      </c>
      <c r="AI242" s="448">
        <v>1.05</v>
      </c>
      <c r="AJ242" s="41">
        <f t="shared" si="207"/>
        <v>1984.5</v>
      </c>
      <c r="AK242" s="41">
        <f t="shared" si="208"/>
        <v>1985</v>
      </c>
      <c r="AL242" s="557">
        <v>1890</v>
      </c>
      <c r="AM242" s="557">
        <v>0</v>
      </c>
      <c r="AN242" s="289">
        <f>$D$242*AM242</f>
        <v>0</v>
      </c>
      <c r="AO242" s="457">
        <v>0</v>
      </c>
      <c r="AQ242" s="448">
        <v>1.05</v>
      </c>
      <c r="AR242" s="41">
        <f t="shared" si="209"/>
        <v>0</v>
      </c>
      <c r="AS242" s="41">
        <f t="shared" si="210"/>
        <v>0</v>
      </c>
      <c r="AT242" s="557">
        <v>0</v>
      </c>
      <c r="AU242" s="557">
        <v>1470</v>
      </c>
      <c r="AV242" s="289">
        <f>$D$242*AU242</f>
        <v>74970</v>
      </c>
      <c r="AW242" s="457">
        <v>1400</v>
      </c>
      <c r="AY242" s="448">
        <v>1.05</v>
      </c>
      <c r="AZ242" s="41">
        <f t="shared" si="211"/>
        <v>1543.5</v>
      </c>
      <c r="BA242" s="41">
        <f t="shared" si="212"/>
        <v>1544</v>
      </c>
      <c r="BB242" s="557">
        <v>1470</v>
      </c>
      <c r="BC242" s="557">
        <v>0</v>
      </c>
      <c r="BD242" s="289">
        <f>$D$242*BC242</f>
        <v>0</v>
      </c>
      <c r="BE242" s="457">
        <v>0</v>
      </c>
      <c r="BG242" s="448">
        <v>1.05</v>
      </c>
      <c r="BH242" s="41">
        <f t="shared" si="213"/>
        <v>0</v>
      </c>
      <c r="BI242" s="41">
        <f t="shared" si="214"/>
        <v>0</v>
      </c>
      <c r="BJ242" s="557">
        <v>0</v>
      </c>
      <c r="BK242" s="557">
        <v>1103</v>
      </c>
      <c r="BL242" s="289">
        <f>$D$242*BK242</f>
        <v>56253</v>
      </c>
      <c r="BM242" s="457">
        <v>1050</v>
      </c>
      <c r="BO242" s="448">
        <v>1.05</v>
      </c>
      <c r="BP242" s="41">
        <f t="shared" si="215"/>
        <v>1158.1500000000001</v>
      </c>
      <c r="BQ242" s="41">
        <f t="shared" si="216"/>
        <v>1159</v>
      </c>
      <c r="BR242" s="557">
        <v>1103</v>
      </c>
      <c r="BS242" s="557">
        <v>0</v>
      </c>
      <c r="BT242" s="289">
        <f>$D$242*BS242</f>
        <v>0</v>
      </c>
      <c r="BU242" s="457">
        <v>0</v>
      </c>
      <c r="BW242" s="448">
        <v>1.05</v>
      </c>
      <c r="BX242" s="41">
        <f t="shared" si="217"/>
        <v>0</v>
      </c>
      <c r="BY242" s="41">
        <f t="shared" si="218"/>
        <v>0</v>
      </c>
      <c r="BZ242" s="557">
        <v>0</v>
      </c>
      <c r="CA242" s="557">
        <v>1050</v>
      </c>
      <c r="CB242" s="289">
        <f>$D$242*CA242</f>
        <v>53550</v>
      </c>
      <c r="CC242" s="457">
        <v>1000</v>
      </c>
      <c r="CE242" s="448">
        <v>1.05</v>
      </c>
      <c r="CF242" s="41">
        <f t="shared" si="219"/>
        <v>1102.5</v>
      </c>
      <c r="CG242" s="41">
        <f t="shared" si="220"/>
        <v>1103</v>
      </c>
      <c r="CH242" s="557">
        <v>1050</v>
      </c>
      <c r="CI242" s="599">
        <v>630</v>
      </c>
      <c r="CJ242" s="289">
        <f>$D$242*CI242</f>
        <v>32130</v>
      </c>
      <c r="CK242" s="457">
        <v>600</v>
      </c>
      <c r="CM242" s="448">
        <v>1.05</v>
      </c>
      <c r="CN242" s="41">
        <f t="shared" si="221"/>
        <v>661.5</v>
      </c>
      <c r="CO242" s="41">
        <f t="shared" si="222"/>
        <v>662</v>
      </c>
      <c r="CP242" s="599">
        <v>630</v>
      </c>
      <c r="CQ242" s="599">
        <v>630</v>
      </c>
      <c r="CR242" s="289">
        <f>$D$242*CQ242</f>
        <v>32130</v>
      </c>
      <c r="CS242" s="467">
        <v>0</v>
      </c>
      <c r="CT242" s="56"/>
      <c r="CU242" s="448">
        <v>1.05</v>
      </c>
      <c r="CV242" s="41">
        <f t="shared" si="199"/>
        <v>661.5</v>
      </c>
      <c r="CW242" s="41">
        <f t="shared" si="200"/>
        <v>662</v>
      </c>
      <c r="CX242" s="564">
        <v>0</v>
      </c>
      <c r="CY242" s="557">
        <v>1200</v>
      </c>
      <c r="CZ242" s="289">
        <f>$D$242*CY242</f>
        <v>61200</v>
      </c>
      <c r="DA242" s="467">
        <v>0</v>
      </c>
      <c r="DB242" s="57"/>
      <c r="DC242" s="448">
        <v>1.05</v>
      </c>
      <c r="DD242" s="41">
        <f t="shared" si="223"/>
        <v>1260</v>
      </c>
      <c r="DE242" s="41">
        <f t="shared" si="224"/>
        <v>1260</v>
      </c>
      <c r="DF242" s="564">
        <v>0</v>
      </c>
      <c r="DG242" s="564">
        <v>0</v>
      </c>
      <c r="DH242" s="289">
        <f>$D$242*DG242</f>
        <v>0</v>
      </c>
      <c r="DI242" s="467">
        <v>0</v>
      </c>
      <c r="DJ242" s="57"/>
      <c r="DK242" s="448">
        <v>1.05</v>
      </c>
      <c r="DL242" s="41">
        <f t="shared" si="225"/>
        <v>0</v>
      </c>
      <c r="DM242" s="41">
        <f t="shared" si="226"/>
        <v>0</v>
      </c>
      <c r="DN242" s="564">
        <v>0</v>
      </c>
      <c r="DO242" s="604">
        <v>0</v>
      </c>
      <c r="DP242" s="289">
        <f>$D$242*DO242</f>
        <v>0</v>
      </c>
      <c r="DQ242" s="502">
        <v>0</v>
      </c>
      <c r="DR242" s="274"/>
      <c r="DS242" s="448">
        <v>1.05</v>
      </c>
      <c r="DT242" s="41">
        <f t="shared" si="227"/>
        <v>0</v>
      </c>
      <c r="DU242" s="41">
        <f t="shared" si="228"/>
        <v>0</v>
      </c>
      <c r="DV242" s="604">
        <v>0</v>
      </c>
      <c r="DW242" s="604">
        <v>0</v>
      </c>
      <c r="DX242" s="289">
        <f>$D$242*DW242</f>
        <v>0</v>
      </c>
      <c r="DY242" s="502">
        <v>0</v>
      </c>
      <c r="DZ242" s="274"/>
      <c r="EA242" s="448">
        <v>1.05</v>
      </c>
      <c r="EB242" s="41">
        <f t="shared" si="229"/>
        <v>0</v>
      </c>
      <c r="EC242" s="41">
        <f t="shared" si="230"/>
        <v>0</v>
      </c>
      <c r="ED242" s="604">
        <v>0</v>
      </c>
      <c r="EE242" s="604">
        <v>0</v>
      </c>
      <c r="EF242" s="289">
        <f>$D$242*EE242</f>
        <v>0</v>
      </c>
      <c r="EG242" s="502">
        <v>0</v>
      </c>
      <c r="EH242" s="274"/>
      <c r="EI242" s="448">
        <v>1.05</v>
      </c>
      <c r="EJ242" s="41">
        <f t="shared" si="231"/>
        <v>0</v>
      </c>
      <c r="EK242" s="41">
        <f t="shared" si="232"/>
        <v>0</v>
      </c>
      <c r="EL242" s="604">
        <v>0</v>
      </c>
      <c r="EM242" s="604">
        <v>0</v>
      </c>
      <c r="EN242" s="289">
        <f>$D$242*EM242</f>
        <v>0</v>
      </c>
      <c r="EO242" s="502">
        <v>0</v>
      </c>
      <c r="EP242" s="274"/>
      <c r="EQ242" s="448">
        <v>1.05</v>
      </c>
      <c r="ER242" s="41">
        <f t="shared" si="233"/>
        <v>0</v>
      </c>
      <c r="ES242" s="41">
        <f t="shared" si="234"/>
        <v>0</v>
      </c>
      <c r="ET242" s="604">
        <v>0</v>
      </c>
      <c r="EU242" s="604">
        <v>0</v>
      </c>
      <c r="EV242" s="289">
        <f>$D$242*EU242</f>
        <v>0</v>
      </c>
      <c r="EW242" s="502">
        <v>0</v>
      </c>
      <c r="EX242" s="274"/>
      <c r="EY242" s="448">
        <v>1.05</v>
      </c>
      <c r="EZ242" s="41">
        <f t="shared" si="235"/>
        <v>0</v>
      </c>
      <c r="FA242" s="41">
        <f t="shared" si="236"/>
        <v>0</v>
      </c>
      <c r="FB242" s="604">
        <v>0</v>
      </c>
      <c r="FC242" s="599">
        <v>0</v>
      </c>
      <c r="FD242" s="289">
        <f>$D$242*FC242</f>
        <v>0</v>
      </c>
      <c r="FE242" s="499">
        <v>0</v>
      </c>
      <c r="FF242" s="19"/>
      <c r="FG242" s="448">
        <v>1.05</v>
      </c>
      <c r="FH242" s="41">
        <f t="shared" si="237"/>
        <v>0</v>
      </c>
      <c r="FI242" s="41">
        <f t="shared" si="197"/>
        <v>0</v>
      </c>
      <c r="FJ242" s="599">
        <v>0</v>
      </c>
      <c r="FK242" s="633">
        <v>0</v>
      </c>
      <c r="FL242" s="289">
        <f>$D$242*FK242</f>
        <v>0</v>
      </c>
      <c r="FM242" s="539">
        <v>0</v>
      </c>
      <c r="FN242" s="274"/>
      <c r="FO242" s="448">
        <v>1.05</v>
      </c>
      <c r="FP242" s="41">
        <f t="shared" si="238"/>
        <v>0</v>
      </c>
      <c r="FQ242" s="41">
        <f t="shared" si="239"/>
        <v>0</v>
      </c>
      <c r="FR242" s="633">
        <v>0</v>
      </c>
      <c r="FW242" s="355">
        <f t="shared" si="240"/>
        <v>10808</v>
      </c>
      <c r="FX242" s="355">
        <f t="shared" si="240"/>
        <v>551208</v>
      </c>
      <c r="FY242" s="355">
        <f t="shared" si="241"/>
        <v>0</v>
      </c>
      <c r="FZ242" s="356">
        <f t="shared" si="241"/>
        <v>0</v>
      </c>
    </row>
    <row r="243" spans="1:182" x14ac:dyDescent="0.25">
      <c r="A243" s="35" t="s">
        <v>365</v>
      </c>
      <c r="B243" s="186" t="s">
        <v>366</v>
      </c>
      <c r="C243" s="196" t="s">
        <v>18</v>
      </c>
      <c r="D243" s="102">
        <v>51</v>
      </c>
      <c r="E243" s="299">
        <f t="shared" si="246"/>
        <v>8300</v>
      </c>
      <c r="F243" s="288">
        <f>$D$243*E243</f>
        <v>423300</v>
      </c>
      <c r="G243" s="41">
        <v>0</v>
      </c>
      <c r="H243" s="289">
        <f>$D$243*G243</f>
        <v>0</v>
      </c>
      <c r="I243" s="467">
        <v>0</v>
      </c>
      <c r="J243" s="197">
        <v>0</v>
      </c>
      <c r="K243" s="42">
        <v>1</v>
      </c>
      <c r="L243" s="41">
        <f t="shared" si="201"/>
        <v>0</v>
      </c>
      <c r="M243" s="41">
        <f t="shared" si="202"/>
        <v>0</v>
      </c>
      <c r="N243" s="564">
        <v>0</v>
      </c>
      <c r="O243" s="60">
        <v>2040</v>
      </c>
      <c r="P243" s="289">
        <f>$D$243*O243</f>
        <v>104040</v>
      </c>
      <c r="Q243" s="457">
        <v>2040</v>
      </c>
      <c r="R243" s="197">
        <v>20466</v>
      </c>
      <c r="S243" s="42">
        <v>1</v>
      </c>
      <c r="T243" s="41">
        <f t="shared" si="203"/>
        <v>2040</v>
      </c>
      <c r="U243" s="41">
        <f t="shared" si="204"/>
        <v>2040</v>
      </c>
      <c r="V243" s="557">
        <v>2040</v>
      </c>
      <c r="W243" s="60">
        <v>0</v>
      </c>
      <c r="X243" s="289">
        <f>$D$243*W243</f>
        <v>0</v>
      </c>
      <c r="Y243" s="457">
        <v>0</v>
      </c>
      <c r="Z243" s="197">
        <v>0</v>
      </c>
      <c r="AA243" s="42">
        <v>1</v>
      </c>
      <c r="AB243" s="41">
        <f t="shared" si="205"/>
        <v>0</v>
      </c>
      <c r="AC243" s="41">
        <f t="shared" si="206"/>
        <v>0</v>
      </c>
      <c r="AD243" s="557">
        <v>0</v>
      </c>
      <c r="AE243" s="104">
        <v>1400</v>
      </c>
      <c r="AF243" s="289">
        <f>$D$243*AE243</f>
        <v>71400</v>
      </c>
      <c r="AG243" s="463">
        <v>1400</v>
      </c>
      <c r="AH243" s="197">
        <v>5370</v>
      </c>
      <c r="AI243" s="42">
        <v>1</v>
      </c>
      <c r="AJ243" s="41">
        <f t="shared" si="207"/>
        <v>1400</v>
      </c>
      <c r="AK243" s="41">
        <f t="shared" si="208"/>
        <v>1400</v>
      </c>
      <c r="AL243" s="579">
        <v>1400</v>
      </c>
      <c r="AM243" s="60">
        <v>0</v>
      </c>
      <c r="AN243" s="289">
        <f>$D$243*AM243</f>
        <v>0</v>
      </c>
      <c r="AO243" s="457">
        <v>0</v>
      </c>
      <c r="AP243" s="197">
        <v>0</v>
      </c>
      <c r="AQ243" s="42">
        <v>1</v>
      </c>
      <c r="AR243" s="41">
        <f t="shared" si="209"/>
        <v>0</v>
      </c>
      <c r="AS243" s="41">
        <f t="shared" si="210"/>
        <v>0</v>
      </c>
      <c r="AT243" s="557">
        <v>0</v>
      </c>
      <c r="AU243" s="60">
        <v>1080</v>
      </c>
      <c r="AV243" s="289">
        <f>$D$243*AU243</f>
        <v>55080</v>
      </c>
      <c r="AW243" s="457">
        <v>1080</v>
      </c>
      <c r="AX243" s="197">
        <v>1751</v>
      </c>
      <c r="AY243" s="42">
        <v>1</v>
      </c>
      <c r="AZ243" s="41">
        <f t="shared" si="211"/>
        <v>1080</v>
      </c>
      <c r="BA243" s="41">
        <f t="shared" si="212"/>
        <v>1080</v>
      </c>
      <c r="BB243" s="557">
        <v>1080</v>
      </c>
      <c r="BC243" s="60">
        <v>0</v>
      </c>
      <c r="BD243" s="289">
        <f>$D$243*BC243</f>
        <v>0</v>
      </c>
      <c r="BE243" s="457">
        <v>0</v>
      </c>
      <c r="BF243" s="197">
        <v>0</v>
      </c>
      <c r="BG243" s="42">
        <v>1</v>
      </c>
      <c r="BH243" s="41">
        <f t="shared" si="213"/>
        <v>0</v>
      </c>
      <c r="BI243" s="41">
        <f t="shared" si="214"/>
        <v>0</v>
      </c>
      <c r="BJ243" s="557">
        <v>0</v>
      </c>
      <c r="BK243" s="60">
        <v>840</v>
      </c>
      <c r="BL243" s="289">
        <f>$D$243*BK243</f>
        <v>42840</v>
      </c>
      <c r="BM243" s="457">
        <v>840</v>
      </c>
      <c r="BN243" s="197">
        <v>1700</v>
      </c>
      <c r="BO243" s="42">
        <v>1</v>
      </c>
      <c r="BP243" s="41">
        <f t="shared" si="215"/>
        <v>840</v>
      </c>
      <c r="BQ243" s="41">
        <f t="shared" si="216"/>
        <v>840</v>
      </c>
      <c r="BR243" s="557">
        <v>840</v>
      </c>
      <c r="BS243" s="60">
        <v>0</v>
      </c>
      <c r="BT243" s="289">
        <f>$D$243*BS243</f>
        <v>0</v>
      </c>
      <c r="BU243" s="457">
        <v>0</v>
      </c>
      <c r="BV243" s="197">
        <v>1008</v>
      </c>
      <c r="BW243" s="42">
        <v>1</v>
      </c>
      <c r="BX243" s="41">
        <f t="shared" si="217"/>
        <v>0</v>
      </c>
      <c r="BY243" s="41">
        <f t="shared" si="218"/>
        <v>0</v>
      </c>
      <c r="BZ243" s="557">
        <v>0</v>
      </c>
      <c r="CA243" s="60">
        <v>840</v>
      </c>
      <c r="CB243" s="289">
        <f>$D$243*CA243</f>
        <v>42840</v>
      </c>
      <c r="CC243" s="457">
        <v>840</v>
      </c>
      <c r="CD243" s="197">
        <v>0</v>
      </c>
      <c r="CE243" s="42">
        <v>1</v>
      </c>
      <c r="CF243" s="41">
        <f t="shared" si="219"/>
        <v>840</v>
      </c>
      <c r="CG243" s="41">
        <f t="shared" si="220"/>
        <v>840</v>
      </c>
      <c r="CH243" s="557">
        <v>840</v>
      </c>
      <c r="CI243" s="60">
        <v>500</v>
      </c>
      <c r="CJ243" s="289">
        <f>$D$243*CI243</f>
        <v>25500</v>
      </c>
      <c r="CK243" s="457">
        <v>500</v>
      </c>
      <c r="CL243" s="197">
        <v>0</v>
      </c>
      <c r="CM243" s="42">
        <v>1</v>
      </c>
      <c r="CN243" s="41">
        <f t="shared" si="221"/>
        <v>500</v>
      </c>
      <c r="CO243" s="41">
        <f t="shared" si="222"/>
        <v>500</v>
      </c>
      <c r="CP243" s="599">
        <v>500</v>
      </c>
      <c r="CQ243" s="60">
        <v>500</v>
      </c>
      <c r="CR243" s="289">
        <f>$D$243*CQ243</f>
        <v>25500</v>
      </c>
      <c r="CS243" s="467">
        <v>0</v>
      </c>
      <c r="CT243" s="56"/>
      <c r="CU243" s="42">
        <v>1</v>
      </c>
      <c r="CV243" s="41">
        <f t="shared" si="199"/>
        <v>500</v>
      </c>
      <c r="CW243" s="41">
        <f t="shared" si="200"/>
        <v>500</v>
      </c>
      <c r="CX243" s="564">
        <v>0</v>
      </c>
      <c r="CY243" s="41">
        <v>1100</v>
      </c>
      <c r="CZ243" s="289">
        <f>$D$243*CY243</f>
        <v>56100</v>
      </c>
      <c r="DA243" s="467">
        <v>0</v>
      </c>
      <c r="DB243" s="57"/>
      <c r="DC243" s="42">
        <v>1</v>
      </c>
      <c r="DD243" s="41">
        <f t="shared" si="223"/>
        <v>1100</v>
      </c>
      <c r="DE243" s="41">
        <f t="shared" si="224"/>
        <v>1100</v>
      </c>
      <c r="DF243" s="564">
        <v>0</v>
      </c>
      <c r="DG243" s="41">
        <v>0</v>
      </c>
      <c r="DH243" s="289">
        <f>$D$243*DG243</f>
        <v>0</v>
      </c>
      <c r="DI243" s="467">
        <v>0</v>
      </c>
      <c r="DJ243" s="57"/>
      <c r="DK243" s="42">
        <v>1</v>
      </c>
      <c r="DL243" s="41">
        <f t="shared" si="225"/>
        <v>0</v>
      </c>
      <c r="DM243" s="41">
        <f t="shared" si="226"/>
        <v>0</v>
      </c>
      <c r="DN243" s="564">
        <v>0</v>
      </c>
      <c r="DO243" s="180">
        <v>0</v>
      </c>
      <c r="DP243" s="289">
        <f>$D$243*DO243</f>
        <v>0</v>
      </c>
      <c r="DQ243" s="502">
        <v>0</v>
      </c>
      <c r="DR243" s="274"/>
      <c r="DS243" s="42">
        <v>1</v>
      </c>
      <c r="DT243" s="41">
        <f t="shared" si="227"/>
        <v>0</v>
      </c>
      <c r="DU243" s="41">
        <f t="shared" si="228"/>
        <v>0</v>
      </c>
      <c r="DV243" s="604">
        <v>0</v>
      </c>
      <c r="DW243" s="180">
        <v>0</v>
      </c>
      <c r="DX243" s="289">
        <f>$D$243*DW243</f>
        <v>0</v>
      </c>
      <c r="DY243" s="502">
        <v>0</v>
      </c>
      <c r="DZ243" s="274"/>
      <c r="EA243" s="42">
        <v>1</v>
      </c>
      <c r="EB243" s="41">
        <f t="shared" si="229"/>
        <v>0</v>
      </c>
      <c r="EC243" s="41">
        <f t="shared" si="230"/>
        <v>0</v>
      </c>
      <c r="ED243" s="604">
        <v>0</v>
      </c>
      <c r="EE243" s="180">
        <v>0</v>
      </c>
      <c r="EF243" s="289">
        <f>$D$243*EE243</f>
        <v>0</v>
      </c>
      <c r="EG243" s="502">
        <v>0</v>
      </c>
      <c r="EH243" s="274"/>
      <c r="EI243" s="42">
        <v>1</v>
      </c>
      <c r="EJ243" s="41">
        <f t="shared" si="231"/>
        <v>0</v>
      </c>
      <c r="EK243" s="41">
        <f t="shared" si="232"/>
        <v>0</v>
      </c>
      <c r="EL243" s="604">
        <v>0</v>
      </c>
      <c r="EM243" s="180">
        <v>0</v>
      </c>
      <c r="EN243" s="289">
        <f>$D$243*EM243</f>
        <v>0</v>
      </c>
      <c r="EO243" s="502">
        <v>0</v>
      </c>
      <c r="EP243" s="274"/>
      <c r="EQ243" s="42">
        <v>1</v>
      </c>
      <c r="ER243" s="41">
        <f t="shared" si="233"/>
        <v>0</v>
      </c>
      <c r="ES243" s="41">
        <f t="shared" si="234"/>
        <v>0</v>
      </c>
      <c r="ET243" s="604">
        <v>0</v>
      </c>
      <c r="EU243" s="180">
        <v>0</v>
      </c>
      <c r="EV243" s="289">
        <f>$D$243*EU243</f>
        <v>0</v>
      </c>
      <c r="EW243" s="502">
        <v>0</v>
      </c>
      <c r="EX243" s="274"/>
      <c r="EY243" s="42">
        <v>1</v>
      </c>
      <c r="EZ243" s="41">
        <f t="shared" si="235"/>
        <v>0</v>
      </c>
      <c r="FA243" s="41">
        <f t="shared" si="236"/>
        <v>0</v>
      </c>
      <c r="FB243" s="604">
        <v>0</v>
      </c>
      <c r="FC243" s="86">
        <v>0</v>
      </c>
      <c r="FD243" s="289">
        <f>$D$243*FC243</f>
        <v>0</v>
      </c>
      <c r="FE243" s="499">
        <v>0</v>
      </c>
      <c r="FF243" s="19"/>
      <c r="FG243" s="42">
        <v>1</v>
      </c>
      <c r="FH243" s="41">
        <f t="shared" si="237"/>
        <v>0</v>
      </c>
      <c r="FI243" s="41">
        <f t="shared" si="197"/>
        <v>0</v>
      </c>
      <c r="FJ243" s="599">
        <v>0</v>
      </c>
      <c r="FK243" s="400">
        <v>0</v>
      </c>
      <c r="FL243" s="289">
        <f>$D$243*FK243</f>
        <v>0</v>
      </c>
      <c r="FM243" s="539">
        <v>0</v>
      </c>
      <c r="FN243" s="275"/>
      <c r="FO243" s="42">
        <v>1</v>
      </c>
      <c r="FP243" s="41">
        <f t="shared" si="238"/>
        <v>0</v>
      </c>
      <c r="FQ243" s="41">
        <f t="shared" si="239"/>
        <v>0</v>
      </c>
      <c r="FR243" s="633">
        <v>0</v>
      </c>
      <c r="FW243" s="355">
        <f t="shared" si="240"/>
        <v>8300</v>
      </c>
      <c r="FX243" s="355">
        <f t="shared" si="240"/>
        <v>423300</v>
      </c>
      <c r="FY243" s="355">
        <f t="shared" si="241"/>
        <v>0</v>
      </c>
      <c r="FZ243" s="356">
        <f t="shared" si="241"/>
        <v>0</v>
      </c>
    </row>
    <row r="244" spans="1:182" x14ac:dyDescent="0.25">
      <c r="A244" s="35" t="s">
        <v>367</v>
      </c>
      <c r="B244" s="186" t="s">
        <v>368</v>
      </c>
      <c r="C244" s="196" t="s">
        <v>18</v>
      </c>
      <c r="D244" s="102">
        <v>88.25</v>
      </c>
      <c r="E244" s="299">
        <f t="shared" si="246"/>
        <v>301</v>
      </c>
      <c r="F244" s="288">
        <f>$D$244*E244</f>
        <v>26563.25</v>
      </c>
      <c r="G244" s="41">
        <v>0</v>
      </c>
      <c r="H244" s="289">
        <f>$D$244*G244</f>
        <v>0</v>
      </c>
      <c r="I244" s="467">
        <v>0</v>
      </c>
      <c r="J244" s="191">
        <v>0</v>
      </c>
      <c r="K244" s="42">
        <v>1</v>
      </c>
      <c r="L244" s="41">
        <f t="shared" si="201"/>
        <v>0</v>
      </c>
      <c r="M244" s="41">
        <f t="shared" si="202"/>
        <v>0</v>
      </c>
      <c r="N244" s="564">
        <v>0</v>
      </c>
      <c r="O244" s="60">
        <v>50</v>
      </c>
      <c r="P244" s="289">
        <f>$D$244*O244</f>
        <v>4412.5</v>
      </c>
      <c r="Q244" s="457">
        <v>50</v>
      </c>
      <c r="R244" s="191">
        <v>0</v>
      </c>
      <c r="S244" s="42">
        <v>1</v>
      </c>
      <c r="T244" s="41">
        <f t="shared" si="203"/>
        <v>50</v>
      </c>
      <c r="U244" s="41">
        <f t="shared" si="204"/>
        <v>50</v>
      </c>
      <c r="V244" s="557">
        <v>50</v>
      </c>
      <c r="W244" s="60">
        <v>0</v>
      </c>
      <c r="X244" s="289">
        <f>$D$244*W244</f>
        <v>0</v>
      </c>
      <c r="Y244" s="457">
        <v>0</v>
      </c>
      <c r="Z244" s="191">
        <v>0</v>
      </c>
      <c r="AA244" s="42">
        <v>1</v>
      </c>
      <c r="AB244" s="41">
        <f t="shared" si="205"/>
        <v>0</v>
      </c>
      <c r="AC244" s="41">
        <f t="shared" si="206"/>
        <v>0</v>
      </c>
      <c r="AD244" s="557">
        <v>0</v>
      </c>
      <c r="AE244" s="60">
        <v>40</v>
      </c>
      <c r="AF244" s="289">
        <f>$D$244*AE244</f>
        <v>3530</v>
      </c>
      <c r="AG244" s="457">
        <v>40</v>
      </c>
      <c r="AH244" s="191">
        <v>0</v>
      </c>
      <c r="AI244" s="42">
        <v>1</v>
      </c>
      <c r="AJ244" s="41">
        <f t="shared" si="207"/>
        <v>40</v>
      </c>
      <c r="AK244" s="41">
        <f t="shared" si="208"/>
        <v>40</v>
      </c>
      <c r="AL244" s="557">
        <v>40</v>
      </c>
      <c r="AM244" s="41">
        <v>0</v>
      </c>
      <c r="AN244" s="289">
        <f>$D$244*AM244</f>
        <v>0</v>
      </c>
      <c r="AO244" s="467">
        <v>0</v>
      </c>
      <c r="AP244" s="191">
        <v>0</v>
      </c>
      <c r="AQ244" s="42">
        <v>1</v>
      </c>
      <c r="AR244" s="41">
        <f t="shared" si="209"/>
        <v>0</v>
      </c>
      <c r="AS244" s="41">
        <f t="shared" si="210"/>
        <v>0</v>
      </c>
      <c r="AT244" s="564">
        <v>0</v>
      </c>
      <c r="AU244" s="60">
        <v>29</v>
      </c>
      <c r="AV244" s="289">
        <f>$D$244*AU244</f>
        <v>2559.25</v>
      </c>
      <c r="AW244" s="457">
        <v>29</v>
      </c>
      <c r="AX244" s="191">
        <v>0</v>
      </c>
      <c r="AY244" s="42">
        <v>1</v>
      </c>
      <c r="AZ244" s="41">
        <f t="shared" si="211"/>
        <v>29</v>
      </c>
      <c r="BA244" s="41">
        <f t="shared" si="212"/>
        <v>29</v>
      </c>
      <c r="BB244" s="557">
        <v>29</v>
      </c>
      <c r="BC244" s="60">
        <v>0</v>
      </c>
      <c r="BD244" s="289">
        <f>$D$244*BC244</f>
        <v>0</v>
      </c>
      <c r="BE244" s="457">
        <v>0</v>
      </c>
      <c r="BF244" s="191">
        <v>0</v>
      </c>
      <c r="BG244" s="42">
        <v>1</v>
      </c>
      <c r="BH244" s="41">
        <f t="shared" si="213"/>
        <v>0</v>
      </c>
      <c r="BI244" s="41">
        <f t="shared" si="214"/>
        <v>0</v>
      </c>
      <c r="BJ244" s="557">
        <v>0</v>
      </c>
      <c r="BK244" s="60">
        <v>29</v>
      </c>
      <c r="BL244" s="289">
        <f>$D$244*BK244</f>
        <v>2559.25</v>
      </c>
      <c r="BM244" s="457">
        <v>29</v>
      </c>
      <c r="BN244" s="191">
        <v>0</v>
      </c>
      <c r="BO244" s="42">
        <v>1</v>
      </c>
      <c r="BP244" s="41">
        <f t="shared" si="215"/>
        <v>29</v>
      </c>
      <c r="BQ244" s="41">
        <f t="shared" si="216"/>
        <v>29</v>
      </c>
      <c r="BR244" s="564">
        <v>29</v>
      </c>
      <c r="BS244" s="60">
        <v>0</v>
      </c>
      <c r="BT244" s="289">
        <f>$D$244*BS244</f>
        <v>0</v>
      </c>
      <c r="BU244" s="457">
        <v>0</v>
      </c>
      <c r="BV244" s="191">
        <v>0</v>
      </c>
      <c r="BW244" s="42">
        <v>1</v>
      </c>
      <c r="BX244" s="41">
        <f t="shared" si="217"/>
        <v>0</v>
      </c>
      <c r="BY244" s="41">
        <f t="shared" si="218"/>
        <v>0</v>
      </c>
      <c r="BZ244" s="557">
        <v>0</v>
      </c>
      <c r="CA244" s="41">
        <v>38</v>
      </c>
      <c r="CB244" s="289">
        <f>$D$244*CA244</f>
        <v>3353.5</v>
      </c>
      <c r="CC244" s="467">
        <v>38</v>
      </c>
      <c r="CD244" s="191">
        <v>0</v>
      </c>
      <c r="CE244" s="42">
        <v>1</v>
      </c>
      <c r="CF244" s="41">
        <f t="shared" si="219"/>
        <v>38</v>
      </c>
      <c r="CG244" s="41">
        <f t="shared" si="220"/>
        <v>38</v>
      </c>
      <c r="CH244" s="557">
        <v>38</v>
      </c>
      <c r="CI244" s="41">
        <v>40</v>
      </c>
      <c r="CJ244" s="289">
        <f>$D$244*CI244</f>
        <v>3530</v>
      </c>
      <c r="CK244" s="467">
        <v>40</v>
      </c>
      <c r="CL244" s="191">
        <v>0</v>
      </c>
      <c r="CM244" s="42">
        <v>1</v>
      </c>
      <c r="CN244" s="41">
        <f t="shared" si="221"/>
        <v>40</v>
      </c>
      <c r="CO244" s="41">
        <f t="shared" si="222"/>
        <v>40</v>
      </c>
      <c r="CP244" s="599">
        <v>40</v>
      </c>
      <c r="CQ244" s="41">
        <v>40</v>
      </c>
      <c r="CR244" s="289">
        <f>$D$244*CQ244</f>
        <v>3530</v>
      </c>
      <c r="CS244" s="467">
        <v>0</v>
      </c>
      <c r="CT244" s="56"/>
      <c r="CU244" s="42">
        <v>1</v>
      </c>
      <c r="CV244" s="41">
        <f t="shared" si="199"/>
        <v>40</v>
      </c>
      <c r="CW244" s="41">
        <f t="shared" si="200"/>
        <v>40</v>
      </c>
      <c r="CX244" s="564">
        <v>0</v>
      </c>
      <c r="CY244" s="60">
        <v>35</v>
      </c>
      <c r="CZ244" s="289">
        <f>$D$244*CY244</f>
        <v>3088.75</v>
      </c>
      <c r="DA244" s="467">
        <v>0</v>
      </c>
      <c r="DB244" s="57"/>
      <c r="DC244" s="42">
        <v>1</v>
      </c>
      <c r="DD244" s="41">
        <f t="shared" si="223"/>
        <v>35</v>
      </c>
      <c r="DE244" s="41">
        <f t="shared" si="224"/>
        <v>35</v>
      </c>
      <c r="DF244" s="564">
        <v>0</v>
      </c>
      <c r="DG244" s="41">
        <v>0</v>
      </c>
      <c r="DH244" s="289">
        <f>$D$244*DG244</f>
        <v>0</v>
      </c>
      <c r="DI244" s="467">
        <v>0</v>
      </c>
      <c r="DJ244" s="57"/>
      <c r="DK244" s="42">
        <v>1</v>
      </c>
      <c r="DL244" s="41">
        <f t="shared" si="225"/>
        <v>0</v>
      </c>
      <c r="DM244" s="41">
        <f t="shared" si="226"/>
        <v>0</v>
      </c>
      <c r="DN244" s="564">
        <v>0</v>
      </c>
      <c r="DO244" s="41">
        <v>0</v>
      </c>
      <c r="DP244" s="289">
        <f>$D$244*DO244</f>
        <v>0</v>
      </c>
      <c r="DQ244" s="467">
        <v>0</v>
      </c>
      <c r="DR244" s="57"/>
      <c r="DS244" s="42">
        <v>1</v>
      </c>
      <c r="DT244" s="41">
        <f t="shared" si="227"/>
        <v>0</v>
      </c>
      <c r="DU244" s="41">
        <f t="shared" si="228"/>
        <v>0</v>
      </c>
      <c r="DV244" s="564">
        <v>0</v>
      </c>
      <c r="DW244" s="180">
        <v>0</v>
      </c>
      <c r="DX244" s="289">
        <f>$D$244*DW244</f>
        <v>0</v>
      </c>
      <c r="DY244" s="502">
        <v>0</v>
      </c>
      <c r="DZ244" s="274"/>
      <c r="EA244" s="42">
        <v>1</v>
      </c>
      <c r="EB244" s="41">
        <f t="shared" si="229"/>
        <v>0</v>
      </c>
      <c r="EC244" s="41">
        <f t="shared" si="230"/>
        <v>0</v>
      </c>
      <c r="ED244" s="604">
        <v>0</v>
      </c>
      <c r="EE244" s="180">
        <v>0</v>
      </c>
      <c r="EF244" s="289">
        <f>$D$244*EE244</f>
        <v>0</v>
      </c>
      <c r="EG244" s="502">
        <v>0</v>
      </c>
      <c r="EH244" s="274"/>
      <c r="EI244" s="42">
        <v>1</v>
      </c>
      <c r="EJ244" s="41">
        <f t="shared" si="231"/>
        <v>0</v>
      </c>
      <c r="EK244" s="41">
        <f t="shared" si="232"/>
        <v>0</v>
      </c>
      <c r="EL244" s="604">
        <v>0</v>
      </c>
      <c r="EM244" s="180">
        <v>0</v>
      </c>
      <c r="EN244" s="289">
        <f>$D$244*EM244</f>
        <v>0</v>
      </c>
      <c r="EO244" s="502">
        <v>0</v>
      </c>
      <c r="EP244" s="274"/>
      <c r="EQ244" s="42">
        <v>1</v>
      </c>
      <c r="ER244" s="41">
        <f t="shared" si="233"/>
        <v>0</v>
      </c>
      <c r="ES244" s="41">
        <f t="shared" si="234"/>
        <v>0</v>
      </c>
      <c r="ET244" s="604">
        <v>0</v>
      </c>
      <c r="EU244" s="180">
        <v>0</v>
      </c>
      <c r="EV244" s="289">
        <f>$D$244*EU244</f>
        <v>0</v>
      </c>
      <c r="EW244" s="502">
        <v>0</v>
      </c>
      <c r="EX244" s="274"/>
      <c r="EY244" s="42">
        <v>1</v>
      </c>
      <c r="EZ244" s="41">
        <f t="shared" si="235"/>
        <v>0</v>
      </c>
      <c r="FA244" s="41">
        <f t="shared" si="236"/>
        <v>0</v>
      </c>
      <c r="FB244" s="604">
        <v>0</v>
      </c>
      <c r="FC244" s="86">
        <v>0</v>
      </c>
      <c r="FD244" s="289">
        <f>$D$244*FC244</f>
        <v>0</v>
      </c>
      <c r="FE244" s="499">
        <v>0</v>
      </c>
      <c r="FF244" s="19"/>
      <c r="FG244" s="42">
        <v>1</v>
      </c>
      <c r="FH244" s="41">
        <f t="shared" si="237"/>
        <v>0</v>
      </c>
      <c r="FI244" s="41">
        <f t="shared" si="197"/>
        <v>0</v>
      </c>
      <c r="FJ244" s="599">
        <v>0</v>
      </c>
      <c r="FK244" s="400">
        <v>0</v>
      </c>
      <c r="FL244" s="289">
        <f>$D$244*FK244</f>
        <v>0</v>
      </c>
      <c r="FM244" s="539">
        <v>0</v>
      </c>
      <c r="FN244" s="274"/>
      <c r="FO244" s="42">
        <v>1</v>
      </c>
      <c r="FP244" s="41">
        <f t="shared" si="238"/>
        <v>0</v>
      </c>
      <c r="FQ244" s="41">
        <f t="shared" si="239"/>
        <v>0</v>
      </c>
      <c r="FR244" s="633">
        <v>0</v>
      </c>
      <c r="FW244" s="355">
        <f t="shared" si="240"/>
        <v>301</v>
      </c>
      <c r="FX244" s="355">
        <f t="shared" si="240"/>
        <v>26563.25</v>
      </c>
      <c r="FY244" s="355">
        <f t="shared" si="241"/>
        <v>0</v>
      </c>
      <c r="FZ244" s="356">
        <f t="shared" si="241"/>
        <v>0</v>
      </c>
    </row>
    <row r="245" spans="1:182" x14ac:dyDescent="0.25">
      <c r="A245" s="35" t="s">
        <v>369</v>
      </c>
      <c r="B245" s="186" t="s">
        <v>370</v>
      </c>
      <c r="C245" s="196" t="s">
        <v>18</v>
      </c>
      <c r="D245" s="102">
        <v>68.650000000000006</v>
      </c>
      <c r="E245" s="299">
        <f t="shared" si="246"/>
        <v>289</v>
      </c>
      <c r="F245" s="288">
        <f>$D$245*E245</f>
        <v>19839.850000000002</v>
      </c>
      <c r="G245" s="60">
        <v>0</v>
      </c>
      <c r="H245" s="289">
        <f>$D$245*G245</f>
        <v>0</v>
      </c>
      <c r="I245" s="457">
        <v>0</v>
      </c>
      <c r="J245" s="184">
        <v>0</v>
      </c>
      <c r="K245" s="42">
        <v>1</v>
      </c>
      <c r="L245" s="41">
        <f t="shared" si="201"/>
        <v>0</v>
      </c>
      <c r="M245" s="41">
        <f t="shared" si="202"/>
        <v>0</v>
      </c>
      <c r="N245" s="557">
        <v>0</v>
      </c>
      <c r="O245" s="60">
        <v>65</v>
      </c>
      <c r="P245" s="289">
        <f>$D$245*O245</f>
        <v>4462.25</v>
      </c>
      <c r="Q245" s="457">
        <v>65</v>
      </c>
      <c r="R245" s="184">
        <v>-4</v>
      </c>
      <c r="S245" s="42">
        <v>1</v>
      </c>
      <c r="T245" s="41">
        <f t="shared" si="203"/>
        <v>65</v>
      </c>
      <c r="U245" s="41">
        <f t="shared" si="204"/>
        <v>65</v>
      </c>
      <c r="V245" s="557">
        <v>65</v>
      </c>
      <c r="W245" s="60">
        <v>0</v>
      </c>
      <c r="X245" s="289">
        <f>$D$245*W245</f>
        <v>0</v>
      </c>
      <c r="Y245" s="457">
        <v>0</v>
      </c>
      <c r="Z245" s="184">
        <v>0</v>
      </c>
      <c r="AA245" s="42">
        <v>1</v>
      </c>
      <c r="AB245" s="41">
        <f t="shared" si="205"/>
        <v>0</v>
      </c>
      <c r="AC245" s="41">
        <f t="shared" si="206"/>
        <v>0</v>
      </c>
      <c r="AD245" s="557">
        <v>0</v>
      </c>
      <c r="AE245" s="60">
        <v>14</v>
      </c>
      <c r="AF245" s="289">
        <f>$D$245*AE245</f>
        <v>961.10000000000014</v>
      </c>
      <c r="AG245" s="457">
        <v>14</v>
      </c>
      <c r="AH245" s="184">
        <v>-1</v>
      </c>
      <c r="AI245" s="42">
        <v>1</v>
      </c>
      <c r="AJ245" s="41">
        <f t="shared" si="207"/>
        <v>14</v>
      </c>
      <c r="AK245" s="41">
        <f t="shared" si="208"/>
        <v>14</v>
      </c>
      <c r="AL245" s="557">
        <v>14</v>
      </c>
      <c r="AM245" s="60">
        <v>0</v>
      </c>
      <c r="AN245" s="289">
        <f>$D$245*AM245</f>
        <v>0</v>
      </c>
      <c r="AO245" s="457">
        <v>0</v>
      </c>
      <c r="AP245" s="184">
        <v>0</v>
      </c>
      <c r="AQ245" s="42">
        <v>1</v>
      </c>
      <c r="AR245" s="41">
        <f t="shared" si="209"/>
        <v>0</v>
      </c>
      <c r="AS245" s="41">
        <f t="shared" si="210"/>
        <v>0</v>
      </c>
      <c r="AT245" s="557">
        <v>0</v>
      </c>
      <c r="AU245" s="60">
        <v>36</v>
      </c>
      <c r="AV245" s="289">
        <f>$D$245*AU245</f>
        <v>2471.4</v>
      </c>
      <c r="AW245" s="457">
        <v>36</v>
      </c>
      <c r="AX245" s="184">
        <v>0</v>
      </c>
      <c r="AY245" s="42">
        <v>1</v>
      </c>
      <c r="AZ245" s="41">
        <f t="shared" si="211"/>
        <v>36</v>
      </c>
      <c r="BA245" s="41">
        <f t="shared" si="212"/>
        <v>36</v>
      </c>
      <c r="BB245" s="557">
        <v>36</v>
      </c>
      <c r="BC245" s="60">
        <v>0</v>
      </c>
      <c r="BD245" s="289">
        <f>$D$245*BC245</f>
        <v>0</v>
      </c>
      <c r="BE245" s="457">
        <v>0</v>
      </c>
      <c r="BF245" s="184">
        <v>0</v>
      </c>
      <c r="BG245" s="42">
        <v>1</v>
      </c>
      <c r="BH245" s="41">
        <f t="shared" si="213"/>
        <v>0</v>
      </c>
      <c r="BI245" s="41">
        <f t="shared" si="214"/>
        <v>0</v>
      </c>
      <c r="BJ245" s="557">
        <v>0</v>
      </c>
      <c r="BK245" s="60">
        <v>36</v>
      </c>
      <c r="BL245" s="289">
        <f>$D$245*BK245</f>
        <v>2471.4</v>
      </c>
      <c r="BM245" s="457">
        <v>36</v>
      </c>
      <c r="BN245" s="184">
        <v>0</v>
      </c>
      <c r="BO245" s="42">
        <v>1</v>
      </c>
      <c r="BP245" s="41">
        <f t="shared" si="215"/>
        <v>36</v>
      </c>
      <c r="BQ245" s="41">
        <f t="shared" si="216"/>
        <v>36</v>
      </c>
      <c r="BR245" s="557">
        <v>36</v>
      </c>
      <c r="BS245" s="60">
        <v>0</v>
      </c>
      <c r="BT245" s="289">
        <f>$D$245*BS245</f>
        <v>0</v>
      </c>
      <c r="BU245" s="457">
        <v>0</v>
      </c>
      <c r="BV245" s="184">
        <v>0</v>
      </c>
      <c r="BW245" s="42">
        <v>1</v>
      </c>
      <c r="BX245" s="41">
        <f t="shared" si="217"/>
        <v>0</v>
      </c>
      <c r="BY245" s="41">
        <f t="shared" si="218"/>
        <v>0</v>
      </c>
      <c r="BZ245" s="557">
        <v>0</v>
      </c>
      <c r="CA245" s="60">
        <v>20</v>
      </c>
      <c r="CB245" s="289">
        <f>$D$245*CA245</f>
        <v>1373</v>
      </c>
      <c r="CC245" s="457">
        <v>20</v>
      </c>
      <c r="CD245" s="184">
        <v>0</v>
      </c>
      <c r="CE245" s="42">
        <v>1</v>
      </c>
      <c r="CF245" s="41">
        <f t="shared" si="219"/>
        <v>20</v>
      </c>
      <c r="CG245" s="41">
        <f t="shared" si="220"/>
        <v>20</v>
      </c>
      <c r="CH245" s="557">
        <v>20</v>
      </c>
      <c r="CI245" s="60">
        <v>34</v>
      </c>
      <c r="CJ245" s="289">
        <f>$D$245*CI245</f>
        <v>2334.1000000000004</v>
      </c>
      <c r="CK245" s="457">
        <v>34</v>
      </c>
      <c r="CL245" s="184">
        <v>0</v>
      </c>
      <c r="CM245" s="42">
        <v>1</v>
      </c>
      <c r="CN245" s="41">
        <f t="shared" si="221"/>
        <v>34</v>
      </c>
      <c r="CO245" s="41">
        <f t="shared" si="222"/>
        <v>34</v>
      </c>
      <c r="CP245" s="599">
        <v>34</v>
      </c>
      <c r="CQ245" s="60">
        <v>34</v>
      </c>
      <c r="CR245" s="289">
        <f>$D$245*CQ245</f>
        <v>2334.1000000000004</v>
      </c>
      <c r="CS245" s="467">
        <v>0</v>
      </c>
      <c r="CT245" s="56"/>
      <c r="CU245" s="42">
        <v>1</v>
      </c>
      <c r="CV245" s="41">
        <f t="shared" si="199"/>
        <v>34</v>
      </c>
      <c r="CW245" s="41">
        <f t="shared" si="200"/>
        <v>34</v>
      </c>
      <c r="CX245" s="564">
        <v>0</v>
      </c>
      <c r="CY245" s="60">
        <v>50</v>
      </c>
      <c r="CZ245" s="289">
        <f>$D$245*CY245</f>
        <v>3432.5000000000005</v>
      </c>
      <c r="DA245" s="467">
        <v>0</v>
      </c>
      <c r="DB245" s="57"/>
      <c r="DC245" s="42">
        <v>1</v>
      </c>
      <c r="DD245" s="41">
        <f t="shared" si="223"/>
        <v>50</v>
      </c>
      <c r="DE245" s="41">
        <f t="shared" si="224"/>
        <v>50</v>
      </c>
      <c r="DF245" s="564">
        <v>0</v>
      </c>
      <c r="DG245" s="41">
        <v>0</v>
      </c>
      <c r="DH245" s="289">
        <f>$D$245*DG245</f>
        <v>0</v>
      </c>
      <c r="DI245" s="467">
        <v>0</v>
      </c>
      <c r="DJ245" s="57"/>
      <c r="DK245" s="42">
        <v>1</v>
      </c>
      <c r="DL245" s="41">
        <f t="shared" si="225"/>
        <v>0</v>
      </c>
      <c r="DM245" s="41">
        <f t="shared" si="226"/>
        <v>0</v>
      </c>
      <c r="DN245" s="564">
        <v>0</v>
      </c>
      <c r="DO245" s="180">
        <v>0</v>
      </c>
      <c r="DP245" s="289">
        <f>$D$245*DO245</f>
        <v>0</v>
      </c>
      <c r="DQ245" s="502">
        <v>0</v>
      </c>
      <c r="DR245" s="274"/>
      <c r="DS245" s="42">
        <v>1</v>
      </c>
      <c r="DT245" s="41">
        <f t="shared" si="227"/>
        <v>0</v>
      </c>
      <c r="DU245" s="41">
        <f t="shared" si="228"/>
        <v>0</v>
      </c>
      <c r="DV245" s="604">
        <v>0</v>
      </c>
      <c r="DW245" s="180">
        <v>0</v>
      </c>
      <c r="DX245" s="289">
        <f>$D$245*DW245</f>
        <v>0</v>
      </c>
      <c r="DY245" s="502">
        <v>0</v>
      </c>
      <c r="DZ245" s="274"/>
      <c r="EA245" s="42">
        <v>1</v>
      </c>
      <c r="EB245" s="41">
        <f t="shared" si="229"/>
        <v>0</v>
      </c>
      <c r="EC245" s="41">
        <f t="shared" si="230"/>
        <v>0</v>
      </c>
      <c r="ED245" s="604">
        <v>0</v>
      </c>
      <c r="EE245" s="180">
        <v>0</v>
      </c>
      <c r="EF245" s="289">
        <f>$D$245*EE245</f>
        <v>0</v>
      </c>
      <c r="EG245" s="502">
        <v>0</v>
      </c>
      <c r="EH245" s="274"/>
      <c r="EI245" s="42">
        <v>1</v>
      </c>
      <c r="EJ245" s="41">
        <f t="shared" si="231"/>
        <v>0</v>
      </c>
      <c r="EK245" s="41">
        <f t="shared" si="232"/>
        <v>0</v>
      </c>
      <c r="EL245" s="604">
        <v>0</v>
      </c>
      <c r="EM245" s="143">
        <v>0</v>
      </c>
      <c r="EN245" s="289">
        <f>$D$245*EM245</f>
        <v>0</v>
      </c>
      <c r="EO245" s="536">
        <v>0</v>
      </c>
      <c r="EP245" s="144"/>
      <c r="EQ245" s="42">
        <v>1</v>
      </c>
      <c r="ER245" s="41">
        <f t="shared" si="233"/>
        <v>0</v>
      </c>
      <c r="ES245" s="41">
        <f t="shared" si="234"/>
        <v>0</v>
      </c>
      <c r="ET245" s="632">
        <v>0</v>
      </c>
      <c r="EU245" s="180">
        <v>0</v>
      </c>
      <c r="EV245" s="289">
        <f>$D$245*EU245</f>
        <v>0</v>
      </c>
      <c r="EW245" s="502">
        <v>0</v>
      </c>
      <c r="EX245" s="274"/>
      <c r="EY245" s="42">
        <v>1</v>
      </c>
      <c r="EZ245" s="41">
        <f t="shared" si="235"/>
        <v>0</v>
      </c>
      <c r="FA245" s="41">
        <f t="shared" si="236"/>
        <v>0</v>
      </c>
      <c r="FB245" s="604">
        <v>0</v>
      </c>
      <c r="FC245" s="86">
        <v>0</v>
      </c>
      <c r="FD245" s="289">
        <f>$D$245*FC245</f>
        <v>0</v>
      </c>
      <c r="FE245" s="499">
        <v>0</v>
      </c>
      <c r="FF245" s="19"/>
      <c r="FG245" s="42">
        <v>1</v>
      </c>
      <c r="FH245" s="41">
        <f t="shared" si="237"/>
        <v>0</v>
      </c>
      <c r="FI245" s="41">
        <f t="shared" si="197"/>
        <v>0</v>
      </c>
      <c r="FJ245" s="599">
        <v>0</v>
      </c>
      <c r="FK245" s="400">
        <v>0</v>
      </c>
      <c r="FL245" s="289">
        <f>$D$245*FK245</f>
        <v>0</v>
      </c>
      <c r="FM245" s="539">
        <v>0</v>
      </c>
      <c r="FN245" s="275"/>
      <c r="FO245" s="42">
        <v>1</v>
      </c>
      <c r="FP245" s="41">
        <f t="shared" si="238"/>
        <v>0</v>
      </c>
      <c r="FQ245" s="41">
        <f t="shared" si="239"/>
        <v>0</v>
      </c>
      <c r="FR245" s="633">
        <v>0</v>
      </c>
      <c r="FW245" s="355">
        <f t="shared" si="240"/>
        <v>289</v>
      </c>
      <c r="FX245" s="355">
        <f t="shared" si="240"/>
        <v>19839.849999999999</v>
      </c>
      <c r="FY245" s="355">
        <f t="shared" si="241"/>
        <v>0</v>
      </c>
      <c r="FZ245" s="356">
        <f t="shared" si="241"/>
        <v>0</v>
      </c>
    </row>
    <row r="246" spans="1:182" x14ac:dyDescent="0.25">
      <c r="A246" s="35" t="s">
        <v>371</v>
      </c>
      <c r="B246" s="186" t="s">
        <v>372</v>
      </c>
      <c r="C246" s="196" t="s">
        <v>18</v>
      </c>
      <c r="D246" s="102">
        <v>115.5</v>
      </c>
      <c r="E246" s="299">
        <f t="shared" si="246"/>
        <v>27</v>
      </c>
      <c r="F246" s="288">
        <f>$D$246*E246</f>
        <v>3118.5</v>
      </c>
      <c r="G246" s="60">
        <v>0</v>
      </c>
      <c r="H246" s="289">
        <f>$D$246*G246</f>
        <v>0</v>
      </c>
      <c r="I246" s="457">
        <v>0</v>
      </c>
      <c r="J246" s="199">
        <v>0</v>
      </c>
      <c r="K246" s="42">
        <v>1</v>
      </c>
      <c r="L246" s="41">
        <f t="shared" si="201"/>
        <v>0</v>
      </c>
      <c r="M246" s="41">
        <f t="shared" si="202"/>
        <v>0</v>
      </c>
      <c r="N246" s="557">
        <v>0</v>
      </c>
      <c r="O246" s="60">
        <v>5</v>
      </c>
      <c r="P246" s="289">
        <f>$D$246*O246</f>
        <v>577.5</v>
      </c>
      <c r="Q246" s="457">
        <v>5</v>
      </c>
      <c r="R246" s="199">
        <v>0</v>
      </c>
      <c r="S246" s="42">
        <v>1</v>
      </c>
      <c r="T246" s="41">
        <f t="shared" si="203"/>
        <v>5</v>
      </c>
      <c r="U246" s="41">
        <f t="shared" si="204"/>
        <v>5</v>
      </c>
      <c r="V246" s="557">
        <v>5</v>
      </c>
      <c r="W246" s="60">
        <v>0</v>
      </c>
      <c r="X246" s="289">
        <f>$D$246*W246</f>
        <v>0</v>
      </c>
      <c r="Y246" s="457">
        <v>0</v>
      </c>
      <c r="Z246" s="199">
        <v>0</v>
      </c>
      <c r="AA246" s="42">
        <v>1</v>
      </c>
      <c r="AB246" s="41">
        <f t="shared" si="205"/>
        <v>0</v>
      </c>
      <c r="AC246" s="41">
        <f t="shared" si="206"/>
        <v>0</v>
      </c>
      <c r="AD246" s="557">
        <v>0</v>
      </c>
      <c r="AE246" s="60">
        <v>3</v>
      </c>
      <c r="AF246" s="289">
        <f>$D$246*AE246</f>
        <v>346.5</v>
      </c>
      <c r="AG246" s="457">
        <v>3</v>
      </c>
      <c r="AH246" s="199">
        <v>0</v>
      </c>
      <c r="AI246" s="42">
        <v>1</v>
      </c>
      <c r="AJ246" s="41">
        <f t="shared" si="207"/>
        <v>3</v>
      </c>
      <c r="AK246" s="41">
        <f t="shared" si="208"/>
        <v>3</v>
      </c>
      <c r="AL246" s="557">
        <v>3</v>
      </c>
      <c r="AM246" s="60">
        <v>0</v>
      </c>
      <c r="AN246" s="289">
        <f>$D$246*AM246</f>
        <v>0</v>
      </c>
      <c r="AO246" s="457">
        <v>0</v>
      </c>
      <c r="AP246" s="199">
        <v>0</v>
      </c>
      <c r="AQ246" s="42">
        <v>1</v>
      </c>
      <c r="AR246" s="41">
        <f t="shared" si="209"/>
        <v>0</v>
      </c>
      <c r="AS246" s="41">
        <f t="shared" si="210"/>
        <v>0</v>
      </c>
      <c r="AT246" s="557">
        <v>0</v>
      </c>
      <c r="AU246" s="60">
        <v>3</v>
      </c>
      <c r="AV246" s="289">
        <f>$D$246*AU246</f>
        <v>346.5</v>
      </c>
      <c r="AW246" s="457">
        <v>3</v>
      </c>
      <c r="AX246" s="199">
        <v>0</v>
      </c>
      <c r="AY246" s="42">
        <v>1</v>
      </c>
      <c r="AZ246" s="41">
        <f t="shared" si="211"/>
        <v>3</v>
      </c>
      <c r="BA246" s="41">
        <f t="shared" si="212"/>
        <v>3</v>
      </c>
      <c r="BB246" s="557">
        <v>3</v>
      </c>
      <c r="BC246" s="60">
        <v>0</v>
      </c>
      <c r="BD246" s="289">
        <f>$D$246*BC246</f>
        <v>0</v>
      </c>
      <c r="BE246" s="457">
        <v>0</v>
      </c>
      <c r="BF246" s="199">
        <v>0</v>
      </c>
      <c r="BG246" s="42">
        <v>1</v>
      </c>
      <c r="BH246" s="41">
        <f t="shared" si="213"/>
        <v>0</v>
      </c>
      <c r="BI246" s="41">
        <f t="shared" si="214"/>
        <v>0</v>
      </c>
      <c r="BJ246" s="557">
        <v>0</v>
      </c>
      <c r="BK246" s="60">
        <v>3</v>
      </c>
      <c r="BL246" s="289">
        <f>$D$246*BK246</f>
        <v>346.5</v>
      </c>
      <c r="BM246" s="457">
        <v>3</v>
      </c>
      <c r="BN246" s="199">
        <v>0</v>
      </c>
      <c r="BO246" s="42">
        <v>1</v>
      </c>
      <c r="BP246" s="41">
        <f t="shared" si="215"/>
        <v>3</v>
      </c>
      <c r="BQ246" s="41">
        <f t="shared" si="216"/>
        <v>3</v>
      </c>
      <c r="BR246" s="557">
        <v>3</v>
      </c>
      <c r="BS246" s="60">
        <v>0</v>
      </c>
      <c r="BT246" s="289">
        <f>$D$246*BS246</f>
        <v>0</v>
      </c>
      <c r="BU246" s="457">
        <v>0</v>
      </c>
      <c r="BV246" s="199">
        <v>0</v>
      </c>
      <c r="BW246" s="42">
        <v>1</v>
      </c>
      <c r="BX246" s="41">
        <f t="shared" si="217"/>
        <v>0</v>
      </c>
      <c r="BY246" s="41">
        <f t="shared" si="218"/>
        <v>0</v>
      </c>
      <c r="BZ246" s="557">
        <v>0</v>
      </c>
      <c r="CA246" s="60">
        <v>2</v>
      </c>
      <c r="CB246" s="289">
        <f>$D$246*CA246</f>
        <v>231</v>
      </c>
      <c r="CC246" s="457">
        <v>2</v>
      </c>
      <c r="CD246" s="199">
        <v>0</v>
      </c>
      <c r="CE246" s="42">
        <v>1</v>
      </c>
      <c r="CF246" s="41">
        <f t="shared" si="219"/>
        <v>2</v>
      </c>
      <c r="CG246" s="41">
        <f t="shared" si="220"/>
        <v>2</v>
      </c>
      <c r="CH246" s="557">
        <v>2</v>
      </c>
      <c r="CI246" s="60">
        <v>3</v>
      </c>
      <c r="CJ246" s="289">
        <f>$D$246*CI246</f>
        <v>346.5</v>
      </c>
      <c r="CK246" s="457">
        <v>3</v>
      </c>
      <c r="CL246" s="199">
        <v>0</v>
      </c>
      <c r="CM246" s="42">
        <v>1</v>
      </c>
      <c r="CN246" s="41">
        <f t="shared" si="221"/>
        <v>3</v>
      </c>
      <c r="CO246" s="41">
        <f t="shared" si="222"/>
        <v>3</v>
      </c>
      <c r="CP246" s="599">
        <v>3</v>
      </c>
      <c r="CQ246" s="60">
        <v>3</v>
      </c>
      <c r="CR246" s="289">
        <f>$D$246*CQ246</f>
        <v>346.5</v>
      </c>
      <c r="CS246" s="467">
        <v>0</v>
      </c>
      <c r="CT246" s="56"/>
      <c r="CU246" s="42">
        <v>1</v>
      </c>
      <c r="CV246" s="41">
        <f t="shared" si="199"/>
        <v>3</v>
      </c>
      <c r="CW246" s="41">
        <f t="shared" si="200"/>
        <v>3</v>
      </c>
      <c r="CX246" s="564">
        <v>0</v>
      </c>
      <c r="CY246" s="60">
        <v>5</v>
      </c>
      <c r="CZ246" s="289">
        <f>$D$246*CY246</f>
        <v>577.5</v>
      </c>
      <c r="DA246" s="467">
        <v>0</v>
      </c>
      <c r="DB246" s="57"/>
      <c r="DC246" s="42">
        <v>1</v>
      </c>
      <c r="DD246" s="41">
        <f t="shared" si="223"/>
        <v>5</v>
      </c>
      <c r="DE246" s="41">
        <f t="shared" si="224"/>
        <v>5</v>
      </c>
      <c r="DF246" s="564">
        <v>0</v>
      </c>
      <c r="DG246" s="41">
        <v>0</v>
      </c>
      <c r="DH246" s="289">
        <f>$D$246*DG246</f>
        <v>0</v>
      </c>
      <c r="DI246" s="467">
        <v>0</v>
      </c>
      <c r="DJ246" s="57"/>
      <c r="DK246" s="42">
        <v>1</v>
      </c>
      <c r="DL246" s="41">
        <f t="shared" si="225"/>
        <v>0</v>
      </c>
      <c r="DM246" s="41">
        <f t="shared" si="226"/>
        <v>0</v>
      </c>
      <c r="DN246" s="564">
        <v>0</v>
      </c>
      <c r="DO246" s="180">
        <v>0</v>
      </c>
      <c r="DP246" s="289">
        <f>$D$246*DO246</f>
        <v>0</v>
      </c>
      <c r="DQ246" s="502">
        <v>0</v>
      </c>
      <c r="DR246" s="274"/>
      <c r="DS246" s="42">
        <v>1</v>
      </c>
      <c r="DT246" s="41">
        <f t="shared" si="227"/>
        <v>0</v>
      </c>
      <c r="DU246" s="41">
        <f t="shared" si="228"/>
        <v>0</v>
      </c>
      <c r="DV246" s="604">
        <v>0</v>
      </c>
      <c r="DW246" s="180">
        <v>0</v>
      </c>
      <c r="DX246" s="289">
        <f>$D$246*DW246</f>
        <v>0</v>
      </c>
      <c r="DY246" s="502">
        <v>0</v>
      </c>
      <c r="DZ246" s="274"/>
      <c r="EA246" s="42">
        <v>1</v>
      </c>
      <c r="EB246" s="41">
        <f t="shared" si="229"/>
        <v>0</v>
      </c>
      <c r="EC246" s="41">
        <f t="shared" si="230"/>
        <v>0</v>
      </c>
      <c r="ED246" s="604">
        <v>0</v>
      </c>
      <c r="EE246" s="180">
        <v>0</v>
      </c>
      <c r="EF246" s="289">
        <f>$D$246*EE246</f>
        <v>0</v>
      </c>
      <c r="EG246" s="502">
        <v>0</v>
      </c>
      <c r="EH246" s="274"/>
      <c r="EI246" s="42">
        <v>1</v>
      </c>
      <c r="EJ246" s="41">
        <f t="shared" si="231"/>
        <v>0</v>
      </c>
      <c r="EK246" s="41">
        <f t="shared" si="232"/>
        <v>0</v>
      </c>
      <c r="EL246" s="604">
        <v>0</v>
      </c>
      <c r="EM246" s="41">
        <v>0</v>
      </c>
      <c r="EN246" s="289">
        <f>$D$246*EM246</f>
        <v>0</v>
      </c>
      <c r="EO246" s="467">
        <v>0</v>
      </c>
      <c r="EP246" s="57"/>
      <c r="EQ246" s="42">
        <v>1</v>
      </c>
      <c r="ER246" s="41">
        <f t="shared" si="233"/>
        <v>0</v>
      </c>
      <c r="ES246" s="41">
        <f t="shared" si="234"/>
        <v>0</v>
      </c>
      <c r="ET246" s="564">
        <v>0</v>
      </c>
      <c r="EU246" s="180">
        <v>0</v>
      </c>
      <c r="EV246" s="289">
        <f>$D$246*EU246</f>
        <v>0</v>
      </c>
      <c r="EW246" s="502">
        <v>0</v>
      </c>
      <c r="EX246" s="274"/>
      <c r="EY246" s="42">
        <v>1</v>
      </c>
      <c r="EZ246" s="41">
        <f t="shared" si="235"/>
        <v>0</v>
      </c>
      <c r="FA246" s="41">
        <f t="shared" si="236"/>
        <v>0</v>
      </c>
      <c r="FB246" s="604">
        <v>0</v>
      </c>
      <c r="FC246" s="86">
        <v>0</v>
      </c>
      <c r="FD246" s="289">
        <f>$D$246*FC246</f>
        <v>0</v>
      </c>
      <c r="FE246" s="499">
        <v>0</v>
      </c>
      <c r="FF246" s="19"/>
      <c r="FG246" s="42">
        <v>1</v>
      </c>
      <c r="FH246" s="41">
        <f t="shared" si="237"/>
        <v>0</v>
      </c>
      <c r="FI246" s="41">
        <f t="shared" si="197"/>
        <v>0</v>
      </c>
      <c r="FJ246" s="599">
        <v>0</v>
      </c>
      <c r="FK246" s="400">
        <v>0</v>
      </c>
      <c r="FL246" s="289">
        <f>$D$246*FK246</f>
        <v>0</v>
      </c>
      <c r="FM246" s="539">
        <v>0</v>
      </c>
      <c r="FN246" s="275"/>
      <c r="FO246" s="42">
        <v>1</v>
      </c>
      <c r="FP246" s="41">
        <f t="shared" si="238"/>
        <v>0</v>
      </c>
      <c r="FQ246" s="41">
        <f t="shared" si="239"/>
        <v>0</v>
      </c>
      <c r="FR246" s="633">
        <v>0</v>
      </c>
      <c r="FW246" s="355">
        <f t="shared" si="240"/>
        <v>27</v>
      </c>
      <c r="FX246" s="355">
        <f t="shared" si="240"/>
        <v>3118.5</v>
      </c>
      <c r="FY246" s="355">
        <f t="shared" si="241"/>
        <v>0</v>
      </c>
      <c r="FZ246" s="356">
        <f t="shared" si="241"/>
        <v>0</v>
      </c>
    </row>
    <row r="247" spans="1:182" x14ac:dyDescent="0.25">
      <c r="A247" s="62"/>
      <c r="B247" s="112" t="s">
        <v>373</v>
      </c>
      <c r="C247" s="196" t="s">
        <v>18</v>
      </c>
      <c r="D247" s="102">
        <v>45.65</v>
      </c>
      <c r="E247" s="299">
        <f t="shared" si="246"/>
        <v>0</v>
      </c>
      <c r="F247" s="288"/>
      <c r="G247" s="60">
        <v>0</v>
      </c>
      <c r="H247" s="316"/>
      <c r="I247" s="457">
        <v>0</v>
      </c>
      <c r="K247" s="42"/>
      <c r="L247" s="41">
        <f t="shared" si="201"/>
        <v>0</v>
      </c>
      <c r="M247" s="41">
        <f t="shared" si="202"/>
        <v>0</v>
      </c>
      <c r="N247" s="557">
        <v>0</v>
      </c>
      <c r="O247" s="60">
        <v>0</v>
      </c>
      <c r="P247" s="316"/>
      <c r="Q247" s="457">
        <v>0</v>
      </c>
      <c r="S247" s="42"/>
      <c r="T247" s="41">
        <f t="shared" si="203"/>
        <v>0</v>
      </c>
      <c r="U247" s="41">
        <f t="shared" si="204"/>
        <v>0</v>
      </c>
      <c r="V247" s="557">
        <v>0</v>
      </c>
      <c r="W247" s="60"/>
      <c r="X247" s="316"/>
      <c r="Y247" s="457"/>
      <c r="AA247" s="42"/>
      <c r="AB247" s="41">
        <f t="shared" si="205"/>
        <v>0</v>
      </c>
      <c r="AC247" s="41">
        <f t="shared" si="206"/>
        <v>0</v>
      </c>
      <c r="AD247" s="557">
        <v>0</v>
      </c>
      <c r="AE247" s="60">
        <v>0</v>
      </c>
      <c r="AF247" s="316"/>
      <c r="AG247" s="457">
        <v>0</v>
      </c>
      <c r="AI247" s="42"/>
      <c r="AJ247" s="41">
        <f t="shared" si="207"/>
        <v>0</v>
      </c>
      <c r="AK247" s="41">
        <f t="shared" si="208"/>
        <v>0</v>
      </c>
      <c r="AL247" s="557">
        <v>0</v>
      </c>
      <c r="AM247" s="60"/>
      <c r="AN247" s="316"/>
      <c r="AO247" s="457"/>
      <c r="AQ247" s="42"/>
      <c r="AR247" s="41">
        <f t="shared" si="209"/>
        <v>0</v>
      </c>
      <c r="AS247" s="41">
        <f t="shared" si="210"/>
        <v>0</v>
      </c>
      <c r="AT247" s="557">
        <v>0</v>
      </c>
      <c r="AU247" s="60">
        <v>0</v>
      </c>
      <c r="AV247" s="316"/>
      <c r="AW247" s="457">
        <v>0</v>
      </c>
      <c r="AY247" s="42"/>
      <c r="AZ247" s="41">
        <f t="shared" si="211"/>
        <v>0</v>
      </c>
      <c r="BA247" s="41">
        <f t="shared" si="212"/>
        <v>0</v>
      </c>
      <c r="BB247" s="557">
        <v>0</v>
      </c>
      <c r="BC247" s="60"/>
      <c r="BD247" s="316"/>
      <c r="BE247" s="457"/>
      <c r="BG247" s="42"/>
      <c r="BH247" s="41">
        <f t="shared" si="213"/>
        <v>0</v>
      </c>
      <c r="BI247" s="41">
        <f t="shared" si="214"/>
        <v>0</v>
      </c>
      <c r="BJ247" s="557">
        <v>0</v>
      </c>
      <c r="BK247" s="60">
        <v>0</v>
      </c>
      <c r="BL247" s="316"/>
      <c r="BM247" s="457">
        <v>0</v>
      </c>
      <c r="BO247" s="42"/>
      <c r="BP247" s="41">
        <f t="shared" si="215"/>
        <v>0</v>
      </c>
      <c r="BQ247" s="41">
        <f t="shared" si="216"/>
        <v>0</v>
      </c>
      <c r="BR247" s="557">
        <v>0</v>
      </c>
      <c r="BS247" s="60"/>
      <c r="BT247" s="316"/>
      <c r="BU247" s="457"/>
      <c r="BW247" s="42"/>
      <c r="BX247" s="41">
        <f t="shared" si="217"/>
        <v>0</v>
      </c>
      <c r="BY247" s="41">
        <f t="shared" si="218"/>
        <v>0</v>
      </c>
      <c r="BZ247" s="557">
        <v>0</v>
      </c>
      <c r="CA247" s="60">
        <v>0</v>
      </c>
      <c r="CB247" s="316"/>
      <c r="CC247" s="457">
        <v>0</v>
      </c>
      <c r="CE247" s="42"/>
      <c r="CF247" s="41">
        <f t="shared" si="219"/>
        <v>0</v>
      </c>
      <c r="CG247" s="41">
        <f t="shared" si="220"/>
        <v>0</v>
      </c>
      <c r="CH247" s="557">
        <v>0</v>
      </c>
      <c r="CI247" s="60">
        <v>0</v>
      </c>
      <c r="CJ247" s="316"/>
      <c r="CK247" s="457">
        <v>0</v>
      </c>
      <c r="CM247" s="42"/>
      <c r="CN247" s="41">
        <f t="shared" si="221"/>
        <v>0</v>
      </c>
      <c r="CO247" s="41">
        <f t="shared" si="222"/>
        <v>0</v>
      </c>
      <c r="CP247" s="599">
        <v>0</v>
      </c>
      <c r="CQ247" s="60">
        <v>0</v>
      </c>
      <c r="CR247" s="316"/>
      <c r="CS247" s="457">
        <v>0</v>
      </c>
      <c r="CT247" s="56"/>
      <c r="CU247" s="42"/>
      <c r="CV247" s="41">
        <f t="shared" si="199"/>
        <v>0</v>
      </c>
      <c r="CW247" s="41">
        <f t="shared" si="200"/>
        <v>0</v>
      </c>
      <c r="CX247" s="564">
        <v>0</v>
      </c>
      <c r="CY247" s="60">
        <v>0</v>
      </c>
      <c r="CZ247" s="316"/>
      <c r="DA247" s="502"/>
      <c r="DB247" s="274"/>
      <c r="DC247" s="42"/>
      <c r="DD247" s="41">
        <f t="shared" si="223"/>
        <v>0</v>
      </c>
      <c r="DE247" s="41">
        <f t="shared" si="224"/>
        <v>0</v>
      </c>
      <c r="DF247" s="604">
        <v>0</v>
      </c>
      <c r="DG247" s="180"/>
      <c r="DH247" s="316"/>
      <c r="DI247" s="502"/>
      <c r="DJ247" s="274"/>
      <c r="DK247" s="42"/>
      <c r="DL247" s="41">
        <f t="shared" si="225"/>
        <v>0</v>
      </c>
      <c r="DM247" s="41">
        <f t="shared" si="226"/>
        <v>0</v>
      </c>
      <c r="DN247" s="604">
        <v>0</v>
      </c>
      <c r="DO247" s="180"/>
      <c r="DP247" s="316"/>
      <c r="DQ247" s="502"/>
      <c r="DR247" s="274"/>
      <c r="DS247" s="42"/>
      <c r="DT247" s="41">
        <f t="shared" si="227"/>
        <v>0</v>
      </c>
      <c r="DU247" s="41">
        <f t="shared" si="228"/>
        <v>0</v>
      </c>
      <c r="DV247" s="604">
        <v>0</v>
      </c>
      <c r="DW247" s="180"/>
      <c r="DX247" s="316"/>
      <c r="DY247" s="502"/>
      <c r="DZ247" s="274"/>
      <c r="EA247" s="42"/>
      <c r="EB247" s="41">
        <f t="shared" si="229"/>
        <v>0</v>
      </c>
      <c r="EC247" s="41">
        <f t="shared" si="230"/>
        <v>0</v>
      </c>
      <c r="ED247" s="604">
        <v>0</v>
      </c>
      <c r="EE247" s="180"/>
      <c r="EF247" s="316"/>
      <c r="EG247" s="502"/>
      <c r="EH247" s="274"/>
      <c r="EI247" s="42"/>
      <c r="EJ247" s="41">
        <f t="shared" si="231"/>
        <v>0</v>
      </c>
      <c r="EK247" s="41">
        <f t="shared" si="232"/>
        <v>0</v>
      </c>
      <c r="EL247" s="604">
        <v>0</v>
      </c>
      <c r="EM247" s="180"/>
      <c r="EN247" s="316"/>
      <c r="EO247" s="502"/>
      <c r="EP247" s="274"/>
      <c r="EQ247" s="42"/>
      <c r="ER247" s="41">
        <f t="shared" si="233"/>
        <v>0</v>
      </c>
      <c r="ES247" s="41">
        <f t="shared" si="234"/>
        <v>0</v>
      </c>
      <c r="ET247" s="604">
        <v>0</v>
      </c>
      <c r="EU247" s="180"/>
      <c r="EV247" s="316"/>
      <c r="EW247" s="502"/>
      <c r="EX247" s="274"/>
      <c r="EY247" s="42"/>
      <c r="EZ247" s="41">
        <f t="shared" si="235"/>
        <v>0</v>
      </c>
      <c r="FA247" s="41">
        <f t="shared" si="236"/>
        <v>0</v>
      </c>
      <c r="FB247" s="604">
        <v>0</v>
      </c>
      <c r="FC247" s="86"/>
      <c r="FD247" s="316"/>
      <c r="FE247" s="499"/>
      <c r="FF247" s="19"/>
      <c r="FG247" s="42"/>
      <c r="FH247" s="41">
        <f t="shared" si="237"/>
        <v>0</v>
      </c>
      <c r="FI247" s="41">
        <f t="shared" si="197"/>
        <v>0</v>
      </c>
      <c r="FJ247" s="599">
        <v>0</v>
      </c>
      <c r="FK247" s="292"/>
      <c r="FL247" s="316"/>
      <c r="FM247" s="548"/>
      <c r="FN247" s="275"/>
      <c r="FO247" s="42"/>
      <c r="FP247" s="41">
        <f t="shared" si="238"/>
        <v>0</v>
      </c>
      <c r="FQ247" s="41">
        <f t="shared" si="239"/>
        <v>0</v>
      </c>
      <c r="FR247" s="633">
        <v>0</v>
      </c>
      <c r="FW247" s="355">
        <f t="shared" si="240"/>
        <v>0</v>
      </c>
      <c r="FX247" s="355">
        <f t="shared" si="240"/>
        <v>0</v>
      </c>
      <c r="FY247" s="355">
        <f t="shared" si="241"/>
        <v>0</v>
      </c>
      <c r="FZ247" s="356">
        <f t="shared" si="241"/>
        <v>0</v>
      </c>
    </row>
    <row r="248" spans="1:182" x14ac:dyDescent="0.25">
      <c r="A248" s="51"/>
      <c r="B248" s="103" t="s">
        <v>374</v>
      </c>
      <c r="C248" s="189" t="s">
        <v>18</v>
      </c>
      <c r="D248" s="96"/>
      <c r="E248" s="299">
        <f>E242+E243+E244*2+E245+E246*2+E247</f>
        <v>20053</v>
      </c>
      <c r="F248" s="297">
        <f>SUM(F242:F247)</f>
        <v>1024029.6</v>
      </c>
      <c r="G248" s="60">
        <v>0</v>
      </c>
      <c r="H248" s="298">
        <f>SUM(H242:H247)</f>
        <v>0</v>
      </c>
      <c r="I248" s="457">
        <v>0</v>
      </c>
      <c r="J248" s="187">
        <v>0</v>
      </c>
      <c r="K248" s="42"/>
      <c r="L248" s="41">
        <f t="shared" si="201"/>
        <v>0</v>
      </c>
      <c r="M248" s="41">
        <f t="shared" si="202"/>
        <v>0</v>
      </c>
      <c r="N248" s="557">
        <v>0</v>
      </c>
      <c r="O248" s="41">
        <f>O242+O243+O244*2+O245+O246*2+O247</f>
        <v>5050</v>
      </c>
      <c r="P248" s="298">
        <f>SUM(P242:P247)</f>
        <v>258077.25</v>
      </c>
      <c r="Q248" s="467">
        <v>4915</v>
      </c>
      <c r="R248" s="187">
        <v>20462</v>
      </c>
      <c r="S248" s="42"/>
      <c r="T248" s="41">
        <f t="shared" si="203"/>
        <v>0</v>
      </c>
      <c r="U248" s="41">
        <f t="shared" si="204"/>
        <v>0</v>
      </c>
      <c r="V248" s="557">
        <v>0</v>
      </c>
      <c r="W248" s="104">
        <f>W242+W243+W244*2+W245+W246*2+W247</f>
        <v>0</v>
      </c>
      <c r="X248" s="298">
        <f>SUM(X242:X247)</f>
        <v>0</v>
      </c>
      <c r="Y248" s="463">
        <v>0</v>
      </c>
      <c r="Z248" s="187">
        <v>0</v>
      </c>
      <c r="AA248" s="42"/>
      <c r="AB248" s="41">
        <f t="shared" si="205"/>
        <v>0</v>
      </c>
      <c r="AC248" s="41">
        <f t="shared" si="206"/>
        <v>0</v>
      </c>
      <c r="AD248" s="557">
        <v>0</v>
      </c>
      <c r="AE248" s="41">
        <f>AE242+AE243+AE244*2+AE245+AE246*2+AE247</f>
        <v>3390</v>
      </c>
      <c r="AF248" s="298">
        <f>SUM(AF242:AF247)</f>
        <v>172627.6</v>
      </c>
      <c r="AG248" s="467">
        <v>3300</v>
      </c>
      <c r="AH248" s="187">
        <v>5369</v>
      </c>
      <c r="AI248" s="42"/>
      <c r="AJ248" s="41">
        <f t="shared" si="207"/>
        <v>0</v>
      </c>
      <c r="AK248" s="41">
        <f t="shared" si="208"/>
        <v>0</v>
      </c>
      <c r="AL248" s="557">
        <v>0</v>
      </c>
      <c r="AM248" s="104">
        <f>AM242+AM243+AM244*2+AM245+AM246*2+AM247</f>
        <v>0</v>
      </c>
      <c r="AN248" s="298">
        <f>SUM(AN242:AN247)</f>
        <v>0</v>
      </c>
      <c r="AO248" s="463">
        <v>0</v>
      </c>
      <c r="AP248" s="187">
        <v>0</v>
      </c>
      <c r="AQ248" s="42"/>
      <c r="AR248" s="41">
        <f t="shared" si="209"/>
        <v>0</v>
      </c>
      <c r="AS248" s="41">
        <f t="shared" si="210"/>
        <v>0</v>
      </c>
      <c r="AT248" s="557">
        <v>0</v>
      </c>
      <c r="AU248" s="104">
        <f>AU242+AU243+AU244*2+AU245+AU246*2+AU247</f>
        <v>2650</v>
      </c>
      <c r="AV248" s="298">
        <f>SUM(AV242:AV247)</f>
        <v>135427.15</v>
      </c>
      <c r="AW248" s="463">
        <v>2580</v>
      </c>
      <c r="AX248" s="187">
        <v>1751</v>
      </c>
      <c r="AY248" s="42"/>
      <c r="AZ248" s="41">
        <f t="shared" si="211"/>
        <v>0</v>
      </c>
      <c r="BA248" s="41">
        <f t="shared" si="212"/>
        <v>0</v>
      </c>
      <c r="BB248" s="557">
        <v>0</v>
      </c>
      <c r="BC248" s="104">
        <f>BC242+BC243+BC244*2+BC245+BC246*2+BC247</f>
        <v>0</v>
      </c>
      <c r="BD248" s="298">
        <f>SUM(BD242:BD247)</f>
        <v>0</v>
      </c>
      <c r="BE248" s="463">
        <v>0</v>
      </c>
      <c r="BF248" s="187">
        <v>0</v>
      </c>
      <c r="BG248" s="42"/>
      <c r="BH248" s="41">
        <f t="shared" si="213"/>
        <v>0</v>
      </c>
      <c r="BI248" s="41">
        <f t="shared" si="214"/>
        <v>0</v>
      </c>
      <c r="BJ248" s="557">
        <v>0</v>
      </c>
      <c r="BK248" s="104">
        <f>BK242+BK243+BK244*2+BK245+BK246*2+BK247</f>
        <v>2043</v>
      </c>
      <c r="BL248" s="298">
        <f>SUM(BL242:BL247)</f>
        <v>104470.15</v>
      </c>
      <c r="BM248" s="463">
        <v>1990</v>
      </c>
      <c r="BN248" s="187">
        <v>1700</v>
      </c>
      <c r="BO248" s="42"/>
      <c r="BP248" s="41">
        <f t="shared" si="215"/>
        <v>0</v>
      </c>
      <c r="BQ248" s="41">
        <f t="shared" si="216"/>
        <v>0</v>
      </c>
      <c r="BR248" s="557">
        <v>0</v>
      </c>
      <c r="BS248" s="41">
        <f>BS242+BS243+BS244*2+BS245+BS246*2+BS247</f>
        <v>0</v>
      </c>
      <c r="BT248" s="298">
        <f>SUM(BT242:BT247)</f>
        <v>0</v>
      </c>
      <c r="BU248" s="467">
        <v>0</v>
      </c>
      <c r="BV248" s="187">
        <v>1008</v>
      </c>
      <c r="BW248" s="42"/>
      <c r="BX248" s="41">
        <f t="shared" si="217"/>
        <v>0</v>
      </c>
      <c r="BY248" s="41">
        <f t="shared" si="218"/>
        <v>0</v>
      </c>
      <c r="BZ248" s="557">
        <v>0</v>
      </c>
      <c r="CA248" s="41">
        <f>CA242+CA243+CA244*2+CA245+CA246*2+CA247</f>
        <v>1990</v>
      </c>
      <c r="CB248" s="298">
        <f>SUM(CB242:CB247)</f>
        <v>101347.5</v>
      </c>
      <c r="CC248" s="467">
        <v>1940</v>
      </c>
      <c r="CD248" s="187">
        <v>0</v>
      </c>
      <c r="CE248" s="42"/>
      <c r="CF248" s="41">
        <f t="shared" si="219"/>
        <v>0</v>
      </c>
      <c r="CG248" s="41">
        <f t="shared" si="220"/>
        <v>0</v>
      </c>
      <c r="CH248" s="557">
        <v>0</v>
      </c>
      <c r="CI248" s="104">
        <f>CI242+CI243+CI244*2+CI245+CI246*2+CI247</f>
        <v>1250</v>
      </c>
      <c r="CJ248" s="298">
        <f>SUM(CJ242:CJ247)</f>
        <v>63840.6</v>
      </c>
      <c r="CK248" s="463">
        <v>1220</v>
      </c>
      <c r="CL248" s="187">
        <v>0</v>
      </c>
      <c r="CM248" s="42"/>
      <c r="CN248" s="41">
        <f t="shared" si="221"/>
        <v>0</v>
      </c>
      <c r="CO248" s="41">
        <f t="shared" si="222"/>
        <v>0</v>
      </c>
      <c r="CP248" s="579">
        <v>0</v>
      </c>
      <c r="CQ248" s="104">
        <f>CQ242+CQ243+CQ244*2+CQ245+CQ246*2+CQ247</f>
        <v>1250</v>
      </c>
      <c r="CR248" s="298">
        <f>SUM(CR242:CR247)</f>
        <v>63840.6</v>
      </c>
      <c r="CS248" s="463">
        <v>0</v>
      </c>
      <c r="CT248" s="227"/>
      <c r="CU248" s="42"/>
      <c r="CV248" s="41">
        <f t="shared" si="199"/>
        <v>0</v>
      </c>
      <c r="CW248" s="41">
        <f t="shared" si="200"/>
        <v>0</v>
      </c>
      <c r="CX248" s="564">
        <v>0</v>
      </c>
      <c r="CY248" s="41">
        <f>CY242+CY243+CY244*2+CY245+CY246*2+CY247</f>
        <v>2430</v>
      </c>
      <c r="CZ248" s="298">
        <f>SUM(CZ242:CZ247)</f>
        <v>124398.75</v>
      </c>
      <c r="DA248" s="501"/>
      <c r="DB248" s="223"/>
      <c r="DC248" s="42"/>
      <c r="DD248" s="41">
        <f t="shared" si="223"/>
        <v>0</v>
      </c>
      <c r="DE248" s="41">
        <f t="shared" si="224"/>
        <v>0</v>
      </c>
      <c r="DF248" s="576">
        <v>0</v>
      </c>
      <c r="DG248" s="119"/>
      <c r="DH248" s="298">
        <f>SUM(DH242:DH247)</f>
        <v>0</v>
      </c>
      <c r="DI248" s="501"/>
      <c r="DJ248" s="223"/>
      <c r="DK248" s="42"/>
      <c r="DL248" s="41">
        <f t="shared" si="225"/>
        <v>0</v>
      </c>
      <c r="DM248" s="41">
        <f t="shared" si="226"/>
        <v>0</v>
      </c>
      <c r="DN248" s="576">
        <v>0</v>
      </c>
      <c r="DO248" s="119"/>
      <c r="DP248" s="298">
        <f>SUM(DP242:DP247)</f>
        <v>0</v>
      </c>
      <c r="DQ248" s="501"/>
      <c r="DR248" s="223"/>
      <c r="DS248" s="42"/>
      <c r="DT248" s="41">
        <f t="shared" si="227"/>
        <v>0</v>
      </c>
      <c r="DU248" s="41">
        <f t="shared" si="228"/>
        <v>0</v>
      </c>
      <c r="DV248" s="576">
        <v>0</v>
      </c>
      <c r="DW248" s="119"/>
      <c r="DX248" s="298">
        <f>SUM(DX242:DX247)</f>
        <v>0</v>
      </c>
      <c r="DY248" s="501"/>
      <c r="DZ248" s="223"/>
      <c r="EA248" s="42"/>
      <c r="EB248" s="41">
        <f t="shared" si="229"/>
        <v>0</v>
      </c>
      <c r="EC248" s="41">
        <f t="shared" si="230"/>
        <v>0</v>
      </c>
      <c r="ED248" s="576">
        <v>0</v>
      </c>
      <c r="EE248" s="119"/>
      <c r="EF248" s="298">
        <f>SUM(EF242:EF247)</f>
        <v>0</v>
      </c>
      <c r="EG248" s="501"/>
      <c r="EH248" s="223"/>
      <c r="EI248" s="42"/>
      <c r="EJ248" s="41">
        <f t="shared" si="231"/>
        <v>0</v>
      </c>
      <c r="EK248" s="41">
        <f t="shared" si="232"/>
        <v>0</v>
      </c>
      <c r="EL248" s="576">
        <v>0</v>
      </c>
      <c r="EM248" s="119"/>
      <c r="EN248" s="298">
        <f>SUM(EN242:EN247)</f>
        <v>0</v>
      </c>
      <c r="EO248" s="501"/>
      <c r="EP248" s="223"/>
      <c r="EQ248" s="42"/>
      <c r="ER248" s="41">
        <f t="shared" si="233"/>
        <v>0</v>
      </c>
      <c r="ES248" s="41">
        <f t="shared" si="234"/>
        <v>0</v>
      </c>
      <c r="ET248" s="604">
        <v>0</v>
      </c>
      <c r="EU248" s="119"/>
      <c r="EV248" s="298">
        <f>SUM(EV242:EV247)</f>
        <v>0</v>
      </c>
      <c r="EW248" s="501"/>
      <c r="EX248" s="223"/>
      <c r="EY248" s="42"/>
      <c r="EZ248" s="41">
        <f t="shared" si="235"/>
        <v>0</v>
      </c>
      <c r="FA248" s="41">
        <f t="shared" si="236"/>
        <v>0</v>
      </c>
      <c r="FB248" s="576">
        <v>0</v>
      </c>
      <c r="FC248" s="119"/>
      <c r="FD248" s="298">
        <f>SUM(FD242:FD247)</f>
        <v>0</v>
      </c>
      <c r="FE248" s="501"/>
      <c r="FF248" s="223"/>
      <c r="FG248" s="42"/>
      <c r="FH248" s="41">
        <f t="shared" si="237"/>
        <v>0</v>
      </c>
      <c r="FI248" s="41">
        <f t="shared" si="197"/>
        <v>0</v>
      </c>
      <c r="FJ248" s="579">
        <v>0</v>
      </c>
      <c r="FK248" s="292"/>
      <c r="FL248" s="298">
        <f>SUM(FL242:FL247)</f>
        <v>0</v>
      </c>
      <c r="FM248" s="548"/>
      <c r="FN248" s="275"/>
      <c r="FO248" s="42"/>
      <c r="FP248" s="41">
        <f t="shared" si="238"/>
        <v>0</v>
      </c>
      <c r="FQ248" s="41">
        <f t="shared" si="239"/>
        <v>0</v>
      </c>
      <c r="FR248" s="633">
        <v>0</v>
      </c>
      <c r="FW248" s="355">
        <f t="shared" si="240"/>
        <v>20053</v>
      </c>
      <c r="FX248" s="355">
        <f t="shared" si="240"/>
        <v>1024029.6</v>
      </c>
      <c r="FY248" s="355">
        <f t="shared" si="241"/>
        <v>0</v>
      </c>
      <c r="FZ248" s="356">
        <f t="shared" si="241"/>
        <v>0</v>
      </c>
    </row>
    <row r="249" spans="1:182" x14ac:dyDescent="0.25">
      <c r="A249" s="62"/>
      <c r="B249" s="99"/>
      <c r="C249" s="100"/>
      <c r="D249" s="96"/>
      <c r="E249" s="299"/>
      <c r="F249" s="288"/>
      <c r="G249" s="87"/>
      <c r="H249" s="289"/>
      <c r="I249" s="461"/>
      <c r="K249" s="42"/>
      <c r="L249" s="41">
        <f t="shared" si="201"/>
        <v>0</v>
      </c>
      <c r="M249" s="41">
        <f t="shared" si="202"/>
        <v>0</v>
      </c>
      <c r="N249" s="557">
        <v>0</v>
      </c>
      <c r="O249" s="78"/>
      <c r="P249" s="289"/>
      <c r="Q249" s="471"/>
      <c r="S249" s="42"/>
      <c r="T249" s="41">
        <f t="shared" si="203"/>
        <v>0</v>
      </c>
      <c r="U249" s="41">
        <f t="shared" si="204"/>
        <v>0</v>
      </c>
      <c r="V249" s="557">
        <v>0</v>
      </c>
      <c r="W249" s="78"/>
      <c r="X249" s="289"/>
      <c r="Y249" s="471"/>
      <c r="AA249" s="42"/>
      <c r="AB249" s="41">
        <f t="shared" si="205"/>
        <v>0</v>
      </c>
      <c r="AC249" s="41">
        <f t="shared" si="206"/>
        <v>0</v>
      </c>
      <c r="AD249" s="557">
        <v>0</v>
      </c>
      <c r="AE249" s="87"/>
      <c r="AF249" s="289"/>
      <c r="AG249" s="461"/>
      <c r="AI249" s="42"/>
      <c r="AJ249" s="41">
        <f t="shared" si="207"/>
        <v>0</v>
      </c>
      <c r="AK249" s="41">
        <f t="shared" si="208"/>
        <v>0</v>
      </c>
      <c r="AL249" s="557">
        <v>0</v>
      </c>
      <c r="AM249" s="78"/>
      <c r="AN249" s="289"/>
      <c r="AO249" s="471"/>
      <c r="AQ249" s="42"/>
      <c r="AR249" s="41">
        <f t="shared" si="209"/>
        <v>0</v>
      </c>
      <c r="AS249" s="41">
        <f t="shared" si="210"/>
        <v>0</v>
      </c>
      <c r="AT249" s="557">
        <v>0</v>
      </c>
      <c r="AU249" s="78"/>
      <c r="AV249" s="289"/>
      <c r="AW249" s="471"/>
      <c r="AY249" s="42"/>
      <c r="AZ249" s="41">
        <f t="shared" si="211"/>
        <v>0</v>
      </c>
      <c r="BA249" s="41">
        <f t="shared" si="212"/>
        <v>0</v>
      </c>
      <c r="BB249" s="557">
        <v>0</v>
      </c>
      <c r="BC249" s="87"/>
      <c r="BD249" s="289"/>
      <c r="BE249" s="461"/>
      <c r="BG249" s="42"/>
      <c r="BH249" s="41">
        <f t="shared" si="213"/>
        <v>0</v>
      </c>
      <c r="BI249" s="41">
        <f t="shared" si="214"/>
        <v>0</v>
      </c>
      <c r="BJ249" s="557">
        <v>0</v>
      </c>
      <c r="BK249" s="78"/>
      <c r="BL249" s="289"/>
      <c r="BM249" s="471"/>
      <c r="BO249" s="42"/>
      <c r="BP249" s="41">
        <f t="shared" si="215"/>
        <v>0</v>
      </c>
      <c r="BQ249" s="41">
        <f t="shared" si="216"/>
        <v>0</v>
      </c>
      <c r="BR249" s="557">
        <v>0</v>
      </c>
      <c r="BS249" s="87"/>
      <c r="BT249" s="289"/>
      <c r="BU249" s="461"/>
      <c r="BW249" s="42"/>
      <c r="BX249" s="41">
        <f t="shared" si="217"/>
        <v>0</v>
      </c>
      <c r="BY249" s="41">
        <f t="shared" si="218"/>
        <v>0</v>
      </c>
      <c r="BZ249" s="557">
        <v>0</v>
      </c>
      <c r="CA249" s="87"/>
      <c r="CB249" s="289"/>
      <c r="CC249" s="461"/>
      <c r="CE249" s="42"/>
      <c r="CF249" s="41">
        <f t="shared" si="219"/>
        <v>0</v>
      </c>
      <c r="CG249" s="41">
        <f t="shared" si="220"/>
        <v>0</v>
      </c>
      <c r="CH249" s="557">
        <v>0</v>
      </c>
      <c r="CI249" s="87"/>
      <c r="CJ249" s="289"/>
      <c r="CK249" s="461"/>
      <c r="CM249" s="42"/>
      <c r="CN249" s="41">
        <f t="shared" si="221"/>
        <v>0</v>
      </c>
      <c r="CO249" s="41">
        <f t="shared" si="222"/>
        <v>0</v>
      </c>
      <c r="CP249" s="599">
        <v>0</v>
      </c>
      <c r="CQ249" s="87"/>
      <c r="CR249" s="289"/>
      <c r="CS249" s="461"/>
      <c r="CT249" s="247"/>
      <c r="CU249" s="42"/>
      <c r="CV249" s="41">
        <f t="shared" si="199"/>
        <v>0</v>
      </c>
      <c r="CW249" s="41">
        <f t="shared" si="200"/>
        <v>0</v>
      </c>
      <c r="CX249" s="564">
        <v>0</v>
      </c>
      <c r="CY249" s="78"/>
      <c r="CZ249" s="289"/>
      <c r="DA249" s="502"/>
      <c r="DB249" s="274"/>
      <c r="DC249" s="42"/>
      <c r="DD249" s="41">
        <f t="shared" si="223"/>
        <v>0</v>
      </c>
      <c r="DE249" s="41">
        <f t="shared" si="224"/>
        <v>0</v>
      </c>
      <c r="DF249" s="604">
        <v>0</v>
      </c>
      <c r="DG249" s="180"/>
      <c r="DH249" s="289"/>
      <c r="DI249" s="502"/>
      <c r="DJ249" s="274"/>
      <c r="DK249" s="42"/>
      <c r="DL249" s="41">
        <f t="shared" si="225"/>
        <v>0</v>
      </c>
      <c r="DM249" s="41">
        <f t="shared" si="226"/>
        <v>0</v>
      </c>
      <c r="DN249" s="604">
        <v>0</v>
      </c>
      <c r="DO249" s="180"/>
      <c r="DP249" s="289"/>
      <c r="DQ249" s="502"/>
      <c r="DR249" s="274"/>
      <c r="DS249" s="42"/>
      <c r="DT249" s="41">
        <f t="shared" si="227"/>
        <v>0</v>
      </c>
      <c r="DU249" s="41">
        <f t="shared" si="228"/>
        <v>0</v>
      </c>
      <c r="DV249" s="604">
        <v>0</v>
      </c>
      <c r="DW249" s="180"/>
      <c r="DX249" s="289"/>
      <c r="DY249" s="502"/>
      <c r="DZ249" s="274"/>
      <c r="EA249" s="42"/>
      <c r="EB249" s="41">
        <f t="shared" si="229"/>
        <v>0</v>
      </c>
      <c r="EC249" s="41">
        <f t="shared" si="230"/>
        <v>0</v>
      </c>
      <c r="ED249" s="604">
        <v>0</v>
      </c>
      <c r="EE249" s="180"/>
      <c r="EF249" s="289"/>
      <c r="EG249" s="502"/>
      <c r="EH249" s="274"/>
      <c r="EI249" s="42"/>
      <c r="EJ249" s="41">
        <f t="shared" si="231"/>
        <v>0</v>
      </c>
      <c r="EK249" s="41">
        <f t="shared" si="232"/>
        <v>0</v>
      </c>
      <c r="EL249" s="604">
        <v>0</v>
      </c>
      <c r="EM249" s="180"/>
      <c r="EN249" s="289"/>
      <c r="EO249" s="502"/>
      <c r="EP249" s="274"/>
      <c r="EQ249" s="42"/>
      <c r="ER249" s="41">
        <f t="shared" si="233"/>
        <v>0</v>
      </c>
      <c r="ES249" s="41">
        <f t="shared" si="234"/>
        <v>0</v>
      </c>
      <c r="ET249" s="604">
        <v>0</v>
      </c>
      <c r="EU249" s="180"/>
      <c r="EV249" s="289"/>
      <c r="EW249" s="502"/>
      <c r="EX249" s="274"/>
      <c r="EY249" s="42"/>
      <c r="EZ249" s="41">
        <f t="shared" si="235"/>
        <v>0</v>
      </c>
      <c r="FA249" s="41">
        <f t="shared" si="236"/>
        <v>0</v>
      </c>
      <c r="FB249" s="604">
        <v>0</v>
      </c>
      <c r="FC249" s="180"/>
      <c r="FD249" s="289"/>
      <c r="FE249" s="502"/>
      <c r="FF249" s="274"/>
      <c r="FG249" s="42"/>
      <c r="FH249" s="41">
        <f t="shared" si="237"/>
        <v>0</v>
      </c>
      <c r="FI249" s="41">
        <f t="shared" si="197"/>
        <v>0</v>
      </c>
      <c r="FJ249" s="599">
        <v>0</v>
      </c>
      <c r="FK249" s="292"/>
      <c r="FL249" s="289"/>
      <c r="FM249" s="548"/>
      <c r="FN249" s="275"/>
      <c r="FO249" s="42"/>
      <c r="FP249" s="41">
        <f t="shared" si="238"/>
        <v>0</v>
      </c>
      <c r="FQ249" s="41">
        <f t="shared" si="239"/>
        <v>0</v>
      </c>
      <c r="FR249" s="633">
        <v>0</v>
      </c>
      <c r="FW249" s="355">
        <f t="shared" si="240"/>
        <v>0</v>
      </c>
      <c r="FX249" s="355">
        <f t="shared" si="240"/>
        <v>0</v>
      </c>
      <c r="FY249" s="355">
        <f t="shared" si="241"/>
        <v>0</v>
      </c>
      <c r="FZ249" s="356">
        <f t="shared" si="241"/>
        <v>0</v>
      </c>
    </row>
    <row r="250" spans="1:182" x14ac:dyDescent="0.25">
      <c r="A250" s="35" t="s">
        <v>375</v>
      </c>
      <c r="B250" s="201" t="s">
        <v>376</v>
      </c>
      <c r="C250" s="196" t="s">
        <v>18</v>
      </c>
      <c r="D250" s="96">
        <v>85.55</v>
      </c>
      <c r="E250" s="299">
        <f t="shared" ref="E250:E253" si="247">G250+O250+W250+AE250+AM250+AU250+BC250+BK250+BS250+CA250+CI250+CQ250+CY250+DG250+DO250+DW250</f>
        <v>132</v>
      </c>
      <c r="F250" s="288">
        <f>$D$250*E250</f>
        <v>11292.6</v>
      </c>
      <c r="G250" s="198"/>
      <c r="H250" s="289">
        <f>$D$250*G250</f>
        <v>0</v>
      </c>
      <c r="I250" s="483"/>
      <c r="K250" s="42">
        <v>0.75</v>
      </c>
      <c r="L250" s="41">
        <f t="shared" si="201"/>
        <v>0</v>
      </c>
      <c r="M250" s="41">
        <f t="shared" si="202"/>
        <v>0</v>
      </c>
      <c r="N250" s="564">
        <v>0</v>
      </c>
      <c r="O250" s="198">
        <v>18</v>
      </c>
      <c r="P250" s="289">
        <f>$D$250*O250</f>
        <v>1539.8999999999999</v>
      </c>
      <c r="Q250" s="457">
        <v>18</v>
      </c>
      <c r="S250" s="42">
        <v>0.75</v>
      </c>
      <c r="T250" s="41">
        <f t="shared" si="203"/>
        <v>13.5</v>
      </c>
      <c r="U250" s="41">
        <f t="shared" si="204"/>
        <v>14</v>
      </c>
      <c r="V250" s="557">
        <v>14</v>
      </c>
      <c r="W250" s="198"/>
      <c r="X250" s="289">
        <f>$D$250*W250</f>
        <v>0</v>
      </c>
      <c r="Y250" s="457"/>
      <c r="AA250" s="42">
        <v>0.75</v>
      </c>
      <c r="AB250" s="41">
        <f t="shared" si="205"/>
        <v>0</v>
      </c>
      <c r="AC250" s="41">
        <f t="shared" si="206"/>
        <v>0</v>
      </c>
      <c r="AD250" s="557">
        <v>0</v>
      </c>
      <c r="AE250" s="198">
        <v>18</v>
      </c>
      <c r="AF250" s="289">
        <f>$D$250*AE250</f>
        <v>1539.8999999999999</v>
      </c>
      <c r="AG250" s="457">
        <v>18</v>
      </c>
      <c r="AI250" s="42">
        <v>0.75</v>
      </c>
      <c r="AJ250" s="41">
        <f t="shared" si="207"/>
        <v>13.5</v>
      </c>
      <c r="AK250" s="41">
        <f t="shared" si="208"/>
        <v>14</v>
      </c>
      <c r="AL250" s="557">
        <v>14</v>
      </c>
      <c r="AM250" s="198"/>
      <c r="AN250" s="289">
        <f>$D$250*AM250</f>
        <v>0</v>
      </c>
      <c r="AO250" s="457"/>
      <c r="AQ250" s="42">
        <v>0.75</v>
      </c>
      <c r="AR250" s="41">
        <f t="shared" si="209"/>
        <v>0</v>
      </c>
      <c r="AS250" s="41">
        <f t="shared" si="210"/>
        <v>0</v>
      </c>
      <c r="AT250" s="557">
        <v>0</v>
      </c>
      <c r="AU250" s="198">
        <v>18</v>
      </c>
      <c r="AV250" s="289">
        <f>$D$250*AU250</f>
        <v>1539.8999999999999</v>
      </c>
      <c r="AW250" s="457">
        <v>18</v>
      </c>
      <c r="AY250" s="42">
        <v>0.75</v>
      </c>
      <c r="AZ250" s="41">
        <f t="shared" si="211"/>
        <v>13.5</v>
      </c>
      <c r="BA250" s="41">
        <f t="shared" si="212"/>
        <v>14</v>
      </c>
      <c r="BB250" s="557">
        <v>14</v>
      </c>
      <c r="BC250" s="198"/>
      <c r="BD250" s="289">
        <f>$D$250*BC250</f>
        <v>0</v>
      </c>
      <c r="BE250" s="457"/>
      <c r="BG250" s="42">
        <v>0.75</v>
      </c>
      <c r="BH250" s="41">
        <f t="shared" si="213"/>
        <v>0</v>
      </c>
      <c r="BI250" s="41">
        <f t="shared" si="214"/>
        <v>0</v>
      </c>
      <c r="BJ250" s="557">
        <v>0</v>
      </c>
      <c r="BK250" s="198">
        <v>18</v>
      </c>
      <c r="BL250" s="289">
        <f>$D$250*BK250</f>
        <v>1539.8999999999999</v>
      </c>
      <c r="BM250" s="457">
        <v>18</v>
      </c>
      <c r="BO250" s="42">
        <v>0.75</v>
      </c>
      <c r="BP250" s="41">
        <f t="shared" si="215"/>
        <v>13.5</v>
      </c>
      <c r="BQ250" s="41">
        <f t="shared" si="216"/>
        <v>14</v>
      </c>
      <c r="BR250" s="557">
        <v>14</v>
      </c>
      <c r="BS250" s="198"/>
      <c r="BT250" s="289">
        <f>$D$250*BS250</f>
        <v>0</v>
      </c>
      <c r="BU250" s="457"/>
      <c r="BW250" s="42">
        <v>0.75</v>
      </c>
      <c r="BX250" s="41">
        <f t="shared" si="217"/>
        <v>0</v>
      </c>
      <c r="BY250" s="41">
        <f t="shared" si="218"/>
        <v>0</v>
      </c>
      <c r="BZ250" s="557">
        <v>0</v>
      </c>
      <c r="CA250" s="198">
        <v>18</v>
      </c>
      <c r="CB250" s="289">
        <f>$D$250*CA250</f>
        <v>1539.8999999999999</v>
      </c>
      <c r="CC250" s="457">
        <v>18</v>
      </c>
      <c r="CE250" s="42">
        <v>0.75</v>
      </c>
      <c r="CF250" s="41">
        <f t="shared" si="219"/>
        <v>13.5</v>
      </c>
      <c r="CG250" s="41">
        <f t="shared" si="220"/>
        <v>14</v>
      </c>
      <c r="CH250" s="557">
        <v>14</v>
      </c>
      <c r="CI250" s="198">
        <v>12</v>
      </c>
      <c r="CJ250" s="289">
        <f>$D$250*CI250</f>
        <v>1026.5999999999999</v>
      </c>
      <c r="CK250" s="457">
        <v>12</v>
      </c>
      <c r="CM250" s="42">
        <v>0.75</v>
      </c>
      <c r="CN250" s="41">
        <f t="shared" si="221"/>
        <v>9</v>
      </c>
      <c r="CO250" s="41">
        <f t="shared" si="222"/>
        <v>9</v>
      </c>
      <c r="CP250" s="599">
        <v>9</v>
      </c>
      <c r="CQ250" s="198">
        <v>12</v>
      </c>
      <c r="CR250" s="289">
        <f>$D$250*CQ250</f>
        <v>1026.5999999999999</v>
      </c>
      <c r="CS250" s="467">
        <v>0</v>
      </c>
      <c r="CT250" s="57"/>
      <c r="CU250" s="42">
        <v>0.75</v>
      </c>
      <c r="CV250" s="41">
        <f t="shared" si="199"/>
        <v>9</v>
      </c>
      <c r="CW250" s="41">
        <f t="shared" si="200"/>
        <v>9</v>
      </c>
      <c r="CX250" s="564">
        <v>0</v>
      </c>
      <c r="CY250" s="198">
        <v>18</v>
      </c>
      <c r="CZ250" s="289">
        <f>$D$250*CY250</f>
        <v>1539.8999999999999</v>
      </c>
      <c r="DA250" s="502">
        <v>0</v>
      </c>
      <c r="DB250" s="274"/>
      <c r="DC250" s="42">
        <v>0.75</v>
      </c>
      <c r="DD250" s="41">
        <f t="shared" si="223"/>
        <v>13.5</v>
      </c>
      <c r="DE250" s="41">
        <f t="shared" si="224"/>
        <v>14</v>
      </c>
      <c r="DF250" s="604">
        <v>0</v>
      </c>
      <c r="DG250" s="180">
        <v>0</v>
      </c>
      <c r="DH250" s="289">
        <f>$D$250*DG250</f>
        <v>0</v>
      </c>
      <c r="DI250" s="502">
        <v>0</v>
      </c>
      <c r="DJ250" s="274"/>
      <c r="DK250" s="42">
        <v>0.75</v>
      </c>
      <c r="DL250" s="41">
        <f t="shared" si="225"/>
        <v>0</v>
      </c>
      <c r="DM250" s="41">
        <f t="shared" si="226"/>
        <v>0</v>
      </c>
      <c r="DN250" s="604">
        <v>0</v>
      </c>
      <c r="DO250" s="180">
        <v>0</v>
      </c>
      <c r="DP250" s="289">
        <f>$D$250*DO250</f>
        <v>0</v>
      </c>
      <c r="DQ250" s="502">
        <v>0</v>
      </c>
      <c r="DR250" s="274"/>
      <c r="DS250" s="42">
        <v>0.75</v>
      </c>
      <c r="DT250" s="41">
        <f t="shared" si="227"/>
        <v>0</v>
      </c>
      <c r="DU250" s="41">
        <f t="shared" si="228"/>
        <v>0</v>
      </c>
      <c r="DV250" s="604">
        <v>0</v>
      </c>
      <c r="DW250" s="180">
        <v>0</v>
      </c>
      <c r="DX250" s="289">
        <f>$D$250*DW250</f>
        <v>0</v>
      </c>
      <c r="DY250" s="502">
        <v>0</v>
      </c>
      <c r="DZ250" s="274"/>
      <c r="EA250" s="42">
        <v>0.75</v>
      </c>
      <c r="EB250" s="41">
        <f t="shared" si="229"/>
        <v>0</v>
      </c>
      <c r="EC250" s="41">
        <f t="shared" si="230"/>
        <v>0</v>
      </c>
      <c r="ED250" s="604">
        <v>0</v>
      </c>
      <c r="EE250" s="180">
        <v>0</v>
      </c>
      <c r="EF250" s="289">
        <f>$D$250*EE250</f>
        <v>0</v>
      </c>
      <c r="EG250" s="502">
        <v>0</v>
      </c>
      <c r="EH250" s="274"/>
      <c r="EI250" s="42">
        <v>0.75</v>
      </c>
      <c r="EJ250" s="41">
        <f t="shared" si="231"/>
        <v>0</v>
      </c>
      <c r="EK250" s="41">
        <f t="shared" si="232"/>
        <v>0</v>
      </c>
      <c r="EL250" s="604">
        <v>0</v>
      </c>
      <c r="EM250" s="180">
        <v>0</v>
      </c>
      <c r="EN250" s="289">
        <f>$D$250*EM250</f>
        <v>0</v>
      </c>
      <c r="EO250" s="502">
        <v>0</v>
      </c>
      <c r="EP250" s="274"/>
      <c r="EQ250" s="42">
        <v>0.75</v>
      </c>
      <c r="ER250" s="41">
        <f t="shared" si="233"/>
        <v>0</v>
      </c>
      <c r="ES250" s="41">
        <f t="shared" si="234"/>
        <v>0</v>
      </c>
      <c r="ET250" s="604">
        <v>0</v>
      </c>
      <c r="EU250" s="41">
        <v>0</v>
      </c>
      <c r="EV250" s="289">
        <f>$D$250*EU250</f>
        <v>0</v>
      </c>
      <c r="EW250" s="467">
        <v>0</v>
      </c>
      <c r="EX250" s="57"/>
      <c r="EY250" s="42">
        <v>0.75</v>
      </c>
      <c r="EZ250" s="41">
        <f t="shared" si="235"/>
        <v>0</v>
      </c>
      <c r="FA250" s="41">
        <f t="shared" si="236"/>
        <v>0</v>
      </c>
      <c r="FB250" s="564">
        <v>0</v>
      </c>
      <c r="FC250" s="86">
        <v>0</v>
      </c>
      <c r="FD250" s="289">
        <f>$D$250*FC250</f>
        <v>0</v>
      </c>
      <c r="FE250" s="499">
        <v>0</v>
      </c>
      <c r="FF250" s="19"/>
      <c r="FG250" s="42">
        <v>0.75</v>
      </c>
      <c r="FH250" s="41">
        <f t="shared" si="237"/>
        <v>0</v>
      </c>
      <c r="FI250" s="41">
        <f t="shared" si="197"/>
        <v>0</v>
      </c>
      <c r="FJ250" s="599">
        <v>0</v>
      </c>
      <c r="FK250" s="400">
        <v>0</v>
      </c>
      <c r="FL250" s="289">
        <f>$D$250*FK250</f>
        <v>0</v>
      </c>
      <c r="FM250" s="539">
        <v>0</v>
      </c>
      <c r="FN250" s="275"/>
      <c r="FO250" s="42">
        <v>0.75</v>
      </c>
      <c r="FP250" s="41">
        <f t="shared" si="238"/>
        <v>0</v>
      </c>
      <c r="FQ250" s="41">
        <f t="shared" si="239"/>
        <v>0</v>
      </c>
      <c r="FR250" s="633">
        <v>0</v>
      </c>
      <c r="FW250" s="355">
        <f t="shared" si="240"/>
        <v>132</v>
      </c>
      <c r="FX250" s="355">
        <f t="shared" si="240"/>
        <v>11292.599999999999</v>
      </c>
      <c r="FY250" s="355">
        <f t="shared" si="241"/>
        <v>0</v>
      </c>
      <c r="FZ250" s="356">
        <f t="shared" si="241"/>
        <v>0</v>
      </c>
    </row>
    <row r="251" spans="1:182" x14ac:dyDescent="0.25">
      <c r="A251" s="35" t="s">
        <v>377</v>
      </c>
      <c r="B251" s="201" t="s">
        <v>378</v>
      </c>
      <c r="C251" s="196" t="s">
        <v>18</v>
      </c>
      <c r="D251" s="96">
        <v>85.55</v>
      </c>
      <c r="E251" s="299">
        <f t="shared" si="247"/>
        <v>174</v>
      </c>
      <c r="F251" s="288">
        <f>$D$251*E251</f>
        <v>14885.699999999999</v>
      </c>
      <c r="G251" s="198"/>
      <c r="H251" s="289">
        <f>$D$251*G251</f>
        <v>0</v>
      </c>
      <c r="I251" s="483"/>
      <c r="K251" s="42">
        <v>0.75</v>
      </c>
      <c r="L251" s="41">
        <f t="shared" si="201"/>
        <v>0</v>
      </c>
      <c r="M251" s="41">
        <f t="shared" si="202"/>
        <v>0</v>
      </c>
      <c r="N251" s="564">
        <v>0</v>
      </c>
      <c r="O251" s="198">
        <v>24</v>
      </c>
      <c r="P251" s="289">
        <f>$D$251*O251</f>
        <v>2053.1999999999998</v>
      </c>
      <c r="Q251" s="457">
        <v>24</v>
      </c>
      <c r="S251" s="42">
        <v>0.75</v>
      </c>
      <c r="T251" s="41">
        <f t="shared" si="203"/>
        <v>18</v>
      </c>
      <c r="U251" s="41">
        <f t="shared" si="204"/>
        <v>18</v>
      </c>
      <c r="V251" s="557">
        <v>18</v>
      </c>
      <c r="W251" s="198"/>
      <c r="X251" s="289">
        <f>$D$251*W251</f>
        <v>0</v>
      </c>
      <c r="Y251" s="457"/>
      <c r="AA251" s="42">
        <v>0.75</v>
      </c>
      <c r="AB251" s="41">
        <f t="shared" si="205"/>
        <v>0</v>
      </c>
      <c r="AC251" s="41">
        <f t="shared" si="206"/>
        <v>0</v>
      </c>
      <c r="AD251" s="557">
        <v>0</v>
      </c>
      <c r="AE251" s="198">
        <v>24</v>
      </c>
      <c r="AF251" s="289">
        <f>$D$251*AE251</f>
        <v>2053.1999999999998</v>
      </c>
      <c r="AG251" s="457">
        <v>24</v>
      </c>
      <c r="AI251" s="42">
        <v>0.75</v>
      </c>
      <c r="AJ251" s="41">
        <f t="shared" si="207"/>
        <v>18</v>
      </c>
      <c r="AK251" s="41">
        <f t="shared" si="208"/>
        <v>18</v>
      </c>
      <c r="AL251" s="557">
        <v>18</v>
      </c>
      <c r="AM251" s="198"/>
      <c r="AN251" s="289">
        <f>$D$251*AM251</f>
        <v>0</v>
      </c>
      <c r="AO251" s="457"/>
      <c r="AQ251" s="42">
        <v>0.75</v>
      </c>
      <c r="AR251" s="41">
        <f t="shared" si="209"/>
        <v>0</v>
      </c>
      <c r="AS251" s="41">
        <f t="shared" si="210"/>
        <v>0</v>
      </c>
      <c r="AT251" s="557">
        <v>0</v>
      </c>
      <c r="AU251" s="198">
        <v>24</v>
      </c>
      <c r="AV251" s="289">
        <f>$D$251*AU251</f>
        <v>2053.1999999999998</v>
      </c>
      <c r="AW251" s="457">
        <v>24</v>
      </c>
      <c r="AY251" s="42">
        <v>0.75</v>
      </c>
      <c r="AZ251" s="41">
        <f t="shared" si="211"/>
        <v>18</v>
      </c>
      <c r="BA251" s="41">
        <f t="shared" si="212"/>
        <v>18</v>
      </c>
      <c r="BB251" s="557">
        <v>18</v>
      </c>
      <c r="BC251" s="198"/>
      <c r="BD251" s="289">
        <f>$D$251*BC251</f>
        <v>0</v>
      </c>
      <c r="BE251" s="457"/>
      <c r="BG251" s="42">
        <v>0.75</v>
      </c>
      <c r="BH251" s="41">
        <f t="shared" si="213"/>
        <v>0</v>
      </c>
      <c r="BI251" s="41">
        <f t="shared" si="214"/>
        <v>0</v>
      </c>
      <c r="BJ251" s="557">
        <v>0</v>
      </c>
      <c r="BK251" s="198">
        <v>24</v>
      </c>
      <c r="BL251" s="289">
        <f>$D$251*BK251</f>
        <v>2053.1999999999998</v>
      </c>
      <c r="BM251" s="457">
        <v>24</v>
      </c>
      <c r="BO251" s="42">
        <v>0.75</v>
      </c>
      <c r="BP251" s="41">
        <f t="shared" si="215"/>
        <v>18</v>
      </c>
      <c r="BQ251" s="41">
        <f t="shared" si="216"/>
        <v>18</v>
      </c>
      <c r="BR251" s="557">
        <v>18</v>
      </c>
      <c r="BS251" s="198"/>
      <c r="BT251" s="289">
        <f>$D$251*BS251</f>
        <v>0</v>
      </c>
      <c r="BU251" s="457"/>
      <c r="BW251" s="42">
        <v>0.75</v>
      </c>
      <c r="BX251" s="41">
        <f t="shared" si="217"/>
        <v>0</v>
      </c>
      <c r="BY251" s="41">
        <f t="shared" si="218"/>
        <v>0</v>
      </c>
      <c r="BZ251" s="557">
        <v>0</v>
      </c>
      <c r="CA251" s="198">
        <v>24</v>
      </c>
      <c r="CB251" s="289">
        <f>$D$251*CA251</f>
        <v>2053.1999999999998</v>
      </c>
      <c r="CC251" s="457">
        <v>24</v>
      </c>
      <c r="CE251" s="42">
        <v>0.75</v>
      </c>
      <c r="CF251" s="41">
        <f t="shared" si="219"/>
        <v>18</v>
      </c>
      <c r="CG251" s="41">
        <f t="shared" si="220"/>
        <v>18</v>
      </c>
      <c r="CH251" s="557">
        <v>18</v>
      </c>
      <c r="CI251" s="198">
        <v>15</v>
      </c>
      <c r="CJ251" s="289">
        <f>$D$251*CI251</f>
        <v>1283.25</v>
      </c>
      <c r="CK251" s="457">
        <v>15</v>
      </c>
      <c r="CM251" s="42">
        <v>0.75</v>
      </c>
      <c r="CN251" s="41">
        <f t="shared" si="221"/>
        <v>11.25</v>
      </c>
      <c r="CO251" s="41">
        <f t="shared" si="222"/>
        <v>12</v>
      </c>
      <c r="CP251" s="599">
        <v>12</v>
      </c>
      <c r="CQ251" s="198">
        <v>15</v>
      </c>
      <c r="CR251" s="289">
        <f>$D$251*CQ251</f>
        <v>1283.25</v>
      </c>
      <c r="CS251" s="467">
        <v>0</v>
      </c>
      <c r="CT251" s="57"/>
      <c r="CU251" s="42">
        <v>0.75</v>
      </c>
      <c r="CV251" s="41">
        <f t="shared" si="199"/>
        <v>11.25</v>
      </c>
      <c r="CW251" s="41">
        <f t="shared" si="200"/>
        <v>12</v>
      </c>
      <c r="CX251" s="564">
        <v>0</v>
      </c>
      <c r="CY251" s="198">
        <v>24</v>
      </c>
      <c r="CZ251" s="289">
        <f>$D$251*CY251</f>
        <v>2053.1999999999998</v>
      </c>
      <c r="DA251" s="502">
        <v>0</v>
      </c>
      <c r="DB251" s="274"/>
      <c r="DC251" s="42">
        <v>0.75</v>
      </c>
      <c r="DD251" s="41">
        <f t="shared" si="223"/>
        <v>18</v>
      </c>
      <c r="DE251" s="41">
        <f t="shared" si="224"/>
        <v>18</v>
      </c>
      <c r="DF251" s="604">
        <v>0</v>
      </c>
      <c r="DG251" s="180">
        <v>0</v>
      </c>
      <c r="DH251" s="289">
        <f>$D$251*DG251</f>
        <v>0</v>
      </c>
      <c r="DI251" s="502">
        <v>0</v>
      </c>
      <c r="DJ251" s="274"/>
      <c r="DK251" s="42">
        <v>0.75</v>
      </c>
      <c r="DL251" s="41">
        <f t="shared" si="225"/>
        <v>0</v>
      </c>
      <c r="DM251" s="41">
        <f t="shared" si="226"/>
        <v>0</v>
      </c>
      <c r="DN251" s="604">
        <v>0</v>
      </c>
      <c r="DO251" s="180">
        <v>0</v>
      </c>
      <c r="DP251" s="289">
        <f>$D$251*DO251</f>
        <v>0</v>
      </c>
      <c r="DQ251" s="502">
        <v>0</v>
      </c>
      <c r="DR251" s="274"/>
      <c r="DS251" s="42">
        <v>0.75</v>
      </c>
      <c r="DT251" s="41">
        <f t="shared" si="227"/>
        <v>0</v>
      </c>
      <c r="DU251" s="41">
        <f t="shared" si="228"/>
        <v>0</v>
      </c>
      <c r="DV251" s="604">
        <v>0</v>
      </c>
      <c r="DW251" s="180">
        <v>0</v>
      </c>
      <c r="DX251" s="289">
        <f>$D$251*DW251</f>
        <v>0</v>
      </c>
      <c r="DY251" s="502">
        <v>0</v>
      </c>
      <c r="DZ251" s="274"/>
      <c r="EA251" s="42">
        <v>0.75</v>
      </c>
      <c r="EB251" s="41">
        <f t="shared" si="229"/>
        <v>0</v>
      </c>
      <c r="EC251" s="41">
        <f t="shared" si="230"/>
        <v>0</v>
      </c>
      <c r="ED251" s="604">
        <v>0</v>
      </c>
      <c r="EE251" s="180">
        <v>0</v>
      </c>
      <c r="EF251" s="289">
        <f>$D$251*EE251</f>
        <v>0</v>
      </c>
      <c r="EG251" s="502">
        <v>0</v>
      </c>
      <c r="EH251" s="274"/>
      <c r="EI251" s="42">
        <v>0.75</v>
      </c>
      <c r="EJ251" s="41">
        <f t="shared" si="231"/>
        <v>0</v>
      </c>
      <c r="EK251" s="41">
        <f t="shared" si="232"/>
        <v>0</v>
      </c>
      <c r="EL251" s="604">
        <v>0</v>
      </c>
      <c r="EM251" s="180">
        <v>0</v>
      </c>
      <c r="EN251" s="289">
        <f>$D$251*EM251</f>
        <v>0</v>
      </c>
      <c r="EO251" s="502">
        <v>0</v>
      </c>
      <c r="EP251" s="274"/>
      <c r="EQ251" s="42">
        <v>0.75</v>
      </c>
      <c r="ER251" s="41">
        <f t="shared" si="233"/>
        <v>0</v>
      </c>
      <c r="ES251" s="41">
        <f t="shared" si="234"/>
        <v>0</v>
      </c>
      <c r="ET251" s="604">
        <v>0</v>
      </c>
      <c r="EU251" s="41">
        <v>0</v>
      </c>
      <c r="EV251" s="289">
        <f>$D$251*EU251</f>
        <v>0</v>
      </c>
      <c r="EW251" s="467">
        <v>0</v>
      </c>
      <c r="EX251" s="57"/>
      <c r="EY251" s="42">
        <v>0.75</v>
      </c>
      <c r="EZ251" s="41">
        <f t="shared" si="235"/>
        <v>0</v>
      </c>
      <c r="FA251" s="41">
        <f t="shared" si="236"/>
        <v>0</v>
      </c>
      <c r="FB251" s="564">
        <v>0</v>
      </c>
      <c r="FC251" s="86">
        <v>0</v>
      </c>
      <c r="FD251" s="289">
        <f>$D$251*FC251</f>
        <v>0</v>
      </c>
      <c r="FE251" s="499">
        <v>0</v>
      </c>
      <c r="FF251" s="19"/>
      <c r="FG251" s="42">
        <v>0.75</v>
      </c>
      <c r="FH251" s="41">
        <f t="shared" si="237"/>
        <v>0</v>
      </c>
      <c r="FI251" s="41">
        <f t="shared" ref="FI251:FI314" si="248">ROUNDUP(FH251,0)</f>
        <v>0</v>
      </c>
      <c r="FJ251" s="599">
        <v>0</v>
      </c>
      <c r="FK251" s="400">
        <v>0</v>
      </c>
      <c r="FL251" s="289">
        <f>$D$251*FK251</f>
        <v>0</v>
      </c>
      <c r="FM251" s="539">
        <v>0</v>
      </c>
      <c r="FN251" s="275"/>
      <c r="FO251" s="42">
        <v>0.75</v>
      </c>
      <c r="FP251" s="41">
        <f t="shared" si="238"/>
        <v>0</v>
      </c>
      <c r="FQ251" s="41">
        <f t="shared" si="239"/>
        <v>0</v>
      </c>
      <c r="FR251" s="633">
        <v>0</v>
      </c>
      <c r="FW251" s="355">
        <f t="shared" si="240"/>
        <v>174</v>
      </c>
      <c r="FX251" s="355">
        <f t="shared" si="240"/>
        <v>14885.7</v>
      </c>
      <c r="FY251" s="355">
        <f t="shared" si="241"/>
        <v>0</v>
      </c>
      <c r="FZ251" s="356">
        <f t="shared" si="241"/>
        <v>0</v>
      </c>
    </row>
    <row r="252" spans="1:182" x14ac:dyDescent="0.25">
      <c r="A252" s="35" t="s">
        <v>379</v>
      </c>
      <c r="B252" s="201" t="s">
        <v>380</v>
      </c>
      <c r="C252" s="196" t="s">
        <v>18</v>
      </c>
      <c r="D252" s="96">
        <v>85.55</v>
      </c>
      <c r="E252" s="299">
        <f t="shared" si="247"/>
        <v>132</v>
      </c>
      <c r="F252" s="288">
        <f>$D$252*E252</f>
        <v>11292.6</v>
      </c>
      <c r="G252" s="198"/>
      <c r="H252" s="289">
        <f>$D$252*G252</f>
        <v>0</v>
      </c>
      <c r="I252" s="483"/>
      <c r="K252" s="42">
        <v>0.75</v>
      </c>
      <c r="L252" s="41">
        <f t="shared" si="201"/>
        <v>0</v>
      </c>
      <c r="M252" s="41">
        <f t="shared" si="202"/>
        <v>0</v>
      </c>
      <c r="N252" s="564">
        <v>0</v>
      </c>
      <c r="O252" s="198">
        <v>18</v>
      </c>
      <c r="P252" s="289">
        <f>$D$252*O252</f>
        <v>1539.8999999999999</v>
      </c>
      <c r="Q252" s="457">
        <v>18</v>
      </c>
      <c r="S252" s="42">
        <v>0.75</v>
      </c>
      <c r="T252" s="41">
        <f t="shared" si="203"/>
        <v>13.5</v>
      </c>
      <c r="U252" s="41">
        <f t="shared" si="204"/>
        <v>14</v>
      </c>
      <c r="V252" s="557">
        <v>14</v>
      </c>
      <c r="W252" s="198"/>
      <c r="X252" s="289">
        <f>$D$252*W252</f>
        <v>0</v>
      </c>
      <c r="Y252" s="457"/>
      <c r="AA252" s="42">
        <v>0.75</v>
      </c>
      <c r="AB252" s="41">
        <f t="shared" si="205"/>
        <v>0</v>
      </c>
      <c r="AC252" s="41">
        <f t="shared" si="206"/>
        <v>0</v>
      </c>
      <c r="AD252" s="557">
        <v>0</v>
      </c>
      <c r="AE252" s="198">
        <v>18</v>
      </c>
      <c r="AF252" s="289">
        <f>$D$252*AE252</f>
        <v>1539.8999999999999</v>
      </c>
      <c r="AG252" s="457">
        <v>18</v>
      </c>
      <c r="AI252" s="42">
        <v>0.75</v>
      </c>
      <c r="AJ252" s="41">
        <f t="shared" si="207"/>
        <v>13.5</v>
      </c>
      <c r="AK252" s="41">
        <f t="shared" si="208"/>
        <v>14</v>
      </c>
      <c r="AL252" s="557">
        <v>14</v>
      </c>
      <c r="AM252" s="198"/>
      <c r="AN252" s="289">
        <f>$D$252*AM252</f>
        <v>0</v>
      </c>
      <c r="AO252" s="457"/>
      <c r="AQ252" s="42">
        <v>0.75</v>
      </c>
      <c r="AR252" s="41">
        <f t="shared" si="209"/>
        <v>0</v>
      </c>
      <c r="AS252" s="41">
        <f t="shared" si="210"/>
        <v>0</v>
      </c>
      <c r="AT252" s="557">
        <v>0</v>
      </c>
      <c r="AU252" s="198">
        <v>18</v>
      </c>
      <c r="AV252" s="289">
        <f>$D$252*AU252</f>
        <v>1539.8999999999999</v>
      </c>
      <c r="AW252" s="457">
        <v>18</v>
      </c>
      <c r="AY252" s="42">
        <v>0.75</v>
      </c>
      <c r="AZ252" s="41">
        <f t="shared" si="211"/>
        <v>13.5</v>
      </c>
      <c r="BA252" s="41">
        <f t="shared" si="212"/>
        <v>14</v>
      </c>
      <c r="BB252" s="557">
        <v>14</v>
      </c>
      <c r="BC252" s="198"/>
      <c r="BD252" s="289">
        <f>$D$252*BC252</f>
        <v>0</v>
      </c>
      <c r="BE252" s="457"/>
      <c r="BG252" s="42">
        <v>0.75</v>
      </c>
      <c r="BH252" s="41">
        <f t="shared" si="213"/>
        <v>0</v>
      </c>
      <c r="BI252" s="41">
        <f t="shared" si="214"/>
        <v>0</v>
      </c>
      <c r="BJ252" s="557">
        <v>0</v>
      </c>
      <c r="BK252" s="198">
        <v>18</v>
      </c>
      <c r="BL252" s="289">
        <f>$D$252*BK252</f>
        <v>1539.8999999999999</v>
      </c>
      <c r="BM252" s="457">
        <v>18</v>
      </c>
      <c r="BO252" s="42">
        <v>0.75</v>
      </c>
      <c r="BP252" s="41">
        <f t="shared" si="215"/>
        <v>13.5</v>
      </c>
      <c r="BQ252" s="41">
        <f t="shared" si="216"/>
        <v>14</v>
      </c>
      <c r="BR252" s="557">
        <v>14</v>
      </c>
      <c r="BS252" s="198"/>
      <c r="BT252" s="289">
        <f>$D$252*BS252</f>
        <v>0</v>
      </c>
      <c r="BU252" s="457"/>
      <c r="BW252" s="42">
        <v>0.75</v>
      </c>
      <c r="BX252" s="41">
        <f t="shared" si="217"/>
        <v>0</v>
      </c>
      <c r="BY252" s="41">
        <f t="shared" si="218"/>
        <v>0</v>
      </c>
      <c r="BZ252" s="557">
        <v>0</v>
      </c>
      <c r="CA252" s="198">
        <v>18</v>
      </c>
      <c r="CB252" s="289">
        <f>$D$252*CA252</f>
        <v>1539.8999999999999</v>
      </c>
      <c r="CC252" s="457">
        <v>18</v>
      </c>
      <c r="CE252" s="42">
        <v>0.75</v>
      </c>
      <c r="CF252" s="41">
        <f t="shared" si="219"/>
        <v>13.5</v>
      </c>
      <c r="CG252" s="41">
        <f t="shared" si="220"/>
        <v>14</v>
      </c>
      <c r="CH252" s="557">
        <v>14</v>
      </c>
      <c r="CI252" s="198">
        <v>12</v>
      </c>
      <c r="CJ252" s="289">
        <f>$D$252*CI252</f>
        <v>1026.5999999999999</v>
      </c>
      <c r="CK252" s="457">
        <v>12</v>
      </c>
      <c r="CM252" s="42">
        <v>0.75</v>
      </c>
      <c r="CN252" s="41">
        <f t="shared" si="221"/>
        <v>9</v>
      </c>
      <c r="CO252" s="41">
        <f t="shared" si="222"/>
        <v>9</v>
      </c>
      <c r="CP252" s="599">
        <v>9</v>
      </c>
      <c r="CQ252" s="198">
        <v>12</v>
      </c>
      <c r="CR252" s="289">
        <f>$D$252*CQ252</f>
        <v>1026.5999999999999</v>
      </c>
      <c r="CS252" s="467">
        <v>0</v>
      </c>
      <c r="CT252" s="57"/>
      <c r="CU252" s="42">
        <v>0.75</v>
      </c>
      <c r="CV252" s="41">
        <f t="shared" si="199"/>
        <v>9</v>
      </c>
      <c r="CW252" s="41">
        <f t="shared" si="200"/>
        <v>9</v>
      </c>
      <c r="CX252" s="564">
        <v>0</v>
      </c>
      <c r="CY252" s="198">
        <v>18</v>
      </c>
      <c r="CZ252" s="289">
        <f>$D$252*CY252</f>
        <v>1539.8999999999999</v>
      </c>
      <c r="DA252" s="502">
        <v>0</v>
      </c>
      <c r="DB252" s="274"/>
      <c r="DC252" s="42">
        <v>0.75</v>
      </c>
      <c r="DD252" s="41">
        <f t="shared" si="223"/>
        <v>13.5</v>
      </c>
      <c r="DE252" s="41">
        <f t="shared" si="224"/>
        <v>14</v>
      </c>
      <c r="DF252" s="604">
        <v>0</v>
      </c>
      <c r="DG252" s="180">
        <v>0</v>
      </c>
      <c r="DH252" s="289">
        <f>$D$252*DG252</f>
        <v>0</v>
      </c>
      <c r="DI252" s="502">
        <v>0</v>
      </c>
      <c r="DJ252" s="274"/>
      <c r="DK252" s="42">
        <v>0.75</v>
      </c>
      <c r="DL252" s="41">
        <f t="shared" si="225"/>
        <v>0</v>
      </c>
      <c r="DM252" s="41">
        <f t="shared" si="226"/>
        <v>0</v>
      </c>
      <c r="DN252" s="604">
        <v>0</v>
      </c>
      <c r="DO252" s="180">
        <v>0</v>
      </c>
      <c r="DP252" s="289">
        <f>$D$252*DO252</f>
        <v>0</v>
      </c>
      <c r="DQ252" s="502">
        <v>0</v>
      </c>
      <c r="DR252" s="274"/>
      <c r="DS252" s="42">
        <v>0.75</v>
      </c>
      <c r="DT252" s="41">
        <f t="shared" si="227"/>
        <v>0</v>
      </c>
      <c r="DU252" s="41">
        <f t="shared" si="228"/>
        <v>0</v>
      </c>
      <c r="DV252" s="604">
        <v>0</v>
      </c>
      <c r="DW252" s="180">
        <v>0</v>
      </c>
      <c r="DX252" s="289">
        <f>$D$252*DW252</f>
        <v>0</v>
      </c>
      <c r="DY252" s="502">
        <v>0</v>
      </c>
      <c r="DZ252" s="274"/>
      <c r="EA252" s="42">
        <v>0.75</v>
      </c>
      <c r="EB252" s="41">
        <f t="shared" si="229"/>
        <v>0</v>
      </c>
      <c r="EC252" s="41">
        <f t="shared" si="230"/>
        <v>0</v>
      </c>
      <c r="ED252" s="604">
        <v>0</v>
      </c>
      <c r="EE252" s="180">
        <v>0</v>
      </c>
      <c r="EF252" s="289">
        <f>$D$252*EE252</f>
        <v>0</v>
      </c>
      <c r="EG252" s="502">
        <v>0</v>
      </c>
      <c r="EH252" s="274"/>
      <c r="EI252" s="42">
        <v>0.75</v>
      </c>
      <c r="EJ252" s="41">
        <f t="shared" si="231"/>
        <v>0</v>
      </c>
      <c r="EK252" s="41">
        <f t="shared" si="232"/>
        <v>0</v>
      </c>
      <c r="EL252" s="604">
        <v>0</v>
      </c>
      <c r="EM252" s="180">
        <v>0</v>
      </c>
      <c r="EN252" s="289">
        <f>$D$252*EM252</f>
        <v>0</v>
      </c>
      <c r="EO252" s="502">
        <v>0</v>
      </c>
      <c r="EP252" s="274"/>
      <c r="EQ252" s="42">
        <v>0.75</v>
      </c>
      <c r="ER252" s="41">
        <f t="shared" si="233"/>
        <v>0</v>
      </c>
      <c r="ES252" s="41">
        <f t="shared" si="234"/>
        <v>0</v>
      </c>
      <c r="ET252" s="604">
        <v>0</v>
      </c>
      <c r="EU252" s="41">
        <v>0</v>
      </c>
      <c r="EV252" s="289">
        <f>$D$252*EU252</f>
        <v>0</v>
      </c>
      <c r="EW252" s="467">
        <v>0</v>
      </c>
      <c r="EX252" s="57"/>
      <c r="EY252" s="42">
        <v>0.75</v>
      </c>
      <c r="EZ252" s="41">
        <f t="shared" si="235"/>
        <v>0</v>
      </c>
      <c r="FA252" s="41">
        <f t="shared" si="236"/>
        <v>0</v>
      </c>
      <c r="FB252" s="564">
        <v>0</v>
      </c>
      <c r="FC252" s="86">
        <v>0</v>
      </c>
      <c r="FD252" s="289">
        <f>$D$252*FC252</f>
        <v>0</v>
      </c>
      <c r="FE252" s="499">
        <v>0</v>
      </c>
      <c r="FF252" s="19"/>
      <c r="FG252" s="42">
        <v>0.75</v>
      </c>
      <c r="FH252" s="41">
        <f t="shared" si="237"/>
        <v>0</v>
      </c>
      <c r="FI252" s="41">
        <f t="shared" si="248"/>
        <v>0</v>
      </c>
      <c r="FJ252" s="599">
        <v>0</v>
      </c>
      <c r="FK252" s="400">
        <v>0</v>
      </c>
      <c r="FL252" s="289">
        <f>$D$252*FK252</f>
        <v>0</v>
      </c>
      <c r="FM252" s="539">
        <v>0</v>
      </c>
      <c r="FN252" s="275"/>
      <c r="FO252" s="42">
        <v>0.75</v>
      </c>
      <c r="FP252" s="41">
        <f t="shared" si="238"/>
        <v>0</v>
      </c>
      <c r="FQ252" s="41">
        <f t="shared" si="239"/>
        <v>0</v>
      </c>
      <c r="FR252" s="633">
        <v>0</v>
      </c>
      <c r="FW252" s="355">
        <f t="shared" si="240"/>
        <v>132</v>
      </c>
      <c r="FX252" s="355">
        <f t="shared" si="240"/>
        <v>11292.599999999999</v>
      </c>
      <c r="FY252" s="355">
        <f t="shared" si="241"/>
        <v>0</v>
      </c>
      <c r="FZ252" s="356">
        <f t="shared" si="241"/>
        <v>0</v>
      </c>
    </row>
    <row r="253" spans="1:182" x14ac:dyDescent="0.25">
      <c r="A253" s="35" t="s">
        <v>381</v>
      </c>
      <c r="B253" s="201" t="s">
        <v>382</v>
      </c>
      <c r="C253" s="196" t="s">
        <v>18</v>
      </c>
      <c r="D253" s="96">
        <v>85.55</v>
      </c>
      <c r="E253" s="299">
        <f t="shared" si="247"/>
        <v>150</v>
      </c>
      <c r="F253" s="288">
        <f>$D$253*E253</f>
        <v>12832.5</v>
      </c>
      <c r="G253" s="198"/>
      <c r="H253" s="289">
        <f>$D$253*G253</f>
        <v>0</v>
      </c>
      <c r="I253" s="483"/>
      <c r="K253" s="42">
        <v>0.75</v>
      </c>
      <c r="L253" s="41">
        <f t="shared" si="201"/>
        <v>0</v>
      </c>
      <c r="M253" s="41">
        <f t="shared" si="202"/>
        <v>0</v>
      </c>
      <c r="N253" s="564">
        <v>0</v>
      </c>
      <c r="O253" s="198">
        <v>20</v>
      </c>
      <c r="P253" s="289">
        <f>$D$253*O253</f>
        <v>1711</v>
      </c>
      <c r="Q253" s="457">
        <v>20</v>
      </c>
      <c r="S253" s="42">
        <v>0.75</v>
      </c>
      <c r="T253" s="41">
        <f t="shared" si="203"/>
        <v>15</v>
      </c>
      <c r="U253" s="41">
        <f t="shared" si="204"/>
        <v>15</v>
      </c>
      <c r="V253" s="557">
        <v>15</v>
      </c>
      <c r="W253" s="198"/>
      <c r="X253" s="289">
        <f>$D$253*W253</f>
        <v>0</v>
      </c>
      <c r="Y253" s="457"/>
      <c r="AA253" s="42">
        <v>0.75</v>
      </c>
      <c r="AB253" s="41">
        <f t="shared" si="205"/>
        <v>0</v>
      </c>
      <c r="AC253" s="41">
        <f t="shared" si="206"/>
        <v>0</v>
      </c>
      <c r="AD253" s="557">
        <v>0</v>
      </c>
      <c r="AE253" s="198">
        <v>20</v>
      </c>
      <c r="AF253" s="289">
        <f>$D$253*AE253</f>
        <v>1711</v>
      </c>
      <c r="AG253" s="457">
        <v>20</v>
      </c>
      <c r="AI253" s="42">
        <v>0.75</v>
      </c>
      <c r="AJ253" s="41">
        <f t="shared" si="207"/>
        <v>15</v>
      </c>
      <c r="AK253" s="41">
        <f t="shared" si="208"/>
        <v>15</v>
      </c>
      <c r="AL253" s="557">
        <v>15</v>
      </c>
      <c r="AM253" s="198"/>
      <c r="AN253" s="289">
        <f>$D$253*AM253</f>
        <v>0</v>
      </c>
      <c r="AO253" s="457"/>
      <c r="AQ253" s="42">
        <v>0.75</v>
      </c>
      <c r="AR253" s="41">
        <f t="shared" si="209"/>
        <v>0</v>
      </c>
      <c r="AS253" s="41">
        <f t="shared" si="210"/>
        <v>0</v>
      </c>
      <c r="AT253" s="557">
        <v>0</v>
      </c>
      <c r="AU253" s="198">
        <v>20</v>
      </c>
      <c r="AV253" s="289">
        <f>$D$253*AU253</f>
        <v>1711</v>
      </c>
      <c r="AW253" s="457">
        <v>20</v>
      </c>
      <c r="AY253" s="42">
        <v>0.75</v>
      </c>
      <c r="AZ253" s="41">
        <f t="shared" si="211"/>
        <v>15</v>
      </c>
      <c r="BA253" s="41">
        <f t="shared" si="212"/>
        <v>15</v>
      </c>
      <c r="BB253" s="557">
        <v>15</v>
      </c>
      <c r="BC253" s="198"/>
      <c r="BD253" s="289">
        <f>$D$253*BC253</f>
        <v>0</v>
      </c>
      <c r="BE253" s="457"/>
      <c r="BG253" s="42">
        <v>0.75</v>
      </c>
      <c r="BH253" s="41">
        <f t="shared" si="213"/>
        <v>0</v>
      </c>
      <c r="BI253" s="41">
        <f t="shared" si="214"/>
        <v>0</v>
      </c>
      <c r="BJ253" s="557">
        <v>0</v>
      </c>
      <c r="BK253" s="198">
        <v>20</v>
      </c>
      <c r="BL253" s="289">
        <f>$D$253*BK253</f>
        <v>1711</v>
      </c>
      <c r="BM253" s="457">
        <v>20</v>
      </c>
      <c r="BO253" s="42">
        <v>0.75</v>
      </c>
      <c r="BP253" s="41">
        <f t="shared" si="215"/>
        <v>15</v>
      </c>
      <c r="BQ253" s="41">
        <f t="shared" si="216"/>
        <v>15</v>
      </c>
      <c r="BR253" s="557">
        <v>15</v>
      </c>
      <c r="BS253" s="198"/>
      <c r="BT253" s="289">
        <f>$D$253*BS253</f>
        <v>0</v>
      </c>
      <c r="BU253" s="457"/>
      <c r="BW253" s="42">
        <v>0.75</v>
      </c>
      <c r="BX253" s="41">
        <f t="shared" si="217"/>
        <v>0</v>
      </c>
      <c r="BY253" s="41">
        <f t="shared" si="218"/>
        <v>0</v>
      </c>
      <c r="BZ253" s="557">
        <v>0</v>
      </c>
      <c r="CA253" s="198">
        <v>20</v>
      </c>
      <c r="CB253" s="289">
        <f>$D$253*CA253</f>
        <v>1711</v>
      </c>
      <c r="CC253" s="457">
        <v>20</v>
      </c>
      <c r="CE253" s="42">
        <v>0.75</v>
      </c>
      <c r="CF253" s="41">
        <f t="shared" si="219"/>
        <v>15</v>
      </c>
      <c r="CG253" s="41">
        <f t="shared" si="220"/>
        <v>15</v>
      </c>
      <c r="CH253" s="557">
        <v>15</v>
      </c>
      <c r="CI253" s="198">
        <v>15</v>
      </c>
      <c r="CJ253" s="289">
        <f>$D$253*CI253</f>
        <v>1283.25</v>
      </c>
      <c r="CK253" s="457">
        <v>15</v>
      </c>
      <c r="CM253" s="42">
        <v>0.75</v>
      </c>
      <c r="CN253" s="41">
        <f t="shared" si="221"/>
        <v>11.25</v>
      </c>
      <c r="CO253" s="41">
        <f t="shared" si="222"/>
        <v>12</v>
      </c>
      <c r="CP253" s="599">
        <v>12</v>
      </c>
      <c r="CQ253" s="198">
        <v>15</v>
      </c>
      <c r="CR253" s="289">
        <f>$D$253*CQ253</f>
        <v>1283.25</v>
      </c>
      <c r="CS253" s="467">
        <v>0</v>
      </c>
      <c r="CT253" s="57"/>
      <c r="CU253" s="42">
        <v>0.75</v>
      </c>
      <c r="CV253" s="41">
        <f t="shared" si="199"/>
        <v>11.25</v>
      </c>
      <c r="CW253" s="41">
        <f t="shared" si="200"/>
        <v>12</v>
      </c>
      <c r="CX253" s="564">
        <v>0</v>
      </c>
      <c r="CY253" s="198">
        <v>20</v>
      </c>
      <c r="CZ253" s="289">
        <f>$D$253*CY253</f>
        <v>1711</v>
      </c>
      <c r="DA253" s="502">
        <v>0</v>
      </c>
      <c r="DB253" s="274"/>
      <c r="DC253" s="42">
        <v>0.75</v>
      </c>
      <c r="DD253" s="41">
        <f t="shared" si="223"/>
        <v>15</v>
      </c>
      <c r="DE253" s="41">
        <f t="shared" si="224"/>
        <v>15</v>
      </c>
      <c r="DF253" s="604">
        <v>0</v>
      </c>
      <c r="DG253" s="180">
        <v>0</v>
      </c>
      <c r="DH253" s="289">
        <f>$D$253*DG253</f>
        <v>0</v>
      </c>
      <c r="DI253" s="502">
        <v>0</v>
      </c>
      <c r="DJ253" s="274"/>
      <c r="DK253" s="42">
        <v>0.75</v>
      </c>
      <c r="DL253" s="41">
        <f t="shared" si="225"/>
        <v>0</v>
      </c>
      <c r="DM253" s="41">
        <f t="shared" si="226"/>
        <v>0</v>
      </c>
      <c r="DN253" s="604">
        <v>0</v>
      </c>
      <c r="DO253" s="180">
        <v>0</v>
      </c>
      <c r="DP253" s="289">
        <f>$D$253*DO253</f>
        <v>0</v>
      </c>
      <c r="DQ253" s="502">
        <v>0</v>
      </c>
      <c r="DR253" s="274"/>
      <c r="DS253" s="42">
        <v>0.75</v>
      </c>
      <c r="DT253" s="41">
        <f t="shared" si="227"/>
        <v>0</v>
      </c>
      <c r="DU253" s="41">
        <f t="shared" si="228"/>
        <v>0</v>
      </c>
      <c r="DV253" s="604">
        <v>0</v>
      </c>
      <c r="DW253" s="180">
        <v>0</v>
      </c>
      <c r="DX253" s="289">
        <f>$D$253*DW253</f>
        <v>0</v>
      </c>
      <c r="DY253" s="502">
        <v>0</v>
      </c>
      <c r="DZ253" s="274"/>
      <c r="EA253" s="42">
        <v>0.75</v>
      </c>
      <c r="EB253" s="41">
        <f t="shared" si="229"/>
        <v>0</v>
      </c>
      <c r="EC253" s="41">
        <f t="shared" si="230"/>
        <v>0</v>
      </c>
      <c r="ED253" s="604">
        <v>0</v>
      </c>
      <c r="EE253" s="180">
        <v>0</v>
      </c>
      <c r="EF253" s="289">
        <f>$D$253*EE253</f>
        <v>0</v>
      </c>
      <c r="EG253" s="502">
        <v>0</v>
      </c>
      <c r="EH253" s="274"/>
      <c r="EI253" s="42">
        <v>0.75</v>
      </c>
      <c r="EJ253" s="41">
        <f t="shared" si="231"/>
        <v>0</v>
      </c>
      <c r="EK253" s="41">
        <f t="shared" si="232"/>
        <v>0</v>
      </c>
      <c r="EL253" s="604">
        <v>0</v>
      </c>
      <c r="EM253" s="180">
        <v>0</v>
      </c>
      <c r="EN253" s="289">
        <f>$D$253*EM253</f>
        <v>0</v>
      </c>
      <c r="EO253" s="502">
        <v>0</v>
      </c>
      <c r="EP253" s="274"/>
      <c r="EQ253" s="42">
        <v>0.75</v>
      </c>
      <c r="ER253" s="41">
        <f t="shared" si="233"/>
        <v>0</v>
      </c>
      <c r="ES253" s="41">
        <f t="shared" si="234"/>
        <v>0</v>
      </c>
      <c r="ET253" s="604">
        <v>0</v>
      </c>
      <c r="EU253" s="41">
        <v>0</v>
      </c>
      <c r="EV253" s="289">
        <f>$D$253*EU253</f>
        <v>0</v>
      </c>
      <c r="EW253" s="467">
        <v>0</v>
      </c>
      <c r="EX253" s="57"/>
      <c r="EY253" s="42">
        <v>0.75</v>
      </c>
      <c r="EZ253" s="41">
        <f t="shared" si="235"/>
        <v>0</v>
      </c>
      <c r="FA253" s="41">
        <f t="shared" si="236"/>
        <v>0</v>
      </c>
      <c r="FB253" s="564">
        <v>0</v>
      </c>
      <c r="FC253" s="86">
        <v>0</v>
      </c>
      <c r="FD253" s="289">
        <f>$D$253*FC253</f>
        <v>0</v>
      </c>
      <c r="FE253" s="499">
        <v>0</v>
      </c>
      <c r="FF253" s="19"/>
      <c r="FG253" s="42">
        <v>0.75</v>
      </c>
      <c r="FH253" s="41">
        <f t="shared" si="237"/>
        <v>0</v>
      </c>
      <c r="FI253" s="41">
        <f t="shared" si="248"/>
        <v>0</v>
      </c>
      <c r="FJ253" s="599">
        <v>0</v>
      </c>
      <c r="FK253" s="400">
        <v>0</v>
      </c>
      <c r="FL253" s="289">
        <f>$D$253*FK253</f>
        <v>0</v>
      </c>
      <c r="FM253" s="539">
        <v>0</v>
      </c>
      <c r="FN253" s="275"/>
      <c r="FO253" s="42">
        <v>0.75</v>
      </c>
      <c r="FP253" s="41">
        <f t="shared" si="238"/>
        <v>0</v>
      </c>
      <c r="FQ253" s="41">
        <f t="shared" si="239"/>
        <v>0</v>
      </c>
      <c r="FR253" s="633">
        <v>0</v>
      </c>
      <c r="FW253" s="355">
        <f t="shared" si="240"/>
        <v>150</v>
      </c>
      <c r="FX253" s="355">
        <f t="shared" si="240"/>
        <v>12832.5</v>
      </c>
      <c r="FY253" s="355">
        <f t="shared" si="241"/>
        <v>0</v>
      </c>
      <c r="FZ253" s="356">
        <f t="shared" si="241"/>
        <v>0</v>
      </c>
    </row>
    <row r="254" spans="1:182" x14ac:dyDescent="0.25">
      <c r="A254" s="51"/>
      <c r="B254" s="103" t="s">
        <v>383</v>
      </c>
      <c r="C254" s="200" t="s">
        <v>18</v>
      </c>
      <c r="D254" s="96"/>
      <c r="E254" s="299">
        <f>SUM(E250:E253)</f>
        <v>588</v>
      </c>
      <c r="F254" s="297">
        <f>SUM(F250:F253)</f>
        <v>50303.4</v>
      </c>
      <c r="G254" s="41">
        <f>SUM(G250:G253)</f>
        <v>0</v>
      </c>
      <c r="H254" s="298">
        <f>SUM(H250:H253)</f>
        <v>0</v>
      </c>
      <c r="I254" s="467">
        <v>0</v>
      </c>
      <c r="J254" s="191">
        <v>14</v>
      </c>
      <c r="K254" s="42"/>
      <c r="L254" s="41">
        <f t="shared" si="201"/>
        <v>0</v>
      </c>
      <c r="M254" s="41">
        <f t="shared" si="202"/>
        <v>0</v>
      </c>
      <c r="N254" s="564">
        <v>0</v>
      </c>
      <c r="O254" s="41">
        <f>SUM(O250:O253)</f>
        <v>80</v>
      </c>
      <c r="P254" s="298">
        <f>SUM(P250:P253)</f>
        <v>6843.9999999999991</v>
      </c>
      <c r="Q254" s="463">
        <v>80</v>
      </c>
      <c r="R254" s="191">
        <v>16</v>
      </c>
      <c r="S254" s="42"/>
      <c r="T254" s="41">
        <f t="shared" si="203"/>
        <v>0</v>
      </c>
      <c r="U254" s="41">
        <f t="shared" si="204"/>
        <v>0</v>
      </c>
      <c r="V254" s="563">
        <v>0</v>
      </c>
      <c r="W254" s="41">
        <f>SUM(W250:W253)</f>
        <v>0</v>
      </c>
      <c r="X254" s="298">
        <f>SUM(X250:X253)</f>
        <v>0</v>
      </c>
      <c r="Y254" s="463">
        <v>0</v>
      </c>
      <c r="Z254" s="191">
        <v>1</v>
      </c>
      <c r="AA254" s="42"/>
      <c r="AB254" s="41">
        <f t="shared" si="205"/>
        <v>0</v>
      </c>
      <c r="AC254" s="41">
        <f t="shared" si="206"/>
        <v>0</v>
      </c>
      <c r="AD254" s="563">
        <v>0</v>
      </c>
      <c r="AE254" s="41">
        <f>SUM(AE250:AE253)</f>
        <v>80</v>
      </c>
      <c r="AF254" s="298">
        <f>SUM(AF250:AF253)</f>
        <v>6843.9999999999991</v>
      </c>
      <c r="AG254" s="467">
        <v>80</v>
      </c>
      <c r="AH254" s="191">
        <v>26</v>
      </c>
      <c r="AI254" s="42"/>
      <c r="AJ254" s="41">
        <f t="shared" si="207"/>
        <v>0</v>
      </c>
      <c r="AK254" s="41">
        <f t="shared" si="208"/>
        <v>0</v>
      </c>
      <c r="AL254" s="563">
        <v>0</v>
      </c>
      <c r="AM254" s="41">
        <f>SUM(AM250:AM253)</f>
        <v>0</v>
      </c>
      <c r="AN254" s="298">
        <f>SUM(AN250:AN253)</f>
        <v>0</v>
      </c>
      <c r="AO254" s="463">
        <v>0</v>
      </c>
      <c r="AP254" s="191">
        <v>11</v>
      </c>
      <c r="AQ254" s="42"/>
      <c r="AR254" s="41">
        <f t="shared" si="209"/>
        <v>0</v>
      </c>
      <c r="AS254" s="41">
        <f t="shared" si="210"/>
        <v>0</v>
      </c>
      <c r="AT254" s="563">
        <v>0</v>
      </c>
      <c r="AU254" s="41">
        <f>SUM(AU250:AU253)</f>
        <v>80</v>
      </c>
      <c r="AV254" s="298">
        <f>SUM(AV250:AV253)</f>
        <v>6843.9999999999991</v>
      </c>
      <c r="AW254" s="463">
        <v>80</v>
      </c>
      <c r="AX254" s="191">
        <v>46</v>
      </c>
      <c r="AY254" s="42"/>
      <c r="AZ254" s="41">
        <f t="shared" si="211"/>
        <v>0</v>
      </c>
      <c r="BA254" s="41">
        <f t="shared" si="212"/>
        <v>0</v>
      </c>
      <c r="BB254" s="563">
        <v>0</v>
      </c>
      <c r="BC254" s="41">
        <f>SUM(BC250:BC253)</f>
        <v>0</v>
      </c>
      <c r="BD254" s="298">
        <f>SUM(BD250:BD253)</f>
        <v>0</v>
      </c>
      <c r="BE254" s="463">
        <v>0</v>
      </c>
      <c r="BF254" s="191">
        <v>0</v>
      </c>
      <c r="BG254" s="42"/>
      <c r="BH254" s="41">
        <f t="shared" si="213"/>
        <v>0</v>
      </c>
      <c r="BI254" s="41">
        <f t="shared" si="214"/>
        <v>0</v>
      </c>
      <c r="BJ254" s="563">
        <v>0</v>
      </c>
      <c r="BK254" s="41">
        <f>SUM(BK250:BK253)</f>
        <v>80</v>
      </c>
      <c r="BL254" s="298">
        <f>SUM(BL250:BL253)</f>
        <v>6843.9999999999991</v>
      </c>
      <c r="BM254" s="463">
        <v>80</v>
      </c>
      <c r="BN254" s="191">
        <v>45</v>
      </c>
      <c r="BO254" s="42"/>
      <c r="BP254" s="41">
        <f t="shared" si="215"/>
        <v>0</v>
      </c>
      <c r="BQ254" s="41">
        <f t="shared" si="216"/>
        <v>0</v>
      </c>
      <c r="BR254" s="563">
        <v>0</v>
      </c>
      <c r="BS254" s="41">
        <f>SUM(BS250:BS253)</f>
        <v>0</v>
      </c>
      <c r="BT254" s="298">
        <f>SUM(BT250:BT253)</f>
        <v>0</v>
      </c>
      <c r="BU254" s="463">
        <v>0</v>
      </c>
      <c r="BV254" s="191">
        <v>33</v>
      </c>
      <c r="BW254" s="42"/>
      <c r="BX254" s="41">
        <f t="shared" si="217"/>
        <v>0</v>
      </c>
      <c r="BY254" s="41">
        <f t="shared" si="218"/>
        <v>0</v>
      </c>
      <c r="BZ254" s="563">
        <v>0</v>
      </c>
      <c r="CA254" s="41">
        <f>SUM(CA250:CA253)</f>
        <v>80</v>
      </c>
      <c r="CB254" s="298">
        <f>SUM(CB250:CB253)</f>
        <v>6843.9999999999991</v>
      </c>
      <c r="CC254" s="463">
        <v>80</v>
      </c>
      <c r="CD254" s="191">
        <v>0</v>
      </c>
      <c r="CE254" s="42"/>
      <c r="CF254" s="41">
        <f t="shared" si="219"/>
        <v>0</v>
      </c>
      <c r="CG254" s="41">
        <f t="shared" si="220"/>
        <v>0</v>
      </c>
      <c r="CH254" s="563">
        <v>0</v>
      </c>
      <c r="CI254" s="41">
        <f>SUM(CI250:CI253)</f>
        <v>54</v>
      </c>
      <c r="CJ254" s="298">
        <f>SUM(CJ250:CJ253)</f>
        <v>4619.7</v>
      </c>
      <c r="CK254" s="463">
        <v>54</v>
      </c>
      <c r="CL254" s="191">
        <v>0</v>
      </c>
      <c r="CM254" s="42"/>
      <c r="CN254" s="41">
        <f t="shared" si="221"/>
        <v>0</v>
      </c>
      <c r="CO254" s="41">
        <f t="shared" si="222"/>
        <v>0</v>
      </c>
      <c r="CP254" s="604">
        <v>0</v>
      </c>
      <c r="CQ254" s="41">
        <f>SUM(CQ250:CQ253)</f>
        <v>54</v>
      </c>
      <c r="CR254" s="298">
        <f>SUM(CR250:CR253)</f>
        <v>4619.7</v>
      </c>
      <c r="CS254" s="463">
        <v>0</v>
      </c>
      <c r="CT254" s="227"/>
      <c r="CU254" s="42"/>
      <c r="CV254" s="41">
        <f t="shared" si="199"/>
        <v>0</v>
      </c>
      <c r="CW254" s="41">
        <f t="shared" si="200"/>
        <v>0</v>
      </c>
      <c r="CX254" s="593">
        <v>0</v>
      </c>
      <c r="CY254" s="41">
        <f>SUM(CY250:CY253)</f>
        <v>80</v>
      </c>
      <c r="CZ254" s="298">
        <f>SUM(CZ250:CZ253)</f>
        <v>6843.9999999999991</v>
      </c>
      <c r="DA254" s="463"/>
      <c r="DB254" s="227"/>
      <c r="DC254" s="42"/>
      <c r="DD254" s="41">
        <f t="shared" si="223"/>
        <v>0</v>
      </c>
      <c r="DE254" s="41">
        <f t="shared" si="224"/>
        <v>0</v>
      </c>
      <c r="DF254" s="576">
        <v>0</v>
      </c>
      <c r="DG254" s="104"/>
      <c r="DH254" s="298">
        <f>SUM(DH250:DH253)</f>
        <v>0</v>
      </c>
      <c r="DI254" s="463"/>
      <c r="DJ254" s="227"/>
      <c r="DK254" s="42"/>
      <c r="DL254" s="41">
        <f t="shared" si="225"/>
        <v>0</v>
      </c>
      <c r="DM254" s="41">
        <f t="shared" si="226"/>
        <v>0</v>
      </c>
      <c r="DN254" s="576">
        <v>0</v>
      </c>
      <c r="DO254" s="104"/>
      <c r="DP254" s="298">
        <f>SUM(DP250:DP253)</f>
        <v>0</v>
      </c>
      <c r="DQ254" s="463"/>
      <c r="DR254" s="227"/>
      <c r="DS254" s="42"/>
      <c r="DT254" s="41">
        <f t="shared" si="227"/>
        <v>0</v>
      </c>
      <c r="DU254" s="41">
        <f t="shared" si="228"/>
        <v>0</v>
      </c>
      <c r="DV254" s="576">
        <v>0</v>
      </c>
      <c r="DW254" s="104"/>
      <c r="DX254" s="298">
        <f>SUM(DX250:DX253)</f>
        <v>0</v>
      </c>
      <c r="DY254" s="463"/>
      <c r="DZ254" s="227"/>
      <c r="EA254" s="42"/>
      <c r="EB254" s="41">
        <f t="shared" si="229"/>
        <v>0</v>
      </c>
      <c r="EC254" s="41">
        <f t="shared" si="230"/>
        <v>0</v>
      </c>
      <c r="ED254" s="576">
        <v>0</v>
      </c>
      <c r="EE254" s="104"/>
      <c r="EF254" s="298">
        <f>SUM(EF250:EF253)</f>
        <v>0</v>
      </c>
      <c r="EG254" s="463"/>
      <c r="EH254" s="227"/>
      <c r="EI254" s="42"/>
      <c r="EJ254" s="41">
        <f t="shared" si="231"/>
        <v>0</v>
      </c>
      <c r="EK254" s="41">
        <f t="shared" si="232"/>
        <v>0</v>
      </c>
      <c r="EL254" s="576">
        <v>0</v>
      </c>
      <c r="EM254" s="104"/>
      <c r="EN254" s="298">
        <f>SUM(EN250:EN253)</f>
        <v>0</v>
      </c>
      <c r="EO254" s="463"/>
      <c r="EP254" s="227"/>
      <c r="EQ254" s="42"/>
      <c r="ER254" s="41">
        <f t="shared" si="233"/>
        <v>0</v>
      </c>
      <c r="ES254" s="41">
        <f t="shared" si="234"/>
        <v>0</v>
      </c>
      <c r="ET254" s="576">
        <v>0</v>
      </c>
      <c r="EU254" s="104"/>
      <c r="EV254" s="298">
        <f>SUM(EV250:EV253)</f>
        <v>0</v>
      </c>
      <c r="EW254" s="463"/>
      <c r="EX254" s="227"/>
      <c r="EY254" s="42"/>
      <c r="EZ254" s="41">
        <f t="shared" si="235"/>
        <v>0</v>
      </c>
      <c r="FA254" s="41">
        <f t="shared" si="236"/>
        <v>0</v>
      </c>
      <c r="FB254" s="564">
        <v>0</v>
      </c>
      <c r="FC254" s="104"/>
      <c r="FD254" s="298">
        <f>SUM(FD250:FD253)</f>
        <v>0</v>
      </c>
      <c r="FE254" s="463"/>
      <c r="FF254" s="227"/>
      <c r="FG254" s="42"/>
      <c r="FH254" s="41">
        <f t="shared" si="237"/>
        <v>0</v>
      </c>
      <c r="FI254" s="41">
        <f t="shared" si="248"/>
        <v>0</v>
      </c>
      <c r="FJ254" s="576">
        <v>0</v>
      </c>
      <c r="FK254" s="292"/>
      <c r="FL254" s="298">
        <f>SUM(FL250:FL253)</f>
        <v>0</v>
      </c>
      <c r="FM254" s="548"/>
      <c r="FN254" s="275"/>
      <c r="FO254" s="42"/>
      <c r="FP254" s="41">
        <f t="shared" si="238"/>
        <v>0</v>
      </c>
      <c r="FQ254" s="41">
        <f t="shared" si="239"/>
        <v>0</v>
      </c>
      <c r="FR254" s="633">
        <v>0</v>
      </c>
      <c r="FW254" s="355">
        <f t="shared" si="240"/>
        <v>588</v>
      </c>
      <c r="FX254" s="355">
        <f t="shared" si="240"/>
        <v>50303.399999999987</v>
      </c>
      <c r="FY254" s="355">
        <f t="shared" si="241"/>
        <v>0</v>
      </c>
      <c r="FZ254" s="356">
        <f t="shared" si="241"/>
        <v>0</v>
      </c>
    </row>
    <row r="255" spans="1:182" x14ac:dyDescent="0.25">
      <c r="A255" s="51"/>
      <c r="B255" s="103"/>
      <c r="C255" s="200"/>
      <c r="D255" s="96"/>
      <c r="E255" s="299"/>
      <c r="F255" s="297"/>
      <c r="G255" s="41"/>
      <c r="H255" s="298"/>
      <c r="I255" s="467"/>
      <c r="K255" s="42"/>
      <c r="L255" s="41">
        <f t="shared" si="201"/>
        <v>0</v>
      </c>
      <c r="M255" s="41">
        <f t="shared" si="202"/>
        <v>0</v>
      </c>
      <c r="N255" s="564">
        <v>0</v>
      </c>
      <c r="O255" s="41"/>
      <c r="P255" s="298"/>
      <c r="Q255" s="463"/>
      <c r="S255" s="42"/>
      <c r="T255" s="41">
        <f t="shared" si="203"/>
        <v>0</v>
      </c>
      <c r="U255" s="41">
        <f t="shared" si="204"/>
        <v>0</v>
      </c>
      <c r="V255" s="563">
        <v>0</v>
      </c>
      <c r="W255" s="41"/>
      <c r="X255" s="298"/>
      <c r="Y255" s="463"/>
      <c r="AA255" s="42"/>
      <c r="AB255" s="41">
        <f t="shared" si="205"/>
        <v>0</v>
      </c>
      <c r="AC255" s="41">
        <f t="shared" si="206"/>
        <v>0</v>
      </c>
      <c r="AD255" s="563">
        <v>0</v>
      </c>
      <c r="AE255" s="41"/>
      <c r="AF255" s="298"/>
      <c r="AG255" s="467"/>
      <c r="AI255" s="42"/>
      <c r="AJ255" s="41">
        <f t="shared" si="207"/>
        <v>0</v>
      </c>
      <c r="AK255" s="41">
        <f t="shared" si="208"/>
        <v>0</v>
      </c>
      <c r="AL255" s="563">
        <v>0</v>
      </c>
      <c r="AM255" s="41"/>
      <c r="AN255" s="298"/>
      <c r="AO255" s="463"/>
      <c r="AQ255" s="42"/>
      <c r="AR255" s="41">
        <f t="shared" si="209"/>
        <v>0</v>
      </c>
      <c r="AS255" s="41">
        <f t="shared" si="210"/>
        <v>0</v>
      </c>
      <c r="AT255" s="563">
        <v>0</v>
      </c>
      <c r="AU255" s="41"/>
      <c r="AV255" s="298"/>
      <c r="AW255" s="463"/>
      <c r="AY255" s="42"/>
      <c r="AZ255" s="41">
        <f t="shared" si="211"/>
        <v>0</v>
      </c>
      <c r="BA255" s="41">
        <f t="shared" si="212"/>
        <v>0</v>
      </c>
      <c r="BB255" s="563">
        <v>0</v>
      </c>
      <c r="BC255" s="41"/>
      <c r="BD255" s="298"/>
      <c r="BE255" s="463"/>
      <c r="BG255" s="42"/>
      <c r="BH255" s="41">
        <f t="shared" si="213"/>
        <v>0</v>
      </c>
      <c r="BI255" s="41">
        <f t="shared" si="214"/>
        <v>0</v>
      </c>
      <c r="BJ255" s="563">
        <v>0</v>
      </c>
      <c r="BK255" s="41"/>
      <c r="BL255" s="298"/>
      <c r="BM255" s="463"/>
      <c r="BO255" s="42"/>
      <c r="BP255" s="41">
        <f t="shared" si="215"/>
        <v>0</v>
      </c>
      <c r="BQ255" s="41">
        <f t="shared" si="216"/>
        <v>0</v>
      </c>
      <c r="BR255" s="563">
        <v>0</v>
      </c>
      <c r="BS255" s="41"/>
      <c r="BT255" s="298"/>
      <c r="BU255" s="463"/>
      <c r="BW255" s="42"/>
      <c r="BX255" s="41">
        <f t="shared" si="217"/>
        <v>0</v>
      </c>
      <c r="BY255" s="41">
        <f t="shared" si="218"/>
        <v>0</v>
      </c>
      <c r="BZ255" s="563">
        <v>0</v>
      </c>
      <c r="CA255" s="41"/>
      <c r="CB255" s="298"/>
      <c r="CC255" s="463"/>
      <c r="CE255" s="42"/>
      <c r="CF255" s="41">
        <f t="shared" si="219"/>
        <v>0</v>
      </c>
      <c r="CG255" s="41">
        <f t="shared" si="220"/>
        <v>0</v>
      </c>
      <c r="CH255" s="563">
        <v>0</v>
      </c>
      <c r="CI255" s="41"/>
      <c r="CJ255" s="298"/>
      <c r="CK255" s="463"/>
      <c r="CM255" s="42"/>
      <c r="CN255" s="41">
        <f t="shared" si="221"/>
        <v>0</v>
      </c>
      <c r="CO255" s="41">
        <f t="shared" si="222"/>
        <v>0</v>
      </c>
      <c r="CP255" s="604">
        <v>0</v>
      </c>
      <c r="CQ255" s="41"/>
      <c r="CR255" s="298"/>
      <c r="CS255" s="463"/>
      <c r="CT255" s="227"/>
      <c r="CU255" s="42"/>
      <c r="CV255" s="41">
        <f t="shared" si="199"/>
        <v>0</v>
      </c>
      <c r="CW255" s="41">
        <f t="shared" si="200"/>
        <v>0</v>
      </c>
      <c r="CX255" s="593">
        <v>0</v>
      </c>
      <c r="CY255" s="41"/>
      <c r="CZ255" s="298"/>
      <c r="DA255" s="463"/>
      <c r="DB255" s="227"/>
      <c r="DC255" s="42"/>
      <c r="DD255" s="41">
        <f t="shared" si="223"/>
        <v>0</v>
      </c>
      <c r="DE255" s="41">
        <f t="shared" si="224"/>
        <v>0</v>
      </c>
      <c r="DF255" s="576">
        <v>0</v>
      </c>
      <c r="DG255" s="104"/>
      <c r="DH255" s="298"/>
      <c r="DI255" s="463"/>
      <c r="DJ255" s="227"/>
      <c r="DK255" s="42"/>
      <c r="DL255" s="41">
        <f t="shared" si="225"/>
        <v>0</v>
      </c>
      <c r="DM255" s="41">
        <f t="shared" si="226"/>
        <v>0</v>
      </c>
      <c r="DN255" s="576">
        <v>0</v>
      </c>
      <c r="DO255" s="104"/>
      <c r="DP255" s="298"/>
      <c r="DQ255" s="463"/>
      <c r="DR255" s="227"/>
      <c r="DS255" s="42"/>
      <c r="DT255" s="41">
        <f t="shared" si="227"/>
        <v>0</v>
      </c>
      <c r="DU255" s="41">
        <f t="shared" si="228"/>
        <v>0</v>
      </c>
      <c r="DV255" s="576">
        <v>0</v>
      </c>
      <c r="DW255" s="104"/>
      <c r="DX255" s="298"/>
      <c r="DY255" s="463"/>
      <c r="DZ255" s="227"/>
      <c r="EA255" s="42"/>
      <c r="EB255" s="41">
        <f t="shared" si="229"/>
        <v>0</v>
      </c>
      <c r="EC255" s="41">
        <f t="shared" si="230"/>
        <v>0</v>
      </c>
      <c r="ED255" s="576">
        <v>0</v>
      </c>
      <c r="EE255" s="104"/>
      <c r="EF255" s="298"/>
      <c r="EG255" s="463"/>
      <c r="EH255" s="227"/>
      <c r="EI255" s="42"/>
      <c r="EJ255" s="41">
        <f t="shared" si="231"/>
        <v>0</v>
      </c>
      <c r="EK255" s="41">
        <f t="shared" si="232"/>
        <v>0</v>
      </c>
      <c r="EL255" s="576">
        <v>0</v>
      </c>
      <c r="EM255" s="104"/>
      <c r="EN255" s="298"/>
      <c r="EO255" s="463"/>
      <c r="EP255" s="227"/>
      <c r="EQ255" s="42"/>
      <c r="ER255" s="41">
        <f t="shared" si="233"/>
        <v>0</v>
      </c>
      <c r="ES255" s="41">
        <f t="shared" si="234"/>
        <v>0</v>
      </c>
      <c r="ET255" s="576">
        <v>0</v>
      </c>
      <c r="EU255" s="104"/>
      <c r="EV255" s="298"/>
      <c r="EW255" s="463"/>
      <c r="EX255" s="227"/>
      <c r="EY255" s="42"/>
      <c r="EZ255" s="41">
        <f t="shared" si="235"/>
        <v>0</v>
      </c>
      <c r="FA255" s="41">
        <f t="shared" si="236"/>
        <v>0</v>
      </c>
      <c r="FB255" s="564">
        <v>0</v>
      </c>
      <c r="FC255" s="104"/>
      <c r="FD255" s="298"/>
      <c r="FE255" s="463"/>
      <c r="FF255" s="227"/>
      <c r="FG255" s="42"/>
      <c r="FH255" s="41">
        <f t="shared" si="237"/>
        <v>0</v>
      </c>
      <c r="FI255" s="41">
        <f t="shared" si="248"/>
        <v>0</v>
      </c>
      <c r="FJ255" s="576">
        <v>0</v>
      </c>
      <c r="FK255" s="292"/>
      <c r="FL255" s="298"/>
      <c r="FM255" s="548"/>
      <c r="FN255" s="275"/>
      <c r="FO255" s="42"/>
      <c r="FP255" s="41">
        <f t="shared" si="238"/>
        <v>0</v>
      </c>
      <c r="FQ255" s="41">
        <f t="shared" si="239"/>
        <v>0</v>
      </c>
      <c r="FR255" s="633">
        <v>0</v>
      </c>
      <c r="FW255" s="355">
        <f t="shared" si="240"/>
        <v>0</v>
      </c>
      <c r="FX255" s="355">
        <f t="shared" si="240"/>
        <v>0</v>
      </c>
      <c r="FY255" s="355">
        <f t="shared" si="241"/>
        <v>0</v>
      </c>
      <c r="FZ255" s="356">
        <f t="shared" si="241"/>
        <v>0</v>
      </c>
    </row>
    <row r="256" spans="1:182" x14ac:dyDescent="0.25">
      <c r="A256" s="35" t="s">
        <v>384</v>
      </c>
      <c r="B256" s="99" t="s">
        <v>385</v>
      </c>
      <c r="C256" s="202" t="s">
        <v>171</v>
      </c>
      <c r="D256" s="96">
        <v>769.95</v>
      </c>
      <c r="E256" s="299">
        <f t="shared" ref="E256:E262" si="249">G256+O256+W256+AE256+AM256+AU256+BC256+BK256+BS256+CA256+CI256+CQ256+CY256+DG256+DO256+DW256</f>
        <v>22</v>
      </c>
      <c r="F256" s="288">
        <f>$D$256*E256</f>
        <v>16938.900000000001</v>
      </c>
      <c r="G256" s="60"/>
      <c r="H256" s="289">
        <f>$D$256*G256</f>
        <v>0</v>
      </c>
      <c r="I256" s="457"/>
      <c r="J256" s="152">
        <v>0</v>
      </c>
      <c r="K256" s="42">
        <v>0.5</v>
      </c>
      <c r="L256" s="41">
        <f t="shared" si="201"/>
        <v>0</v>
      </c>
      <c r="M256" s="41">
        <f t="shared" si="202"/>
        <v>0</v>
      </c>
      <c r="N256" s="564">
        <v>0</v>
      </c>
      <c r="O256" s="60">
        <v>3</v>
      </c>
      <c r="P256" s="289">
        <f>$D$256*O256</f>
        <v>2309.8500000000004</v>
      </c>
      <c r="Q256" s="472">
        <v>3</v>
      </c>
      <c r="R256" s="152">
        <v>0</v>
      </c>
      <c r="S256" s="42">
        <v>0.5</v>
      </c>
      <c r="T256" s="41">
        <f t="shared" si="203"/>
        <v>1.5</v>
      </c>
      <c r="U256" s="41">
        <f t="shared" si="204"/>
        <v>2</v>
      </c>
      <c r="V256" s="563">
        <v>2</v>
      </c>
      <c r="W256" s="60"/>
      <c r="X256" s="289">
        <f>$D$256*W256</f>
        <v>0</v>
      </c>
      <c r="Y256" s="463"/>
      <c r="Z256" s="152">
        <v>1</v>
      </c>
      <c r="AA256" s="42">
        <v>0.5</v>
      </c>
      <c r="AB256" s="41">
        <f t="shared" si="205"/>
        <v>0</v>
      </c>
      <c r="AC256" s="41">
        <f t="shared" si="206"/>
        <v>0</v>
      </c>
      <c r="AD256" s="563">
        <v>0</v>
      </c>
      <c r="AE256" s="60">
        <v>3</v>
      </c>
      <c r="AF256" s="289">
        <f>$D$256*AE256</f>
        <v>2309.8500000000004</v>
      </c>
      <c r="AG256" s="472">
        <v>3</v>
      </c>
      <c r="AH256" s="152">
        <v>5</v>
      </c>
      <c r="AI256" s="42">
        <v>0.5</v>
      </c>
      <c r="AJ256" s="41">
        <f t="shared" si="207"/>
        <v>1.5</v>
      </c>
      <c r="AK256" s="41">
        <f t="shared" si="208"/>
        <v>2</v>
      </c>
      <c r="AL256" s="563">
        <v>2</v>
      </c>
      <c r="AM256" s="60"/>
      <c r="AN256" s="289">
        <f>$D$256*AM256</f>
        <v>0</v>
      </c>
      <c r="AO256" s="457"/>
      <c r="AP256" s="152">
        <v>0</v>
      </c>
      <c r="AQ256" s="42">
        <v>0.5</v>
      </c>
      <c r="AR256" s="41">
        <f t="shared" si="209"/>
        <v>0</v>
      </c>
      <c r="AS256" s="41">
        <f t="shared" si="210"/>
        <v>0</v>
      </c>
      <c r="AT256" s="563">
        <v>0</v>
      </c>
      <c r="AU256" s="60">
        <v>3</v>
      </c>
      <c r="AV256" s="289">
        <f>$D$256*AU256</f>
        <v>2309.8500000000004</v>
      </c>
      <c r="AW256" s="472">
        <v>3</v>
      </c>
      <c r="AX256" s="152">
        <v>0</v>
      </c>
      <c r="AY256" s="42">
        <v>0.5</v>
      </c>
      <c r="AZ256" s="41">
        <f t="shared" si="211"/>
        <v>1.5</v>
      </c>
      <c r="BA256" s="41">
        <f t="shared" si="212"/>
        <v>2</v>
      </c>
      <c r="BB256" s="563">
        <v>2</v>
      </c>
      <c r="BC256" s="60"/>
      <c r="BD256" s="289">
        <f>$D$256*BC256</f>
        <v>0</v>
      </c>
      <c r="BE256" s="472"/>
      <c r="BF256" s="152">
        <v>0</v>
      </c>
      <c r="BG256" s="42">
        <v>0.5</v>
      </c>
      <c r="BH256" s="41">
        <f t="shared" si="213"/>
        <v>0</v>
      </c>
      <c r="BI256" s="41">
        <f t="shared" si="214"/>
        <v>0</v>
      </c>
      <c r="BJ256" s="563">
        <v>0</v>
      </c>
      <c r="BK256" s="60">
        <v>3</v>
      </c>
      <c r="BL256" s="289">
        <f>$D$256*BK256</f>
        <v>2309.8500000000004</v>
      </c>
      <c r="BM256" s="472">
        <v>3</v>
      </c>
      <c r="BN256" s="152">
        <v>4</v>
      </c>
      <c r="BO256" s="42">
        <v>0.5</v>
      </c>
      <c r="BP256" s="41">
        <f t="shared" si="215"/>
        <v>1.5</v>
      </c>
      <c r="BQ256" s="41">
        <f t="shared" si="216"/>
        <v>2</v>
      </c>
      <c r="BR256" s="563">
        <v>2</v>
      </c>
      <c r="BS256" s="60"/>
      <c r="BT256" s="289">
        <f>$D$256*BS256</f>
        <v>0</v>
      </c>
      <c r="BU256" s="457"/>
      <c r="BV256" s="152">
        <v>0</v>
      </c>
      <c r="BW256" s="42">
        <v>0.5</v>
      </c>
      <c r="BX256" s="41">
        <f t="shared" si="217"/>
        <v>0</v>
      </c>
      <c r="BY256" s="41">
        <f t="shared" si="218"/>
        <v>0</v>
      </c>
      <c r="BZ256" s="563">
        <v>0</v>
      </c>
      <c r="CA256" s="60">
        <v>3</v>
      </c>
      <c r="CB256" s="289">
        <f>$D$256*CA256</f>
        <v>2309.8500000000004</v>
      </c>
      <c r="CC256" s="472">
        <v>3</v>
      </c>
      <c r="CD256" s="152">
        <v>0</v>
      </c>
      <c r="CE256" s="42">
        <v>0.5</v>
      </c>
      <c r="CF256" s="41">
        <f t="shared" si="219"/>
        <v>1.5</v>
      </c>
      <c r="CG256" s="41">
        <f t="shared" si="220"/>
        <v>2</v>
      </c>
      <c r="CH256" s="563">
        <v>2</v>
      </c>
      <c r="CI256" s="60">
        <v>2</v>
      </c>
      <c r="CJ256" s="289">
        <f>$D$256*CI256</f>
        <v>1539.9</v>
      </c>
      <c r="CK256" s="457">
        <v>2</v>
      </c>
      <c r="CL256" s="152">
        <v>0</v>
      </c>
      <c r="CM256" s="42">
        <v>0.5</v>
      </c>
      <c r="CN256" s="41">
        <f t="shared" si="221"/>
        <v>1</v>
      </c>
      <c r="CO256" s="41">
        <f t="shared" si="222"/>
        <v>1</v>
      </c>
      <c r="CP256" s="604">
        <v>1</v>
      </c>
      <c r="CQ256" s="60">
        <v>2</v>
      </c>
      <c r="CR256" s="289">
        <f>$D$256*CQ256</f>
        <v>1539.9</v>
      </c>
      <c r="CS256" s="462">
        <v>0</v>
      </c>
      <c r="CT256" s="227"/>
      <c r="CU256" s="42">
        <v>0.5</v>
      </c>
      <c r="CV256" s="41">
        <f t="shared" si="199"/>
        <v>1</v>
      </c>
      <c r="CW256" s="41">
        <f t="shared" si="200"/>
        <v>1</v>
      </c>
      <c r="CX256" s="593">
        <v>0</v>
      </c>
      <c r="CY256" s="60">
        <v>3</v>
      </c>
      <c r="CZ256" s="289">
        <f>$D$256*CY256</f>
        <v>2309.8500000000004</v>
      </c>
      <c r="DA256" s="463">
        <v>0</v>
      </c>
      <c r="DB256" s="227"/>
      <c r="DC256" s="42">
        <v>0.5</v>
      </c>
      <c r="DD256" s="41">
        <f t="shared" si="223"/>
        <v>1.5</v>
      </c>
      <c r="DE256" s="41">
        <f t="shared" si="224"/>
        <v>2</v>
      </c>
      <c r="DF256" s="576">
        <v>0</v>
      </c>
      <c r="DG256" s="119">
        <v>0</v>
      </c>
      <c r="DH256" s="289">
        <f>$D$256*DG256</f>
        <v>0</v>
      </c>
      <c r="DI256" s="501">
        <v>0</v>
      </c>
      <c r="DJ256" s="227"/>
      <c r="DK256" s="42">
        <v>0.5</v>
      </c>
      <c r="DL256" s="41">
        <f t="shared" si="225"/>
        <v>0</v>
      </c>
      <c r="DM256" s="41">
        <f t="shared" si="226"/>
        <v>0</v>
      </c>
      <c r="DN256" s="576">
        <v>0</v>
      </c>
      <c r="DO256" s="104">
        <v>0</v>
      </c>
      <c r="DP256" s="289">
        <f>$D$256*DO256</f>
        <v>0</v>
      </c>
      <c r="DQ256" s="463">
        <v>0</v>
      </c>
      <c r="DR256" s="227"/>
      <c r="DS256" s="42">
        <v>0.5</v>
      </c>
      <c r="DT256" s="41">
        <f t="shared" si="227"/>
        <v>0</v>
      </c>
      <c r="DU256" s="41">
        <f t="shared" si="228"/>
        <v>0</v>
      </c>
      <c r="DV256" s="576">
        <v>0</v>
      </c>
      <c r="DW256" s="119">
        <v>0</v>
      </c>
      <c r="DX256" s="289">
        <f>$D$256*DW256</f>
        <v>0</v>
      </c>
      <c r="DY256" s="501">
        <v>0</v>
      </c>
      <c r="DZ256" s="227"/>
      <c r="EA256" s="42">
        <v>0.5</v>
      </c>
      <c r="EB256" s="41">
        <f t="shared" si="229"/>
        <v>0</v>
      </c>
      <c r="EC256" s="41">
        <f t="shared" si="230"/>
        <v>0</v>
      </c>
      <c r="ED256" s="576">
        <v>0</v>
      </c>
      <c r="EE256" s="104">
        <v>0</v>
      </c>
      <c r="EF256" s="289">
        <f>$D$256*EE256</f>
        <v>0</v>
      </c>
      <c r="EG256" s="463">
        <v>0</v>
      </c>
      <c r="EH256" s="227"/>
      <c r="EI256" s="42">
        <v>0.5</v>
      </c>
      <c r="EJ256" s="41">
        <f t="shared" si="231"/>
        <v>0</v>
      </c>
      <c r="EK256" s="41">
        <f t="shared" si="232"/>
        <v>0</v>
      </c>
      <c r="EL256" s="576">
        <v>0</v>
      </c>
      <c r="EM256" s="119">
        <v>0</v>
      </c>
      <c r="EN256" s="289">
        <f>$D$256*EM256</f>
        <v>0</v>
      </c>
      <c r="EO256" s="501">
        <v>0</v>
      </c>
      <c r="EP256" s="227"/>
      <c r="EQ256" s="42">
        <v>0.5</v>
      </c>
      <c r="ER256" s="41">
        <f t="shared" si="233"/>
        <v>0</v>
      </c>
      <c r="ES256" s="41">
        <f t="shared" si="234"/>
        <v>0</v>
      </c>
      <c r="ET256" s="576">
        <v>0</v>
      </c>
      <c r="EU256" s="41">
        <v>0</v>
      </c>
      <c r="EV256" s="289">
        <f>$D$256*EU256</f>
        <v>0</v>
      </c>
      <c r="EW256" s="467">
        <v>0</v>
      </c>
      <c r="EX256" s="227"/>
      <c r="EY256" s="42">
        <v>0.5</v>
      </c>
      <c r="EZ256" s="41">
        <f t="shared" si="235"/>
        <v>0</v>
      </c>
      <c r="FA256" s="41">
        <f t="shared" si="236"/>
        <v>0</v>
      </c>
      <c r="FB256" s="564">
        <v>0</v>
      </c>
      <c r="FC256" s="119">
        <v>0</v>
      </c>
      <c r="FD256" s="289">
        <f>$D$256*FC256</f>
        <v>0</v>
      </c>
      <c r="FE256" s="501">
        <v>0</v>
      </c>
      <c r="FF256" s="227"/>
      <c r="FG256" s="42">
        <v>0.5</v>
      </c>
      <c r="FH256" s="41">
        <f t="shared" si="237"/>
        <v>0</v>
      </c>
      <c r="FI256" s="41">
        <f t="shared" si="248"/>
        <v>0</v>
      </c>
      <c r="FJ256" s="576">
        <v>0</v>
      </c>
      <c r="FK256" s="400">
        <v>0</v>
      </c>
      <c r="FL256" s="289">
        <f>$D$256*FK256</f>
        <v>0</v>
      </c>
      <c r="FM256" s="539">
        <v>0</v>
      </c>
      <c r="FN256" s="275"/>
      <c r="FO256" s="42">
        <v>0.5</v>
      </c>
      <c r="FP256" s="41">
        <f t="shared" si="238"/>
        <v>0</v>
      </c>
      <c r="FQ256" s="41">
        <f t="shared" si="239"/>
        <v>0</v>
      </c>
      <c r="FR256" s="633">
        <v>0</v>
      </c>
      <c r="FW256" s="355">
        <f t="shared" si="240"/>
        <v>22</v>
      </c>
      <c r="FX256" s="355">
        <f t="shared" si="240"/>
        <v>16938.900000000001</v>
      </c>
      <c r="FY256" s="355">
        <f t="shared" si="241"/>
        <v>0</v>
      </c>
      <c r="FZ256" s="356">
        <f t="shared" si="241"/>
        <v>0</v>
      </c>
    </row>
    <row r="257" spans="1:182" x14ac:dyDescent="0.25">
      <c r="A257" s="35"/>
      <c r="B257" s="99"/>
      <c r="C257" s="202"/>
      <c r="D257" s="96"/>
      <c r="E257" s="299">
        <f t="shared" si="249"/>
        <v>0</v>
      </c>
      <c r="F257" s="288"/>
      <c r="G257" s="104"/>
      <c r="H257" s="289"/>
      <c r="I257" s="463"/>
      <c r="K257" s="42"/>
      <c r="L257" s="41">
        <f t="shared" si="201"/>
        <v>0</v>
      </c>
      <c r="M257" s="41">
        <f t="shared" si="202"/>
        <v>0</v>
      </c>
      <c r="N257" s="564">
        <v>0</v>
      </c>
      <c r="O257" s="104"/>
      <c r="P257" s="289"/>
      <c r="Q257" s="463"/>
      <c r="S257" s="42"/>
      <c r="T257" s="41">
        <f t="shared" si="203"/>
        <v>0</v>
      </c>
      <c r="U257" s="41">
        <f t="shared" si="204"/>
        <v>0</v>
      </c>
      <c r="V257" s="563">
        <v>0</v>
      </c>
      <c r="W257" s="104"/>
      <c r="X257" s="289"/>
      <c r="Y257" s="463"/>
      <c r="AA257" s="42"/>
      <c r="AB257" s="41">
        <f t="shared" si="205"/>
        <v>0</v>
      </c>
      <c r="AC257" s="41">
        <f t="shared" si="206"/>
        <v>0</v>
      </c>
      <c r="AD257" s="563">
        <v>0</v>
      </c>
      <c r="AE257" s="41"/>
      <c r="AF257" s="289"/>
      <c r="AG257" s="467"/>
      <c r="AI257" s="42"/>
      <c r="AJ257" s="41">
        <f t="shared" si="207"/>
        <v>0</v>
      </c>
      <c r="AK257" s="41">
        <f t="shared" si="208"/>
        <v>0</v>
      </c>
      <c r="AL257" s="563">
        <v>0</v>
      </c>
      <c r="AM257" s="104"/>
      <c r="AN257" s="289"/>
      <c r="AO257" s="463"/>
      <c r="AQ257" s="42"/>
      <c r="AR257" s="41">
        <f t="shared" si="209"/>
        <v>0</v>
      </c>
      <c r="AS257" s="41">
        <f t="shared" si="210"/>
        <v>0</v>
      </c>
      <c r="AT257" s="563">
        <v>0</v>
      </c>
      <c r="AU257" s="337">
        <v>0</v>
      </c>
      <c r="AV257" s="289">
        <f t="shared" ref="AV257" si="250">$D$256*AU257</f>
        <v>0</v>
      </c>
      <c r="AW257" s="472">
        <v>0</v>
      </c>
      <c r="AY257" s="42"/>
      <c r="AZ257" s="41">
        <f t="shared" si="211"/>
        <v>0</v>
      </c>
      <c r="BA257" s="41">
        <f t="shared" si="212"/>
        <v>0</v>
      </c>
      <c r="BB257" s="563">
        <v>0</v>
      </c>
      <c r="BC257" s="337"/>
      <c r="BD257" s="289"/>
      <c r="BE257" s="472"/>
      <c r="BG257" s="42"/>
      <c r="BH257" s="41">
        <f t="shared" si="213"/>
        <v>0</v>
      </c>
      <c r="BI257" s="41">
        <f t="shared" si="214"/>
        <v>0</v>
      </c>
      <c r="BJ257" s="563">
        <v>0</v>
      </c>
      <c r="BK257" s="104"/>
      <c r="BL257" s="289"/>
      <c r="BM257" s="463"/>
      <c r="BO257" s="42"/>
      <c r="BP257" s="41">
        <f t="shared" si="215"/>
        <v>0</v>
      </c>
      <c r="BQ257" s="41">
        <f t="shared" si="216"/>
        <v>0</v>
      </c>
      <c r="BR257" s="563">
        <v>0</v>
      </c>
      <c r="BS257" s="104"/>
      <c r="BT257" s="289"/>
      <c r="BU257" s="463"/>
      <c r="BW257" s="42"/>
      <c r="BX257" s="41">
        <f t="shared" si="217"/>
        <v>0</v>
      </c>
      <c r="BY257" s="41">
        <f t="shared" si="218"/>
        <v>0</v>
      </c>
      <c r="BZ257" s="563">
        <v>0</v>
      </c>
      <c r="CA257" s="104"/>
      <c r="CB257" s="289"/>
      <c r="CC257" s="463"/>
      <c r="CE257" s="42"/>
      <c r="CF257" s="41">
        <f t="shared" si="219"/>
        <v>0</v>
      </c>
      <c r="CG257" s="41">
        <f t="shared" si="220"/>
        <v>0</v>
      </c>
      <c r="CH257" s="563">
        <v>0</v>
      </c>
      <c r="CI257" s="104"/>
      <c r="CJ257" s="289"/>
      <c r="CK257" s="463"/>
      <c r="CM257" s="42"/>
      <c r="CN257" s="41">
        <f t="shared" si="221"/>
        <v>0</v>
      </c>
      <c r="CO257" s="41">
        <f t="shared" si="222"/>
        <v>0</v>
      </c>
      <c r="CP257" s="604">
        <v>0</v>
      </c>
      <c r="CQ257" s="104"/>
      <c r="CR257" s="289"/>
      <c r="CS257" s="463"/>
      <c r="CT257" s="227"/>
      <c r="CU257" s="42"/>
      <c r="CV257" s="41">
        <f t="shared" si="199"/>
        <v>0</v>
      </c>
      <c r="CW257" s="41">
        <f t="shared" si="200"/>
        <v>0</v>
      </c>
      <c r="CX257" s="593">
        <v>0</v>
      </c>
      <c r="CY257" s="41"/>
      <c r="CZ257" s="289"/>
      <c r="DA257" s="463">
        <v>0</v>
      </c>
      <c r="DB257" s="227"/>
      <c r="DC257" s="42"/>
      <c r="DD257" s="41">
        <f t="shared" si="223"/>
        <v>0</v>
      </c>
      <c r="DE257" s="41">
        <f t="shared" si="224"/>
        <v>0</v>
      </c>
      <c r="DF257" s="576">
        <v>0</v>
      </c>
      <c r="DG257" s="104"/>
      <c r="DH257" s="289"/>
      <c r="DI257" s="463"/>
      <c r="DJ257" s="227"/>
      <c r="DK257" s="42"/>
      <c r="DL257" s="41">
        <f t="shared" si="225"/>
        <v>0</v>
      </c>
      <c r="DM257" s="41">
        <f t="shared" si="226"/>
        <v>0</v>
      </c>
      <c r="DN257" s="576">
        <v>0</v>
      </c>
      <c r="DO257" s="104"/>
      <c r="DP257" s="289"/>
      <c r="DQ257" s="463"/>
      <c r="DR257" s="227"/>
      <c r="DS257" s="42"/>
      <c r="DT257" s="41">
        <f t="shared" si="227"/>
        <v>0</v>
      </c>
      <c r="DU257" s="41">
        <f t="shared" si="228"/>
        <v>0</v>
      </c>
      <c r="DV257" s="576">
        <v>0</v>
      </c>
      <c r="DW257" s="104"/>
      <c r="DX257" s="289"/>
      <c r="DY257" s="463"/>
      <c r="DZ257" s="227"/>
      <c r="EA257" s="42"/>
      <c r="EB257" s="41">
        <f t="shared" si="229"/>
        <v>0</v>
      </c>
      <c r="EC257" s="41">
        <f t="shared" si="230"/>
        <v>0</v>
      </c>
      <c r="ED257" s="576">
        <v>0</v>
      </c>
      <c r="EE257" s="104">
        <v>0</v>
      </c>
      <c r="EF257" s="289"/>
      <c r="EG257" s="463">
        <v>0</v>
      </c>
      <c r="EH257" s="227"/>
      <c r="EI257" s="42"/>
      <c r="EJ257" s="41">
        <f t="shared" si="231"/>
        <v>0</v>
      </c>
      <c r="EK257" s="41">
        <f t="shared" si="232"/>
        <v>0</v>
      </c>
      <c r="EL257" s="576">
        <v>0</v>
      </c>
      <c r="EM257" s="104"/>
      <c r="EN257" s="289">
        <f t="shared" ref="EN257" si="251">$D$256*EM257</f>
        <v>0</v>
      </c>
      <c r="EO257" s="463"/>
      <c r="EP257" s="227"/>
      <c r="EQ257" s="42"/>
      <c r="ER257" s="41">
        <f t="shared" si="233"/>
        <v>0</v>
      </c>
      <c r="ES257" s="41">
        <f t="shared" si="234"/>
        <v>0</v>
      </c>
      <c r="ET257" s="576">
        <v>0</v>
      </c>
      <c r="EU257" s="41">
        <v>0</v>
      </c>
      <c r="EV257" s="289"/>
      <c r="EW257" s="467">
        <v>0</v>
      </c>
      <c r="EX257" s="227"/>
      <c r="EY257" s="42"/>
      <c r="EZ257" s="41">
        <f t="shared" si="235"/>
        <v>0</v>
      </c>
      <c r="FA257" s="41">
        <f t="shared" si="236"/>
        <v>0</v>
      </c>
      <c r="FB257" s="564">
        <v>0</v>
      </c>
      <c r="FC257" s="104"/>
      <c r="FD257" s="289"/>
      <c r="FE257" s="463"/>
      <c r="FF257" s="227"/>
      <c r="FG257" s="42"/>
      <c r="FH257" s="41">
        <f t="shared" si="237"/>
        <v>0</v>
      </c>
      <c r="FI257" s="41">
        <f t="shared" si="248"/>
        <v>0</v>
      </c>
      <c r="FJ257" s="576">
        <v>0</v>
      </c>
      <c r="FK257" s="292"/>
      <c r="FL257" s="289"/>
      <c r="FM257" s="548"/>
      <c r="FN257" s="275"/>
      <c r="FO257" s="42"/>
      <c r="FP257" s="41">
        <f t="shared" si="238"/>
        <v>0</v>
      </c>
      <c r="FQ257" s="41">
        <f t="shared" si="239"/>
        <v>0</v>
      </c>
      <c r="FR257" s="633">
        <v>0</v>
      </c>
      <c r="FW257" s="355">
        <f t="shared" si="240"/>
        <v>0</v>
      </c>
      <c r="FX257" s="355">
        <f t="shared" si="240"/>
        <v>0</v>
      </c>
      <c r="FY257" s="355">
        <f t="shared" si="241"/>
        <v>0</v>
      </c>
      <c r="FZ257" s="356">
        <f t="shared" si="241"/>
        <v>0</v>
      </c>
    </row>
    <row r="258" spans="1:182" x14ac:dyDescent="0.25">
      <c r="A258" s="35" t="s">
        <v>386</v>
      </c>
      <c r="B258" s="99" t="s">
        <v>387</v>
      </c>
      <c r="C258" s="202" t="s">
        <v>388</v>
      </c>
      <c r="D258" s="203">
        <v>60.6</v>
      </c>
      <c r="E258" s="299">
        <f t="shared" si="249"/>
        <v>6349</v>
      </c>
      <c r="F258" s="288">
        <f>$D$258*E258</f>
        <v>384749.4</v>
      </c>
      <c r="G258" s="564">
        <v>0</v>
      </c>
      <c r="H258" s="289">
        <f>$D$258*G258</f>
        <v>0</v>
      </c>
      <c r="I258" s="467">
        <v>0</v>
      </c>
      <c r="K258" s="448">
        <v>1.07</v>
      </c>
      <c r="L258" s="41">
        <f t="shared" si="201"/>
        <v>0</v>
      </c>
      <c r="M258" s="41">
        <f t="shared" si="202"/>
        <v>0</v>
      </c>
      <c r="N258" s="564">
        <v>0</v>
      </c>
      <c r="O258" s="563">
        <v>1233</v>
      </c>
      <c r="P258" s="289">
        <f>$D$258*O258</f>
        <v>74719.8</v>
      </c>
      <c r="Q258" s="463">
        <v>1152</v>
      </c>
      <c r="S258" s="448">
        <v>1.07</v>
      </c>
      <c r="T258" s="41">
        <f t="shared" si="203"/>
        <v>1319.3100000000002</v>
      </c>
      <c r="U258" s="41">
        <f t="shared" si="204"/>
        <v>1320</v>
      </c>
      <c r="V258" s="563">
        <v>1233</v>
      </c>
      <c r="W258" s="563">
        <v>0</v>
      </c>
      <c r="X258" s="289">
        <f>$D$258*W258</f>
        <v>0</v>
      </c>
      <c r="Y258" s="472">
        <v>0</v>
      </c>
      <c r="AA258" s="448">
        <v>1.07</v>
      </c>
      <c r="AB258" s="41">
        <f t="shared" si="205"/>
        <v>0</v>
      </c>
      <c r="AC258" s="41">
        <f t="shared" si="206"/>
        <v>0</v>
      </c>
      <c r="AD258" s="563">
        <v>0</v>
      </c>
      <c r="AE258" s="557">
        <v>1028</v>
      </c>
      <c r="AF258" s="289">
        <f>$D$258*AE258</f>
        <v>62296.800000000003</v>
      </c>
      <c r="AG258" s="467">
        <v>960</v>
      </c>
      <c r="AI258" s="448">
        <v>1.07</v>
      </c>
      <c r="AJ258" s="41">
        <f t="shared" si="207"/>
        <v>1099.96</v>
      </c>
      <c r="AK258" s="41">
        <f t="shared" si="208"/>
        <v>1100</v>
      </c>
      <c r="AL258" s="557">
        <v>1028</v>
      </c>
      <c r="AM258" s="583">
        <v>0</v>
      </c>
      <c r="AN258" s="289">
        <f>$D$258*AM258</f>
        <v>0</v>
      </c>
      <c r="AO258" s="515">
        <v>0</v>
      </c>
      <c r="AQ258" s="448">
        <v>1.07</v>
      </c>
      <c r="AR258" s="41">
        <f t="shared" si="209"/>
        <v>0</v>
      </c>
      <c r="AS258" s="41">
        <f t="shared" si="210"/>
        <v>0</v>
      </c>
      <c r="AT258" s="583">
        <v>0</v>
      </c>
      <c r="AU258" s="643">
        <v>822</v>
      </c>
      <c r="AV258" s="387">
        <f>$D$258*AU258</f>
        <v>49813.200000000004</v>
      </c>
      <c r="AW258" s="463">
        <v>768</v>
      </c>
      <c r="AY258" s="448">
        <v>1.07</v>
      </c>
      <c r="AZ258" s="41">
        <f t="shared" si="211"/>
        <v>879.54000000000008</v>
      </c>
      <c r="BA258" s="392">
        <f t="shared" si="212"/>
        <v>880</v>
      </c>
      <c r="BB258" s="643">
        <v>822</v>
      </c>
      <c r="BC258" s="563">
        <v>0</v>
      </c>
      <c r="BD258" s="289">
        <f>$D$258*BC258</f>
        <v>0</v>
      </c>
      <c r="BE258" s="518">
        <v>0</v>
      </c>
      <c r="BG258" s="448">
        <v>1.07</v>
      </c>
      <c r="BH258" s="41">
        <f t="shared" si="213"/>
        <v>0</v>
      </c>
      <c r="BI258" s="41">
        <f t="shared" si="214"/>
        <v>0</v>
      </c>
      <c r="BJ258" s="563">
        <v>0</v>
      </c>
      <c r="BK258" s="557">
        <v>822</v>
      </c>
      <c r="BL258" s="289">
        <f>$D$258*BK258</f>
        <v>49813.200000000004</v>
      </c>
      <c r="BM258" s="463">
        <v>768</v>
      </c>
      <c r="BO258" s="448">
        <v>1.07</v>
      </c>
      <c r="BP258" s="41">
        <f t="shared" si="215"/>
        <v>879.54000000000008</v>
      </c>
      <c r="BQ258" s="41">
        <f t="shared" si="216"/>
        <v>880</v>
      </c>
      <c r="BR258" s="557">
        <v>822</v>
      </c>
      <c r="BS258" s="563">
        <v>0</v>
      </c>
      <c r="BT258" s="289">
        <f>$D$258*BS258</f>
        <v>0</v>
      </c>
      <c r="BU258" s="472">
        <v>0</v>
      </c>
      <c r="BW258" s="448">
        <v>1.07</v>
      </c>
      <c r="BX258" s="41">
        <f t="shared" si="217"/>
        <v>0</v>
      </c>
      <c r="BY258" s="41">
        <f t="shared" si="218"/>
        <v>0</v>
      </c>
      <c r="BZ258" s="563">
        <v>0</v>
      </c>
      <c r="CA258" s="557">
        <v>822</v>
      </c>
      <c r="CB258" s="289">
        <f>$D$258*CA258</f>
        <v>49813.200000000004</v>
      </c>
      <c r="CC258" s="463">
        <v>768</v>
      </c>
      <c r="CE258" s="448">
        <v>1.07</v>
      </c>
      <c r="CF258" s="41">
        <f t="shared" si="219"/>
        <v>879.54000000000008</v>
      </c>
      <c r="CG258" s="41">
        <f t="shared" si="220"/>
        <v>880</v>
      </c>
      <c r="CH258" s="557">
        <v>822</v>
      </c>
      <c r="CI258" s="604">
        <v>411</v>
      </c>
      <c r="CJ258" s="289">
        <f>$D$258*CI258</f>
        <v>24906.600000000002</v>
      </c>
      <c r="CK258" s="463">
        <v>384</v>
      </c>
      <c r="CM258" s="448">
        <v>1.07</v>
      </c>
      <c r="CN258" s="41">
        <f t="shared" si="221"/>
        <v>439.77000000000004</v>
      </c>
      <c r="CO258" s="41">
        <f t="shared" si="222"/>
        <v>440</v>
      </c>
      <c r="CP258" s="604">
        <v>411</v>
      </c>
      <c r="CQ258" s="604">
        <v>411</v>
      </c>
      <c r="CR258" s="289">
        <f>$D$258*CQ258</f>
        <v>24906.600000000002</v>
      </c>
      <c r="CS258" s="463">
        <v>0</v>
      </c>
      <c r="CT258" s="227"/>
      <c r="CU258" s="448">
        <v>1.07</v>
      </c>
      <c r="CV258" s="41">
        <f t="shared" si="199"/>
        <v>439.77000000000004</v>
      </c>
      <c r="CW258" s="41">
        <f t="shared" si="200"/>
        <v>440</v>
      </c>
      <c r="CX258" s="564">
        <v>0</v>
      </c>
      <c r="CY258" s="557">
        <v>800</v>
      </c>
      <c r="CZ258" s="289">
        <f>$D$258*CY258</f>
        <v>48480</v>
      </c>
      <c r="DA258" s="501">
        <v>0</v>
      </c>
      <c r="DB258" s="227"/>
      <c r="DC258" s="448">
        <v>1.07</v>
      </c>
      <c r="DD258" s="41">
        <f t="shared" si="223"/>
        <v>856</v>
      </c>
      <c r="DE258" s="41">
        <f t="shared" si="224"/>
        <v>856</v>
      </c>
      <c r="DF258" s="576">
        <v>0</v>
      </c>
      <c r="DG258" s="579">
        <v>0</v>
      </c>
      <c r="DH258" s="289">
        <f>$D$258*DG258</f>
        <v>0</v>
      </c>
      <c r="DI258" s="463">
        <v>0</v>
      </c>
      <c r="DJ258" s="227"/>
      <c r="DK258" s="448">
        <v>1.07</v>
      </c>
      <c r="DL258" s="41">
        <f t="shared" si="225"/>
        <v>0</v>
      </c>
      <c r="DM258" s="41">
        <f t="shared" si="226"/>
        <v>0</v>
      </c>
      <c r="DN258" s="579">
        <v>0</v>
      </c>
      <c r="DO258" s="579">
        <v>0</v>
      </c>
      <c r="DP258" s="289">
        <f>$D$258*DO258</f>
        <v>0</v>
      </c>
      <c r="DQ258" s="501">
        <v>0</v>
      </c>
      <c r="DR258" s="227"/>
      <c r="DS258" s="448">
        <v>1.07</v>
      </c>
      <c r="DT258" s="41">
        <f t="shared" si="227"/>
        <v>0</v>
      </c>
      <c r="DU258" s="41">
        <f t="shared" si="228"/>
        <v>0</v>
      </c>
      <c r="DV258" s="579">
        <v>0</v>
      </c>
      <c r="DW258" s="579">
        <v>0</v>
      </c>
      <c r="DX258" s="289">
        <f>$D$258*DW258</f>
        <v>0</v>
      </c>
      <c r="DY258" s="463">
        <v>0</v>
      </c>
      <c r="DZ258" s="227"/>
      <c r="EA258" s="448">
        <v>1.07</v>
      </c>
      <c r="EB258" s="41">
        <f t="shared" si="229"/>
        <v>0</v>
      </c>
      <c r="EC258" s="41">
        <f t="shared" si="230"/>
        <v>0</v>
      </c>
      <c r="ED258" s="579">
        <v>0</v>
      </c>
      <c r="EE258" s="576">
        <v>0</v>
      </c>
      <c r="EF258" s="289">
        <f>$D$258*EE258</f>
        <v>0</v>
      </c>
      <c r="EG258" s="463">
        <v>0</v>
      </c>
      <c r="EH258" s="227"/>
      <c r="EI258" s="448">
        <v>1.07</v>
      </c>
      <c r="EJ258" s="41">
        <f t="shared" si="231"/>
        <v>0</v>
      </c>
      <c r="EK258" s="41">
        <f t="shared" si="232"/>
        <v>0</v>
      </c>
      <c r="EL258" s="576">
        <v>0</v>
      </c>
      <c r="EM258" s="643">
        <v>0</v>
      </c>
      <c r="EN258" s="289">
        <f>$D$258*EM258</f>
        <v>0</v>
      </c>
      <c r="EO258" s="501">
        <v>0</v>
      </c>
      <c r="EP258" s="227"/>
      <c r="EQ258" s="448">
        <v>1.07</v>
      </c>
      <c r="ER258" s="41">
        <f t="shared" si="233"/>
        <v>0</v>
      </c>
      <c r="ES258" s="392">
        <f t="shared" si="234"/>
        <v>0</v>
      </c>
      <c r="ET258" s="643">
        <v>0</v>
      </c>
      <c r="EU258" s="564">
        <v>0</v>
      </c>
      <c r="EV258" s="289">
        <f>$D$258*EU258</f>
        <v>0</v>
      </c>
      <c r="EW258" s="538">
        <v>0</v>
      </c>
      <c r="EX258" s="227"/>
      <c r="EY258" s="448">
        <v>1.07</v>
      </c>
      <c r="EZ258" s="41">
        <f t="shared" si="235"/>
        <v>0</v>
      </c>
      <c r="FA258" s="41">
        <f t="shared" si="236"/>
        <v>0</v>
      </c>
      <c r="FB258" s="564">
        <v>0</v>
      </c>
      <c r="FC258" s="576">
        <v>0</v>
      </c>
      <c r="FD258" s="289">
        <f>$D$258*FC258</f>
        <v>0</v>
      </c>
      <c r="FE258" s="501">
        <v>0</v>
      </c>
      <c r="FF258" s="227"/>
      <c r="FG258" s="448">
        <v>1.07</v>
      </c>
      <c r="FH258" s="41">
        <f t="shared" si="237"/>
        <v>0</v>
      </c>
      <c r="FI258" s="41">
        <f t="shared" si="248"/>
        <v>0</v>
      </c>
      <c r="FJ258" s="576">
        <v>0</v>
      </c>
      <c r="FK258" s="633">
        <v>0</v>
      </c>
      <c r="FL258" s="289">
        <f>$D$258*FK258</f>
        <v>0</v>
      </c>
      <c r="FM258" s="539">
        <v>0</v>
      </c>
      <c r="FN258" s="275"/>
      <c r="FO258" s="448">
        <v>1.07</v>
      </c>
      <c r="FP258" s="41">
        <f t="shared" si="238"/>
        <v>0</v>
      </c>
      <c r="FQ258" s="41">
        <f t="shared" si="239"/>
        <v>0</v>
      </c>
      <c r="FR258" s="633">
        <v>0</v>
      </c>
      <c r="FW258" s="355">
        <f t="shared" si="240"/>
        <v>6349</v>
      </c>
      <c r="FX258" s="355">
        <f t="shared" si="240"/>
        <v>384749.39999999997</v>
      </c>
      <c r="FY258" s="355">
        <f t="shared" si="241"/>
        <v>0</v>
      </c>
      <c r="FZ258" s="356">
        <f t="shared" si="241"/>
        <v>0</v>
      </c>
    </row>
    <row r="259" spans="1:182" x14ac:dyDescent="0.25">
      <c r="A259" s="35" t="s">
        <v>389</v>
      </c>
      <c r="B259" s="99" t="s">
        <v>390</v>
      </c>
      <c r="C259" s="202" t="s">
        <v>388</v>
      </c>
      <c r="D259" s="203">
        <v>77.599999999999994</v>
      </c>
      <c r="E259" s="299">
        <f t="shared" si="249"/>
        <v>3510</v>
      </c>
      <c r="F259" s="288">
        <f>$D$259*E259</f>
        <v>272376</v>
      </c>
      <c r="G259" s="564">
        <v>0</v>
      </c>
      <c r="H259" s="289">
        <f>$D$259*G259</f>
        <v>0</v>
      </c>
      <c r="I259" s="467">
        <v>0</v>
      </c>
      <c r="K259" s="42">
        <v>1</v>
      </c>
      <c r="L259" s="41">
        <f t="shared" si="201"/>
        <v>0</v>
      </c>
      <c r="M259" s="41">
        <f t="shared" si="202"/>
        <v>0</v>
      </c>
      <c r="N259" s="564">
        <v>0</v>
      </c>
      <c r="O259" s="563">
        <v>630</v>
      </c>
      <c r="P259" s="289">
        <f>$D$259*O259</f>
        <v>48888</v>
      </c>
      <c r="Q259" s="463">
        <v>630</v>
      </c>
      <c r="S259" s="42">
        <v>1</v>
      </c>
      <c r="T259" s="41">
        <f t="shared" si="203"/>
        <v>630</v>
      </c>
      <c r="U259" s="41">
        <f t="shared" si="204"/>
        <v>630</v>
      </c>
      <c r="V259" s="563">
        <v>630</v>
      </c>
      <c r="W259" s="563">
        <v>0</v>
      </c>
      <c r="X259" s="289">
        <f>$D$259*W259</f>
        <v>0</v>
      </c>
      <c r="Y259" s="472">
        <v>0</v>
      </c>
      <c r="AA259" s="42">
        <v>1</v>
      </c>
      <c r="AB259" s="41">
        <f t="shared" si="205"/>
        <v>0</v>
      </c>
      <c r="AC259" s="41">
        <f t="shared" si="206"/>
        <v>0</v>
      </c>
      <c r="AD259" s="563">
        <v>0</v>
      </c>
      <c r="AE259" s="557">
        <v>540</v>
      </c>
      <c r="AF259" s="289">
        <f>$D$259*AE259</f>
        <v>41904</v>
      </c>
      <c r="AG259" s="467">
        <v>540</v>
      </c>
      <c r="AI259" s="42">
        <v>1</v>
      </c>
      <c r="AJ259" s="41">
        <f t="shared" si="207"/>
        <v>540</v>
      </c>
      <c r="AK259" s="41">
        <f t="shared" si="208"/>
        <v>540</v>
      </c>
      <c r="AL259" s="557">
        <v>540</v>
      </c>
      <c r="AM259" s="583">
        <v>0</v>
      </c>
      <c r="AN259" s="289">
        <f>$D$259*AM259</f>
        <v>0</v>
      </c>
      <c r="AO259" s="515">
        <v>0</v>
      </c>
      <c r="AQ259" s="42">
        <v>1</v>
      </c>
      <c r="AR259" s="41">
        <f t="shared" si="209"/>
        <v>0</v>
      </c>
      <c r="AS259" s="41">
        <f t="shared" si="210"/>
        <v>0</v>
      </c>
      <c r="AT259" s="583">
        <v>0</v>
      </c>
      <c r="AU259" s="643">
        <v>450</v>
      </c>
      <c r="AV259" s="387">
        <f>$D$259*AU259</f>
        <v>34920</v>
      </c>
      <c r="AW259" s="463">
        <v>450</v>
      </c>
      <c r="AY259" s="42">
        <v>1</v>
      </c>
      <c r="AZ259" s="41">
        <f t="shared" si="211"/>
        <v>450</v>
      </c>
      <c r="BA259" s="392">
        <f t="shared" si="212"/>
        <v>450</v>
      </c>
      <c r="BB259" s="643">
        <v>450</v>
      </c>
      <c r="BC259" s="563">
        <v>0</v>
      </c>
      <c r="BD259" s="289">
        <f>$D$259*BC259</f>
        <v>0</v>
      </c>
      <c r="BE259" s="518">
        <v>0</v>
      </c>
      <c r="BG259" s="42">
        <v>1</v>
      </c>
      <c r="BH259" s="41">
        <f t="shared" si="213"/>
        <v>0</v>
      </c>
      <c r="BI259" s="41">
        <f t="shared" si="214"/>
        <v>0</v>
      </c>
      <c r="BJ259" s="563">
        <v>0</v>
      </c>
      <c r="BK259" s="557">
        <v>450</v>
      </c>
      <c r="BL259" s="289">
        <f>$D$259*BK259</f>
        <v>34920</v>
      </c>
      <c r="BM259" s="463">
        <v>450</v>
      </c>
      <c r="BO259" s="42">
        <v>1</v>
      </c>
      <c r="BP259" s="41">
        <f t="shared" si="215"/>
        <v>450</v>
      </c>
      <c r="BQ259" s="41">
        <f t="shared" si="216"/>
        <v>450</v>
      </c>
      <c r="BR259" s="557">
        <v>450</v>
      </c>
      <c r="BS259" s="563">
        <v>0</v>
      </c>
      <c r="BT259" s="289">
        <f>$D$259*BS259</f>
        <v>0</v>
      </c>
      <c r="BU259" s="472">
        <v>0</v>
      </c>
      <c r="BW259" s="42">
        <v>1</v>
      </c>
      <c r="BX259" s="41">
        <f t="shared" si="217"/>
        <v>0</v>
      </c>
      <c r="BY259" s="41">
        <f t="shared" si="218"/>
        <v>0</v>
      </c>
      <c r="BZ259" s="563">
        <v>0</v>
      </c>
      <c r="CA259" s="557">
        <v>450</v>
      </c>
      <c r="CB259" s="289">
        <f>$D$259*CA259</f>
        <v>34920</v>
      </c>
      <c r="CC259" s="463">
        <v>450</v>
      </c>
      <c r="CE259" s="42">
        <v>1</v>
      </c>
      <c r="CF259" s="41">
        <f t="shared" si="219"/>
        <v>450</v>
      </c>
      <c r="CG259" s="41">
        <f t="shared" si="220"/>
        <v>450</v>
      </c>
      <c r="CH259" s="557">
        <v>450</v>
      </c>
      <c r="CI259" s="604">
        <v>270</v>
      </c>
      <c r="CJ259" s="289">
        <f>$D$259*CI259</f>
        <v>20952</v>
      </c>
      <c r="CK259" s="463">
        <v>270</v>
      </c>
      <c r="CM259" s="42">
        <v>1</v>
      </c>
      <c r="CN259" s="41">
        <f t="shared" si="221"/>
        <v>270</v>
      </c>
      <c r="CO259" s="41">
        <f t="shared" si="222"/>
        <v>270</v>
      </c>
      <c r="CP259" s="604">
        <v>270</v>
      </c>
      <c r="CQ259" s="604">
        <v>270</v>
      </c>
      <c r="CR259" s="289">
        <f>$D$259*CQ259</f>
        <v>20952</v>
      </c>
      <c r="CS259" s="463">
        <v>0</v>
      </c>
      <c r="CT259" s="227"/>
      <c r="CU259" s="42">
        <v>1</v>
      </c>
      <c r="CV259" s="41">
        <f t="shared" si="199"/>
        <v>270</v>
      </c>
      <c r="CW259" s="41">
        <f t="shared" si="200"/>
        <v>270</v>
      </c>
      <c r="CX259" s="564">
        <v>0</v>
      </c>
      <c r="CY259" s="557">
        <v>450</v>
      </c>
      <c r="CZ259" s="289">
        <f>$D$259*CY259</f>
        <v>34920</v>
      </c>
      <c r="DA259" s="501">
        <v>0</v>
      </c>
      <c r="DB259" s="227"/>
      <c r="DC259" s="42">
        <v>1</v>
      </c>
      <c r="DD259" s="41">
        <f t="shared" si="223"/>
        <v>450</v>
      </c>
      <c r="DE259" s="41">
        <f t="shared" si="224"/>
        <v>450</v>
      </c>
      <c r="DF259" s="576">
        <v>0</v>
      </c>
      <c r="DG259" s="579">
        <v>0</v>
      </c>
      <c r="DH259" s="289">
        <f>$D$259*DG259</f>
        <v>0</v>
      </c>
      <c r="DI259" s="463">
        <v>0</v>
      </c>
      <c r="DJ259" s="227"/>
      <c r="DK259" s="42">
        <v>1</v>
      </c>
      <c r="DL259" s="41">
        <f t="shared" si="225"/>
        <v>0</v>
      </c>
      <c r="DM259" s="41">
        <f t="shared" si="226"/>
        <v>0</v>
      </c>
      <c r="DN259" s="579">
        <v>0</v>
      </c>
      <c r="DO259" s="579">
        <v>0</v>
      </c>
      <c r="DP259" s="289">
        <f>$D$259*DO259</f>
        <v>0</v>
      </c>
      <c r="DQ259" s="501">
        <v>0</v>
      </c>
      <c r="DR259" s="227"/>
      <c r="DS259" s="42">
        <v>1</v>
      </c>
      <c r="DT259" s="41">
        <f t="shared" si="227"/>
        <v>0</v>
      </c>
      <c r="DU259" s="41">
        <f t="shared" si="228"/>
        <v>0</v>
      </c>
      <c r="DV259" s="579">
        <v>0</v>
      </c>
      <c r="DW259" s="579">
        <v>0</v>
      </c>
      <c r="DX259" s="289">
        <f>$D$259*DW259</f>
        <v>0</v>
      </c>
      <c r="DY259" s="463">
        <v>0</v>
      </c>
      <c r="DZ259" s="227"/>
      <c r="EA259" s="42">
        <v>1</v>
      </c>
      <c r="EB259" s="41">
        <f t="shared" si="229"/>
        <v>0</v>
      </c>
      <c r="EC259" s="41">
        <f t="shared" si="230"/>
        <v>0</v>
      </c>
      <c r="ED259" s="579">
        <v>0</v>
      </c>
      <c r="EE259" s="576">
        <v>0</v>
      </c>
      <c r="EF259" s="289">
        <f>$D$259*EE259</f>
        <v>0</v>
      </c>
      <c r="EG259" s="463">
        <v>0</v>
      </c>
      <c r="EH259" s="227"/>
      <c r="EI259" s="42">
        <v>1</v>
      </c>
      <c r="EJ259" s="41">
        <f t="shared" si="231"/>
        <v>0</v>
      </c>
      <c r="EK259" s="41">
        <f t="shared" si="232"/>
        <v>0</v>
      </c>
      <c r="EL259" s="576">
        <v>0</v>
      </c>
      <c r="EM259" s="643">
        <v>0</v>
      </c>
      <c r="EN259" s="289">
        <f>$D$259*EM259</f>
        <v>0</v>
      </c>
      <c r="EO259" s="501">
        <v>0</v>
      </c>
      <c r="EP259" s="227"/>
      <c r="EQ259" s="42">
        <v>1</v>
      </c>
      <c r="ER259" s="41">
        <f t="shared" si="233"/>
        <v>0</v>
      </c>
      <c r="ES259" s="392">
        <f t="shared" si="234"/>
        <v>0</v>
      </c>
      <c r="ET259" s="643">
        <v>0</v>
      </c>
      <c r="EU259" s="564">
        <v>0</v>
      </c>
      <c r="EV259" s="289">
        <f>$D$259*EU259</f>
        <v>0</v>
      </c>
      <c r="EW259" s="538">
        <v>0</v>
      </c>
      <c r="EX259" s="227"/>
      <c r="EY259" s="42">
        <v>1</v>
      </c>
      <c r="EZ259" s="41">
        <f t="shared" si="235"/>
        <v>0</v>
      </c>
      <c r="FA259" s="41">
        <f t="shared" si="236"/>
        <v>0</v>
      </c>
      <c r="FB259" s="564">
        <v>0</v>
      </c>
      <c r="FC259" s="576">
        <v>0</v>
      </c>
      <c r="FD259" s="289">
        <f>$D$259*FC259</f>
        <v>0</v>
      </c>
      <c r="FE259" s="501">
        <v>0</v>
      </c>
      <c r="FF259" s="227"/>
      <c r="FG259" s="42">
        <v>1</v>
      </c>
      <c r="FH259" s="41">
        <f t="shared" si="237"/>
        <v>0</v>
      </c>
      <c r="FI259" s="41">
        <f t="shared" si="248"/>
        <v>0</v>
      </c>
      <c r="FJ259" s="576">
        <v>0</v>
      </c>
      <c r="FK259" s="633">
        <v>0</v>
      </c>
      <c r="FL259" s="289">
        <f>$D$259*FK259</f>
        <v>0</v>
      </c>
      <c r="FM259" s="539">
        <v>0</v>
      </c>
      <c r="FN259" s="275"/>
      <c r="FO259" s="42">
        <v>1</v>
      </c>
      <c r="FP259" s="41">
        <f t="shared" si="238"/>
        <v>0</v>
      </c>
      <c r="FQ259" s="41">
        <f t="shared" si="239"/>
        <v>0</v>
      </c>
      <c r="FR259" s="633">
        <v>0</v>
      </c>
      <c r="FW259" s="355">
        <f t="shared" si="240"/>
        <v>3510</v>
      </c>
      <c r="FX259" s="355">
        <f t="shared" si="240"/>
        <v>272376</v>
      </c>
      <c r="FY259" s="355">
        <f t="shared" si="241"/>
        <v>0</v>
      </c>
      <c r="FZ259" s="356">
        <f t="shared" si="241"/>
        <v>0</v>
      </c>
    </row>
    <row r="260" spans="1:182" x14ac:dyDescent="0.25">
      <c r="A260" s="35" t="s">
        <v>391</v>
      </c>
      <c r="B260" s="99" t="s">
        <v>392</v>
      </c>
      <c r="C260" s="202" t="s">
        <v>388</v>
      </c>
      <c r="D260" s="203">
        <v>93.6</v>
      </c>
      <c r="E260" s="299">
        <f t="shared" si="249"/>
        <v>13993</v>
      </c>
      <c r="F260" s="288">
        <f>$D$260*E260</f>
        <v>1309744.7999999998</v>
      </c>
      <c r="G260" s="564">
        <v>0</v>
      </c>
      <c r="H260" s="289">
        <f>$D$260*G260</f>
        <v>0</v>
      </c>
      <c r="I260" s="467">
        <v>0</v>
      </c>
      <c r="J260" s="98">
        <v>0</v>
      </c>
      <c r="K260" s="448">
        <v>1.08</v>
      </c>
      <c r="L260" s="41">
        <f t="shared" si="201"/>
        <v>0</v>
      </c>
      <c r="M260" s="41">
        <f t="shared" si="202"/>
        <v>0</v>
      </c>
      <c r="N260" s="564">
        <v>0</v>
      </c>
      <c r="O260" s="563">
        <v>3059</v>
      </c>
      <c r="P260" s="289">
        <f>$D$260*O260</f>
        <v>286322.39999999997</v>
      </c>
      <c r="Q260" s="463">
        <v>2832</v>
      </c>
      <c r="R260" s="98">
        <v>0</v>
      </c>
      <c r="S260" s="448">
        <v>1.08</v>
      </c>
      <c r="T260" s="41">
        <f t="shared" si="203"/>
        <v>3303.7200000000003</v>
      </c>
      <c r="U260" s="41">
        <f t="shared" si="204"/>
        <v>3304</v>
      </c>
      <c r="V260" s="563">
        <v>3059</v>
      </c>
      <c r="W260" s="563">
        <v>0</v>
      </c>
      <c r="X260" s="289">
        <f>$D$260*W260</f>
        <v>0</v>
      </c>
      <c r="Y260" s="472">
        <v>0</v>
      </c>
      <c r="Z260" s="98">
        <v>0</v>
      </c>
      <c r="AA260" s="448">
        <v>1.08</v>
      </c>
      <c r="AB260" s="41">
        <f t="shared" si="205"/>
        <v>0</v>
      </c>
      <c r="AC260" s="41">
        <f t="shared" si="206"/>
        <v>0</v>
      </c>
      <c r="AD260" s="563">
        <v>0</v>
      </c>
      <c r="AE260" s="557">
        <v>2294</v>
      </c>
      <c r="AF260" s="289">
        <f>$D$260*AE260</f>
        <v>214718.4</v>
      </c>
      <c r="AG260" s="467">
        <v>2124</v>
      </c>
      <c r="AH260" s="98">
        <v>240</v>
      </c>
      <c r="AI260" s="448">
        <v>1.08</v>
      </c>
      <c r="AJ260" s="41">
        <f t="shared" si="207"/>
        <v>2477.52</v>
      </c>
      <c r="AK260" s="41">
        <f t="shared" si="208"/>
        <v>2478</v>
      </c>
      <c r="AL260" s="557">
        <v>2294</v>
      </c>
      <c r="AM260" s="583">
        <v>0</v>
      </c>
      <c r="AN260" s="289">
        <f>$D$260*AM260</f>
        <v>0</v>
      </c>
      <c r="AO260" s="515">
        <v>0</v>
      </c>
      <c r="AP260" s="98">
        <v>0</v>
      </c>
      <c r="AQ260" s="448">
        <v>1.08</v>
      </c>
      <c r="AR260" s="41">
        <f t="shared" si="209"/>
        <v>0</v>
      </c>
      <c r="AS260" s="41">
        <f t="shared" si="210"/>
        <v>0</v>
      </c>
      <c r="AT260" s="583">
        <v>0</v>
      </c>
      <c r="AU260" s="643">
        <v>1530</v>
      </c>
      <c r="AV260" s="387">
        <f>$D$260*AU260</f>
        <v>143208</v>
      </c>
      <c r="AW260" s="463">
        <v>1416</v>
      </c>
      <c r="AX260" s="98">
        <v>0</v>
      </c>
      <c r="AY260" s="448">
        <v>1.08</v>
      </c>
      <c r="AZ260" s="41">
        <f t="shared" si="211"/>
        <v>1652.4</v>
      </c>
      <c r="BA260" s="392">
        <f t="shared" si="212"/>
        <v>1653</v>
      </c>
      <c r="BB260" s="643">
        <v>1530</v>
      </c>
      <c r="BC260" s="563">
        <v>0</v>
      </c>
      <c r="BD260" s="289">
        <f>$D$260*BC260</f>
        <v>0</v>
      </c>
      <c r="BE260" s="518">
        <v>0</v>
      </c>
      <c r="BF260" s="98">
        <v>0</v>
      </c>
      <c r="BG260" s="448">
        <v>1.08</v>
      </c>
      <c r="BH260" s="41">
        <f t="shared" si="213"/>
        <v>0</v>
      </c>
      <c r="BI260" s="41">
        <f t="shared" si="214"/>
        <v>0</v>
      </c>
      <c r="BJ260" s="563">
        <v>0</v>
      </c>
      <c r="BK260" s="557">
        <v>1530</v>
      </c>
      <c r="BL260" s="289">
        <f>$D$260*BK260</f>
        <v>143208</v>
      </c>
      <c r="BM260" s="463">
        <v>1416</v>
      </c>
      <c r="BN260" s="98">
        <v>516</v>
      </c>
      <c r="BO260" s="448">
        <v>1.08</v>
      </c>
      <c r="BP260" s="41">
        <f t="shared" si="215"/>
        <v>1652.4</v>
      </c>
      <c r="BQ260" s="41">
        <f t="shared" si="216"/>
        <v>1653</v>
      </c>
      <c r="BR260" s="557">
        <v>1530</v>
      </c>
      <c r="BS260" s="563">
        <v>0</v>
      </c>
      <c r="BT260" s="289">
        <f>$D$260*BS260</f>
        <v>0</v>
      </c>
      <c r="BU260" s="472">
        <v>0</v>
      </c>
      <c r="BV260" s="98">
        <v>582</v>
      </c>
      <c r="BW260" s="448">
        <v>1.08</v>
      </c>
      <c r="BX260" s="41">
        <f t="shared" si="217"/>
        <v>0</v>
      </c>
      <c r="BY260" s="41">
        <f t="shared" si="218"/>
        <v>0</v>
      </c>
      <c r="BZ260" s="563">
        <v>0</v>
      </c>
      <c r="CA260" s="557">
        <v>1530</v>
      </c>
      <c r="CB260" s="289">
        <f>$D$260*CA260</f>
        <v>143208</v>
      </c>
      <c r="CC260" s="463">
        <v>1416</v>
      </c>
      <c r="CD260" s="98">
        <v>0</v>
      </c>
      <c r="CE260" s="448">
        <v>1.08</v>
      </c>
      <c r="CF260" s="41">
        <f t="shared" si="219"/>
        <v>1652.4</v>
      </c>
      <c r="CG260" s="41">
        <f t="shared" si="220"/>
        <v>1653</v>
      </c>
      <c r="CH260" s="557">
        <v>1530</v>
      </c>
      <c r="CI260" s="604">
        <v>1275</v>
      </c>
      <c r="CJ260" s="289">
        <f>$D$260*CI260</f>
        <v>119340</v>
      </c>
      <c r="CK260" s="463">
        <v>1180</v>
      </c>
      <c r="CL260" s="98">
        <v>0</v>
      </c>
      <c r="CM260" s="448">
        <v>1.08</v>
      </c>
      <c r="CN260" s="41">
        <f t="shared" si="221"/>
        <v>1377</v>
      </c>
      <c r="CO260" s="41">
        <f t="shared" si="222"/>
        <v>1377</v>
      </c>
      <c r="CP260" s="604">
        <v>1275</v>
      </c>
      <c r="CQ260" s="604">
        <v>1275</v>
      </c>
      <c r="CR260" s="289">
        <f>$D$260*CQ260</f>
        <v>119340</v>
      </c>
      <c r="CS260" s="463">
        <v>0</v>
      </c>
      <c r="CT260" s="227"/>
      <c r="CU260" s="448">
        <v>1.08</v>
      </c>
      <c r="CV260" s="41">
        <f t="shared" si="199"/>
        <v>1377</v>
      </c>
      <c r="CW260" s="41">
        <f t="shared" si="200"/>
        <v>1377</v>
      </c>
      <c r="CX260" s="564">
        <v>0</v>
      </c>
      <c r="CY260" s="557">
        <v>1500</v>
      </c>
      <c r="CZ260" s="289">
        <f>$D$260*CY260</f>
        <v>140400</v>
      </c>
      <c r="DA260" s="501">
        <v>0</v>
      </c>
      <c r="DB260" s="227"/>
      <c r="DC260" s="448">
        <v>1.08</v>
      </c>
      <c r="DD260" s="41">
        <f t="shared" si="223"/>
        <v>1620</v>
      </c>
      <c r="DE260" s="41">
        <f t="shared" si="224"/>
        <v>1620</v>
      </c>
      <c r="DF260" s="576">
        <v>0</v>
      </c>
      <c r="DG260" s="579">
        <v>0</v>
      </c>
      <c r="DH260" s="289">
        <f>$D$260*DG260</f>
        <v>0</v>
      </c>
      <c r="DI260" s="463">
        <v>0</v>
      </c>
      <c r="DJ260" s="227"/>
      <c r="DK260" s="448">
        <v>1.08</v>
      </c>
      <c r="DL260" s="41">
        <f t="shared" si="225"/>
        <v>0</v>
      </c>
      <c r="DM260" s="41">
        <f t="shared" si="226"/>
        <v>0</v>
      </c>
      <c r="DN260" s="579">
        <v>0</v>
      </c>
      <c r="DO260" s="579">
        <v>0</v>
      </c>
      <c r="DP260" s="289">
        <f>$D$260*DO260</f>
        <v>0</v>
      </c>
      <c r="DQ260" s="501">
        <v>0</v>
      </c>
      <c r="DR260" s="227"/>
      <c r="DS260" s="448">
        <v>1.08</v>
      </c>
      <c r="DT260" s="41">
        <f t="shared" si="227"/>
        <v>0</v>
      </c>
      <c r="DU260" s="41">
        <f t="shared" si="228"/>
        <v>0</v>
      </c>
      <c r="DV260" s="579">
        <v>0</v>
      </c>
      <c r="DW260" s="579">
        <v>0</v>
      </c>
      <c r="DX260" s="289">
        <f>$D$260*DW260</f>
        <v>0</v>
      </c>
      <c r="DY260" s="463">
        <v>0</v>
      </c>
      <c r="DZ260" s="227"/>
      <c r="EA260" s="448">
        <v>1.08</v>
      </c>
      <c r="EB260" s="41">
        <f t="shared" si="229"/>
        <v>0</v>
      </c>
      <c r="EC260" s="41">
        <f t="shared" si="230"/>
        <v>0</v>
      </c>
      <c r="ED260" s="579">
        <v>0</v>
      </c>
      <c r="EE260" s="576">
        <v>0</v>
      </c>
      <c r="EF260" s="289">
        <f>$D$260*EE260</f>
        <v>0</v>
      </c>
      <c r="EG260" s="463">
        <v>0</v>
      </c>
      <c r="EH260" s="227"/>
      <c r="EI260" s="448">
        <v>1.08</v>
      </c>
      <c r="EJ260" s="41">
        <f t="shared" si="231"/>
        <v>0</v>
      </c>
      <c r="EK260" s="41">
        <f t="shared" si="232"/>
        <v>0</v>
      </c>
      <c r="EL260" s="576">
        <v>0</v>
      </c>
      <c r="EM260" s="643">
        <v>0</v>
      </c>
      <c r="EN260" s="289">
        <f>$D$260*EM260</f>
        <v>0</v>
      </c>
      <c r="EO260" s="501">
        <v>0</v>
      </c>
      <c r="EP260" s="227"/>
      <c r="EQ260" s="448">
        <v>1.08</v>
      </c>
      <c r="ER260" s="41">
        <f t="shared" si="233"/>
        <v>0</v>
      </c>
      <c r="ES260" s="392">
        <f t="shared" si="234"/>
        <v>0</v>
      </c>
      <c r="ET260" s="643">
        <v>0</v>
      </c>
      <c r="EU260" s="564">
        <v>0</v>
      </c>
      <c r="EV260" s="289">
        <f>$D$260*EU260</f>
        <v>0</v>
      </c>
      <c r="EW260" s="538">
        <v>0</v>
      </c>
      <c r="EX260" s="227"/>
      <c r="EY260" s="448">
        <v>1.08</v>
      </c>
      <c r="EZ260" s="41">
        <f t="shared" si="235"/>
        <v>0</v>
      </c>
      <c r="FA260" s="41">
        <f t="shared" si="236"/>
        <v>0</v>
      </c>
      <c r="FB260" s="564">
        <v>0</v>
      </c>
      <c r="FC260" s="576">
        <v>0</v>
      </c>
      <c r="FD260" s="289">
        <f>$D$260*FC260</f>
        <v>0</v>
      </c>
      <c r="FE260" s="501">
        <v>0</v>
      </c>
      <c r="FF260" s="227"/>
      <c r="FG260" s="448">
        <v>1.08</v>
      </c>
      <c r="FH260" s="41">
        <f t="shared" si="237"/>
        <v>0</v>
      </c>
      <c r="FI260" s="41">
        <f t="shared" si="248"/>
        <v>0</v>
      </c>
      <c r="FJ260" s="576">
        <v>0</v>
      </c>
      <c r="FK260" s="633">
        <v>0</v>
      </c>
      <c r="FL260" s="289">
        <f>$D$260*FK260</f>
        <v>0</v>
      </c>
      <c r="FM260" s="539">
        <v>0</v>
      </c>
      <c r="FN260" s="275"/>
      <c r="FO260" s="448">
        <v>1.08</v>
      </c>
      <c r="FP260" s="41">
        <f t="shared" si="238"/>
        <v>0</v>
      </c>
      <c r="FQ260" s="41">
        <f t="shared" si="239"/>
        <v>0</v>
      </c>
      <c r="FR260" s="633">
        <v>0</v>
      </c>
      <c r="FW260" s="355">
        <f t="shared" si="240"/>
        <v>13993</v>
      </c>
      <c r="FX260" s="355">
        <f t="shared" si="240"/>
        <v>1309744.7999999998</v>
      </c>
      <c r="FY260" s="355">
        <f t="shared" si="241"/>
        <v>0</v>
      </c>
      <c r="FZ260" s="356">
        <f t="shared" si="241"/>
        <v>0</v>
      </c>
    </row>
    <row r="261" spans="1:182" x14ac:dyDescent="0.25">
      <c r="A261" s="35"/>
      <c r="B261" s="99"/>
      <c r="C261" s="202"/>
      <c r="D261" s="96"/>
      <c r="E261" s="299">
        <f t="shared" si="249"/>
        <v>0</v>
      </c>
      <c r="F261" s="288"/>
      <c r="G261" s="104"/>
      <c r="H261" s="289"/>
      <c r="I261" s="463"/>
      <c r="K261" s="42"/>
      <c r="L261" s="41">
        <f t="shared" si="201"/>
        <v>0</v>
      </c>
      <c r="M261" s="41">
        <f t="shared" si="202"/>
        <v>0</v>
      </c>
      <c r="N261" s="564">
        <v>0</v>
      </c>
      <c r="O261" s="60">
        <v>0</v>
      </c>
      <c r="P261" s="289"/>
      <c r="Q261" s="457">
        <v>0</v>
      </c>
      <c r="S261" s="42"/>
      <c r="T261" s="41">
        <f t="shared" si="203"/>
        <v>0</v>
      </c>
      <c r="U261" s="41">
        <f t="shared" si="204"/>
        <v>0</v>
      </c>
      <c r="V261" s="563">
        <v>0</v>
      </c>
      <c r="W261" s="104"/>
      <c r="X261" s="289"/>
      <c r="Y261" s="463"/>
      <c r="AA261" s="42"/>
      <c r="AB261" s="41">
        <f t="shared" si="205"/>
        <v>0</v>
      </c>
      <c r="AC261" s="41">
        <f t="shared" si="206"/>
        <v>0</v>
      </c>
      <c r="AD261" s="563">
        <v>0</v>
      </c>
      <c r="AE261" s="41"/>
      <c r="AF261" s="289"/>
      <c r="AG261" s="467"/>
      <c r="AI261" s="42"/>
      <c r="AJ261" s="41">
        <f t="shared" si="207"/>
        <v>0</v>
      </c>
      <c r="AK261" s="41">
        <f t="shared" si="208"/>
        <v>0</v>
      </c>
      <c r="AL261" s="563">
        <v>0</v>
      </c>
      <c r="AM261" s="104"/>
      <c r="AN261" s="289"/>
      <c r="AO261" s="463"/>
      <c r="AQ261" s="42"/>
      <c r="AR261" s="41">
        <f t="shared" si="209"/>
        <v>0</v>
      </c>
      <c r="AS261" s="41">
        <f t="shared" si="210"/>
        <v>0</v>
      </c>
      <c r="AT261" s="563">
        <v>0</v>
      </c>
      <c r="AU261" s="104"/>
      <c r="AV261" s="289"/>
      <c r="AW261" s="463"/>
      <c r="AY261" s="42"/>
      <c r="AZ261" s="41">
        <f t="shared" si="211"/>
        <v>0</v>
      </c>
      <c r="BA261" s="41">
        <f t="shared" si="212"/>
        <v>0</v>
      </c>
      <c r="BB261" s="563">
        <v>0</v>
      </c>
      <c r="BC261" s="337"/>
      <c r="BD261" s="289"/>
      <c r="BE261" s="472"/>
      <c r="BG261" s="42"/>
      <c r="BH261" s="41">
        <f t="shared" si="213"/>
        <v>0</v>
      </c>
      <c r="BI261" s="41">
        <f t="shared" si="214"/>
        <v>0</v>
      </c>
      <c r="BJ261" s="563">
        <v>0</v>
      </c>
      <c r="BK261" s="104"/>
      <c r="BL261" s="289"/>
      <c r="BM261" s="463"/>
      <c r="BO261" s="42"/>
      <c r="BP261" s="41">
        <f t="shared" si="215"/>
        <v>0</v>
      </c>
      <c r="BQ261" s="41">
        <f t="shared" si="216"/>
        <v>0</v>
      </c>
      <c r="BR261" s="563">
        <v>0</v>
      </c>
      <c r="BS261" s="104"/>
      <c r="BT261" s="289"/>
      <c r="BU261" s="463"/>
      <c r="BW261" s="42"/>
      <c r="BX261" s="41">
        <f t="shared" si="217"/>
        <v>0</v>
      </c>
      <c r="BY261" s="41">
        <f t="shared" si="218"/>
        <v>0</v>
      </c>
      <c r="BZ261" s="563">
        <v>0</v>
      </c>
      <c r="CA261" s="104"/>
      <c r="CB261" s="289"/>
      <c r="CC261" s="463"/>
      <c r="CE261" s="42"/>
      <c r="CF261" s="41">
        <f t="shared" si="219"/>
        <v>0</v>
      </c>
      <c r="CG261" s="41">
        <f t="shared" si="220"/>
        <v>0</v>
      </c>
      <c r="CH261" s="563">
        <v>0</v>
      </c>
      <c r="CI261" s="104"/>
      <c r="CJ261" s="289"/>
      <c r="CK261" s="463"/>
      <c r="CM261" s="42"/>
      <c r="CN261" s="41">
        <f t="shared" si="221"/>
        <v>0</v>
      </c>
      <c r="CO261" s="41">
        <f t="shared" si="222"/>
        <v>0</v>
      </c>
      <c r="CP261" s="604">
        <v>0</v>
      </c>
      <c r="CQ261" s="104"/>
      <c r="CR261" s="289"/>
      <c r="CS261" s="463"/>
      <c r="CT261" s="227"/>
      <c r="CU261" s="42"/>
      <c r="CV261" s="41">
        <f t="shared" si="199"/>
        <v>0</v>
      </c>
      <c r="CW261" s="41">
        <f t="shared" si="200"/>
        <v>0</v>
      </c>
      <c r="CX261" s="593">
        <v>0</v>
      </c>
      <c r="CY261" s="41"/>
      <c r="CZ261" s="289"/>
      <c r="DA261" s="463">
        <v>0</v>
      </c>
      <c r="DB261" s="227"/>
      <c r="DC261" s="42"/>
      <c r="DD261" s="41">
        <f t="shared" si="223"/>
        <v>0</v>
      </c>
      <c r="DE261" s="41">
        <f t="shared" si="224"/>
        <v>0</v>
      </c>
      <c r="DF261" s="576">
        <v>0</v>
      </c>
      <c r="DG261" s="104"/>
      <c r="DH261" s="289"/>
      <c r="DI261" s="463"/>
      <c r="DJ261" s="227"/>
      <c r="DK261" s="42"/>
      <c r="DL261" s="41">
        <f t="shared" si="225"/>
        <v>0</v>
      </c>
      <c r="DM261" s="41">
        <f t="shared" si="226"/>
        <v>0</v>
      </c>
      <c r="DN261" s="576">
        <v>0</v>
      </c>
      <c r="DO261" s="119">
        <v>0</v>
      </c>
      <c r="DP261" s="289"/>
      <c r="DQ261" s="501">
        <v>0</v>
      </c>
      <c r="DR261" s="227"/>
      <c r="DS261" s="42"/>
      <c r="DT261" s="41">
        <f t="shared" si="227"/>
        <v>0</v>
      </c>
      <c r="DU261" s="41">
        <f t="shared" si="228"/>
        <v>0</v>
      </c>
      <c r="DV261" s="576">
        <v>0</v>
      </c>
      <c r="DW261" s="104"/>
      <c r="DX261" s="289"/>
      <c r="DY261" s="463"/>
      <c r="DZ261" s="227"/>
      <c r="EA261" s="42"/>
      <c r="EB261" s="41">
        <f t="shared" si="229"/>
        <v>0</v>
      </c>
      <c r="EC261" s="41">
        <f t="shared" si="230"/>
        <v>0</v>
      </c>
      <c r="ED261" s="576">
        <v>0</v>
      </c>
      <c r="EE261" s="104"/>
      <c r="EF261" s="289"/>
      <c r="EG261" s="463"/>
      <c r="EH261" s="227"/>
      <c r="EI261" s="42"/>
      <c r="EJ261" s="41">
        <f t="shared" si="231"/>
        <v>0</v>
      </c>
      <c r="EK261" s="41">
        <f t="shared" si="232"/>
        <v>0</v>
      </c>
      <c r="EL261" s="576">
        <v>0</v>
      </c>
      <c r="EM261" s="104"/>
      <c r="EN261" s="289"/>
      <c r="EO261" s="463"/>
      <c r="EP261" s="227"/>
      <c r="EQ261" s="42"/>
      <c r="ER261" s="41">
        <f t="shared" si="233"/>
        <v>0</v>
      </c>
      <c r="ES261" s="41">
        <f t="shared" si="234"/>
        <v>0</v>
      </c>
      <c r="ET261" s="576">
        <v>0</v>
      </c>
      <c r="EU261" s="104"/>
      <c r="EV261" s="289"/>
      <c r="EW261" s="463"/>
      <c r="EX261" s="227"/>
      <c r="EY261" s="42"/>
      <c r="EZ261" s="41">
        <f t="shared" si="235"/>
        <v>0</v>
      </c>
      <c r="FA261" s="41">
        <f t="shared" si="236"/>
        <v>0</v>
      </c>
      <c r="FB261" s="564">
        <v>0</v>
      </c>
      <c r="FC261" s="104"/>
      <c r="FD261" s="289"/>
      <c r="FE261" s="463"/>
      <c r="FF261" s="227"/>
      <c r="FG261" s="42"/>
      <c r="FH261" s="41">
        <f t="shared" si="237"/>
        <v>0</v>
      </c>
      <c r="FI261" s="41">
        <f t="shared" si="248"/>
        <v>0</v>
      </c>
      <c r="FJ261" s="576">
        <v>0</v>
      </c>
      <c r="FK261" s="292"/>
      <c r="FL261" s="289"/>
      <c r="FM261" s="548"/>
      <c r="FN261" s="275"/>
      <c r="FO261" s="42"/>
      <c r="FP261" s="41">
        <f t="shared" si="238"/>
        <v>0</v>
      </c>
      <c r="FQ261" s="41">
        <f t="shared" si="239"/>
        <v>0</v>
      </c>
      <c r="FR261" s="633">
        <v>0</v>
      </c>
      <c r="FW261" s="355">
        <f t="shared" si="240"/>
        <v>0</v>
      </c>
      <c r="FX261" s="355">
        <f t="shared" si="240"/>
        <v>0</v>
      </c>
      <c r="FY261" s="355">
        <f t="shared" si="241"/>
        <v>0</v>
      </c>
      <c r="FZ261" s="356">
        <f t="shared" si="241"/>
        <v>0</v>
      </c>
    </row>
    <row r="262" spans="1:182" x14ac:dyDescent="0.25">
      <c r="A262" s="35"/>
      <c r="B262" s="99" t="s">
        <v>393</v>
      </c>
      <c r="C262" s="202" t="s">
        <v>120</v>
      </c>
      <c r="D262" s="203">
        <v>416.5</v>
      </c>
      <c r="E262" s="299">
        <f t="shared" si="249"/>
        <v>405</v>
      </c>
      <c r="F262" s="295">
        <f>$D$262*E262</f>
        <v>168682.5</v>
      </c>
      <c r="G262" s="41">
        <v>0</v>
      </c>
      <c r="H262" s="295">
        <f>$D$262*G262</f>
        <v>0</v>
      </c>
      <c r="I262" s="467">
        <v>0</v>
      </c>
      <c r="K262" s="42">
        <v>0.25</v>
      </c>
      <c r="L262" s="41">
        <f t="shared" si="201"/>
        <v>0</v>
      </c>
      <c r="M262" s="41">
        <f t="shared" si="202"/>
        <v>0</v>
      </c>
      <c r="N262" s="564">
        <v>0</v>
      </c>
      <c r="O262" s="60">
        <v>60</v>
      </c>
      <c r="P262" s="295">
        <f>$D$262*O262</f>
        <v>24990</v>
      </c>
      <c r="Q262" s="457">
        <v>60</v>
      </c>
      <c r="S262" s="42">
        <v>0.25</v>
      </c>
      <c r="T262" s="41">
        <f t="shared" si="203"/>
        <v>15</v>
      </c>
      <c r="U262" s="41">
        <f t="shared" si="204"/>
        <v>15</v>
      </c>
      <c r="V262" s="563">
        <v>15</v>
      </c>
      <c r="W262" s="337">
        <v>0</v>
      </c>
      <c r="X262" s="295">
        <f>$D$262*W262</f>
        <v>0</v>
      </c>
      <c r="Y262" s="472">
        <v>0</v>
      </c>
      <c r="AA262" s="42">
        <v>0.25</v>
      </c>
      <c r="AB262" s="41">
        <f t="shared" si="205"/>
        <v>0</v>
      </c>
      <c r="AC262" s="41">
        <f t="shared" si="206"/>
        <v>0</v>
      </c>
      <c r="AD262" s="563">
        <v>0</v>
      </c>
      <c r="AE262" s="60">
        <v>60</v>
      </c>
      <c r="AF262" s="295">
        <f>$D$262*AE262</f>
        <v>24990</v>
      </c>
      <c r="AG262" s="457">
        <v>60</v>
      </c>
      <c r="AI262" s="42">
        <v>0.25</v>
      </c>
      <c r="AJ262" s="41">
        <f t="shared" si="207"/>
        <v>15</v>
      </c>
      <c r="AK262" s="41">
        <f t="shared" si="208"/>
        <v>15</v>
      </c>
      <c r="AL262" s="563">
        <v>15</v>
      </c>
      <c r="AM262" s="337">
        <v>0</v>
      </c>
      <c r="AN262" s="295">
        <f>$D$262*AM262</f>
        <v>0</v>
      </c>
      <c r="AO262" s="472">
        <v>0</v>
      </c>
      <c r="AQ262" s="42">
        <v>0.25</v>
      </c>
      <c r="AR262" s="41">
        <f t="shared" si="209"/>
        <v>0</v>
      </c>
      <c r="AS262" s="41">
        <f t="shared" si="210"/>
        <v>0</v>
      </c>
      <c r="AT262" s="563">
        <v>0</v>
      </c>
      <c r="AU262" s="104">
        <v>60</v>
      </c>
      <c r="AV262" s="295">
        <f>$D$262*AU262</f>
        <v>24990</v>
      </c>
      <c r="AW262" s="463">
        <v>60</v>
      </c>
      <c r="AY262" s="42">
        <v>0.25</v>
      </c>
      <c r="AZ262" s="41">
        <f t="shared" si="211"/>
        <v>15</v>
      </c>
      <c r="BA262" s="41">
        <f t="shared" si="212"/>
        <v>15</v>
      </c>
      <c r="BB262" s="563">
        <v>15</v>
      </c>
      <c r="BC262" s="337">
        <v>0</v>
      </c>
      <c r="BD262" s="295">
        <f>$D$262*BC262</f>
        <v>0</v>
      </c>
      <c r="BE262" s="472">
        <v>0</v>
      </c>
      <c r="BG262" s="42">
        <v>0.25</v>
      </c>
      <c r="BH262" s="41">
        <f t="shared" si="213"/>
        <v>0</v>
      </c>
      <c r="BI262" s="41">
        <f t="shared" si="214"/>
        <v>0</v>
      </c>
      <c r="BJ262" s="563">
        <v>0</v>
      </c>
      <c r="BK262" s="60">
        <v>60</v>
      </c>
      <c r="BL262" s="295">
        <f>$D$262*BK262</f>
        <v>24990</v>
      </c>
      <c r="BM262" s="457">
        <v>60</v>
      </c>
      <c r="BO262" s="42">
        <v>0.25</v>
      </c>
      <c r="BP262" s="41">
        <f t="shared" si="215"/>
        <v>15</v>
      </c>
      <c r="BQ262" s="41">
        <f t="shared" si="216"/>
        <v>15</v>
      </c>
      <c r="BR262" s="563">
        <v>15</v>
      </c>
      <c r="BS262" s="337">
        <v>0</v>
      </c>
      <c r="BT262" s="295">
        <f>$D$262*BS262</f>
        <v>0</v>
      </c>
      <c r="BU262" s="472">
        <v>0</v>
      </c>
      <c r="BW262" s="42">
        <v>0.25</v>
      </c>
      <c r="BX262" s="41">
        <f t="shared" si="217"/>
        <v>0</v>
      </c>
      <c r="BY262" s="41">
        <f t="shared" si="218"/>
        <v>0</v>
      </c>
      <c r="BZ262" s="563">
        <v>0</v>
      </c>
      <c r="CA262" s="60">
        <v>60</v>
      </c>
      <c r="CB262" s="295">
        <f>$D$262*CA262</f>
        <v>24990</v>
      </c>
      <c r="CC262" s="457">
        <v>60</v>
      </c>
      <c r="CE262" s="42">
        <v>0.25</v>
      </c>
      <c r="CF262" s="41">
        <f t="shared" si="219"/>
        <v>15</v>
      </c>
      <c r="CG262" s="41">
        <f t="shared" si="220"/>
        <v>15</v>
      </c>
      <c r="CH262" s="563">
        <v>15</v>
      </c>
      <c r="CI262" s="60">
        <v>20</v>
      </c>
      <c r="CJ262" s="295">
        <f>$D$262*CI262</f>
        <v>8330</v>
      </c>
      <c r="CK262" s="457">
        <v>20</v>
      </c>
      <c r="CM262" s="42">
        <v>0.25</v>
      </c>
      <c r="CN262" s="41">
        <f t="shared" si="221"/>
        <v>5</v>
      </c>
      <c r="CO262" s="41">
        <f t="shared" si="222"/>
        <v>5</v>
      </c>
      <c r="CP262" s="604">
        <v>5</v>
      </c>
      <c r="CQ262" s="60">
        <v>20</v>
      </c>
      <c r="CR262" s="295">
        <f>$D$262*CQ262</f>
        <v>8330</v>
      </c>
      <c r="CS262" s="463">
        <v>0</v>
      </c>
      <c r="CT262" s="227"/>
      <c r="CU262" s="42">
        <v>0.25</v>
      </c>
      <c r="CV262" s="41">
        <f t="shared" si="199"/>
        <v>5</v>
      </c>
      <c r="CW262" s="41">
        <f t="shared" si="200"/>
        <v>5</v>
      </c>
      <c r="CX262" s="593">
        <v>0</v>
      </c>
      <c r="CY262" s="60">
        <v>65</v>
      </c>
      <c r="CZ262" s="295">
        <f>$D$262*CY262</f>
        <v>27072.5</v>
      </c>
      <c r="DA262" s="501">
        <v>0</v>
      </c>
      <c r="DB262" s="227"/>
      <c r="DC262" s="42">
        <v>0.25</v>
      </c>
      <c r="DD262" s="41">
        <f t="shared" si="223"/>
        <v>16.25</v>
      </c>
      <c r="DE262" s="41">
        <f t="shared" si="224"/>
        <v>17</v>
      </c>
      <c r="DF262" s="576">
        <v>0</v>
      </c>
      <c r="DG262" s="104">
        <v>0</v>
      </c>
      <c r="DH262" s="295">
        <f>$D$262*DG262</f>
        <v>0</v>
      </c>
      <c r="DI262" s="463">
        <v>0</v>
      </c>
      <c r="DJ262" s="227"/>
      <c r="DK262" s="42">
        <v>0.25</v>
      </c>
      <c r="DL262" s="41">
        <f t="shared" si="225"/>
        <v>0</v>
      </c>
      <c r="DM262" s="41">
        <f t="shared" si="226"/>
        <v>0</v>
      </c>
      <c r="DN262" s="576">
        <v>0</v>
      </c>
      <c r="DO262" s="119">
        <v>0</v>
      </c>
      <c r="DP262" s="295">
        <f>$D$262*DO262</f>
        <v>0</v>
      </c>
      <c r="DQ262" s="501">
        <v>0</v>
      </c>
      <c r="DR262" s="227"/>
      <c r="DS262" s="42">
        <v>0.25</v>
      </c>
      <c r="DT262" s="41">
        <f t="shared" si="227"/>
        <v>0</v>
      </c>
      <c r="DU262" s="41">
        <f t="shared" si="228"/>
        <v>0</v>
      </c>
      <c r="DV262" s="576">
        <v>0</v>
      </c>
      <c r="DW262" s="104">
        <v>0</v>
      </c>
      <c r="DX262" s="295">
        <f>$D$262*DW262</f>
        <v>0</v>
      </c>
      <c r="DY262" s="463">
        <v>0</v>
      </c>
      <c r="DZ262" s="227"/>
      <c r="EA262" s="42">
        <v>0.25</v>
      </c>
      <c r="EB262" s="41">
        <f t="shared" si="229"/>
        <v>0</v>
      </c>
      <c r="EC262" s="41">
        <f t="shared" si="230"/>
        <v>0</v>
      </c>
      <c r="ED262" s="576">
        <v>0</v>
      </c>
      <c r="EE262" s="104">
        <v>0</v>
      </c>
      <c r="EF262" s="295">
        <f>$D$262*EE262</f>
        <v>0</v>
      </c>
      <c r="EG262" s="463">
        <v>0</v>
      </c>
      <c r="EH262" s="227"/>
      <c r="EI262" s="42">
        <v>0.25</v>
      </c>
      <c r="EJ262" s="41">
        <f t="shared" si="231"/>
        <v>0</v>
      </c>
      <c r="EK262" s="41">
        <f t="shared" si="232"/>
        <v>0</v>
      </c>
      <c r="EL262" s="576">
        <v>0</v>
      </c>
      <c r="EM262" s="119">
        <v>0</v>
      </c>
      <c r="EN262" s="295">
        <f>$D$262*EM262</f>
        <v>0</v>
      </c>
      <c r="EO262" s="501">
        <v>0</v>
      </c>
      <c r="EP262" s="227"/>
      <c r="EQ262" s="42">
        <v>0.25</v>
      </c>
      <c r="ER262" s="41">
        <f t="shared" si="233"/>
        <v>0</v>
      </c>
      <c r="ES262" s="41">
        <f t="shared" si="234"/>
        <v>0</v>
      </c>
      <c r="ET262" s="576">
        <v>0</v>
      </c>
      <c r="EU262" s="41">
        <v>0</v>
      </c>
      <c r="EV262" s="295">
        <f>$D$262*EU262</f>
        <v>0</v>
      </c>
      <c r="EW262" s="467">
        <v>0</v>
      </c>
      <c r="EX262" s="227"/>
      <c r="EY262" s="42">
        <v>0.25</v>
      </c>
      <c r="EZ262" s="41">
        <f t="shared" si="235"/>
        <v>0</v>
      </c>
      <c r="FA262" s="41">
        <f t="shared" si="236"/>
        <v>0</v>
      </c>
      <c r="FB262" s="564">
        <v>0</v>
      </c>
      <c r="FC262" s="119">
        <v>0</v>
      </c>
      <c r="FD262" s="295">
        <f>$D$262*FC262</f>
        <v>0</v>
      </c>
      <c r="FE262" s="501">
        <v>0</v>
      </c>
      <c r="FF262" s="227"/>
      <c r="FG262" s="42">
        <v>0.25</v>
      </c>
      <c r="FH262" s="41">
        <f t="shared" si="237"/>
        <v>0</v>
      </c>
      <c r="FI262" s="41">
        <f t="shared" si="248"/>
        <v>0</v>
      </c>
      <c r="FJ262" s="576">
        <v>0</v>
      </c>
      <c r="FK262" s="400">
        <v>0</v>
      </c>
      <c r="FL262" s="295">
        <f>$D$262*FK262</f>
        <v>0</v>
      </c>
      <c r="FM262" s="539">
        <v>0</v>
      </c>
      <c r="FN262" s="275"/>
      <c r="FO262" s="42">
        <v>0.25</v>
      </c>
      <c r="FP262" s="41">
        <f t="shared" si="238"/>
        <v>0</v>
      </c>
      <c r="FQ262" s="41">
        <f t="shared" si="239"/>
        <v>0</v>
      </c>
      <c r="FR262" s="633">
        <v>0</v>
      </c>
      <c r="FW262" s="355">
        <f t="shared" si="240"/>
        <v>405</v>
      </c>
      <c r="FX262" s="355">
        <f t="shared" si="240"/>
        <v>168682.5</v>
      </c>
      <c r="FY262" s="355">
        <f t="shared" si="241"/>
        <v>0</v>
      </c>
      <c r="FZ262" s="356">
        <f t="shared" si="241"/>
        <v>0</v>
      </c>
    </row>
    <row r="263" spans="1:182" x14ac:dyDescent="0.25">
      <c r="A263" s="35"/>
      <c r="B263" s="209" t="s">
        <v>593</v>
      </c>
      <c r="C263" s="202"/>
      <c r="D263" s="96"/>
      <c r="E263" s="296">
        <f>F263</f>
        <v>3226824.5999999996</v>
      </c>
      <c r="F263" s="393">
        <f>F248+F254+F256+F258+F259+F260+F262</f>
        <v>3226824.5999999996</v>
      </c>
      <c r="G263" s="296">
        <f>H263</f>
        <v>0</v>
      </c>
      <c r="H263" s="393">
        <f>H248+H254+H256+H258+H259+H260+H262</f>
        <v>0</v>
      </c>
      <c r="I263" s="500">
        <v>0</v>
      </c>
      <c r="K263" s="42"/>
      <c r="L263" s="41">
        <f t="shared" si="201"/>
        <v>0</v>
      </c>
      <c r="M263" s="41">
        <f t="shared" si="202"/>
        <v>0</v>
      </c>
      <c r="N263" s="564">
        <v>0</v>
      </c>
      <c r="O263" s="296">
        <f>P263</f>
        <v>702151.29999999993</v>
      </c>
      <c r="P263" s="393">
        <f>P248+P254+P256+P258+P259+P260+P262</f>
        <v>702151.29999999993</v>
      </c>
      <c r="Q263" s="500">
        <v>669110.5</v>
      </c>
      <c r="S263" s="42"/>
      <c r="T263" s="41">
        <f t="shared" si="203"/>
        <v>0</v>
      </c>
      <c r="U263" s="41">
        <f t="shared" si="204"/>
        <v>0</v>
      </c>
      <c r="V263" s="563">
        <v>0</v>
      </c>
      <c r="W263" s="296">
        <f>X263</f>
        <v>0</v>
      </c>
      <c r="X263" s="393">
        <f>X248+X254+X256+X258+X259+X260+X262</f>
        <v>0</v>
      </c>
      <c r="Y263" s="500">
        <v>0</v>
      </c>
      <c r="AA263" s="42"/>
      <c r="AB263" s="41">
        <f t="shared" si="205"/>
        <v>0</v>
      </c>
      <c r="AC263" s="41">
        <f t="shared" si="206"/>
        <v>0</v>
      </c>
      <c r="AD263" s="563">
        <v>0</v>
      </c>
      <c r="AE263" s="296">
        <f>AF263</f>
        <v>525690.65</v>
      </c>
      <c r="AF263" s="393">
        <f>AF248+AF254+AF256+AF258+AF259+AF260+AF262</f>
        <v>525690.65</v>
      </c>
      <c r="AG263" s="500">
        <v>501067.85</v>
      </c>
      <c r="AI263" s="42"/>
      <c r="AJ263" s="41">
        <f t="shared" si="207"/>
        <v>0</v>
      </c>
      <c r="AK263" s="41">
        <f t="shared" si="208"/>
        <v>0</v>
      </c>
      <c r="AL263" s="563">
        <v>0</v>
      </c>
      <c r="AM263" s="296">
        <f>AN263</f>
        <v>0</v>
      </c>
      <c r="AN263" s="393">
        <f>AN248+AN254+AN256+AN258+AN259+AN260+AN262</f>
        <v>0</v>
      </c>
      <c r="AO263" s="500">
        <v>0</v>
      </c>
      <c r="AQ263" s="42"/>
      <c r="AR263" s="41">
        <f t="shared" si="209"/>
        <v>0</v>
      </c>
      <c r="AS263" s="41">
        <f t="shared" si="210"/>
        <v>0</v>
      </c>
      <c r="AT263" s="563">
        <v>0</v>
      </c>
      <c r="AU263" s="296">
        <f>AV263</f>
        <v>397512.2</v>
      </c>
      <c r="AV263" s="393">
        <f>AV248+AV254+AV256+AV258+AV259+AV260+AV262</f>
        <v>397512.2</v>
      </c>
      <c r="AW263" s="500">
        <v>379999.4</v>
      </c>
      <c r="AY263" s="42"/>
      <c r="AZ263" s="41">
        <f t="shared" si="211"/>
        <v>0</v>
      </c>
      <c r="BA263" s="41">
        <f t="shared" si="212"/>
        <v>0</v>
      </c>
      <c r="BB263" s="563">
        <v>0</v>
      </c>
      <c r="BC263" s="296">
        <f>BD263</f>
        <v>0</v>
      </c>
      <c r="BD263" s="393">
        <f>BD248+BD254+BD256+BD258+BD259+BD260+BD262</f>
        <v>0</v>
      </c>
      <c r="BE263" s="500">
        <v>0</v>
      </c>
      <c r="BG263" s="42"/>
      <c r="BH263" s="41">
        <f t="shared" si="213"/>
        <v>0</v>
      </c>
      <c r="BI263" s="41">
        <f t="shared" si="214"/>
        <v>0</v>
      </c>
      <c r="BJ263" s="563">
        <v>0</v>
      </c>
      <c r="BK263" s="296">
        <f>BL263</f>
        <v>366555.2</v>
      </c>
      <c r="BL263" s="393">
        <f>BL248+BL254+BL256+BL258+BL259+BL260+BL262</f>
        <v>366555.2</v>
      </c>
      <c r="BM263" s="500">
        <v>349909.4</v>
      </c>
      <c r="BO263" s="42"/>
      <c r="BP263" s="41">
        <f t="shared" si="215"/>
        <v>0</v>
      </c>
      <c r="BQ263" s="41">
        <f t="shared" si="216"/>
        <v>0</v>
      </c>
      <c r="BR263" s="563">
        <v>0</v>
      </c>
      <c r="BS263" s="296">
        <f>BT263</f>
        <v>0</v>
      </c>
      <c r="BT263" s="393">
        <f>BT248+BT254+BT256+BT258+BT259+BT260+BT262</f>
        <v>0</v>
      </c>
      <c r="BU263" s="500">
        <v>0</v>
      </c>
      <c r="BW263" s="42"/>
      <c r="BX263" s="41">
        <f t="shared" si="217"/>
        <v>0</v>
      </c>
      <c r="BY263" s="41">
        <f t="shared" si="218"/>
        <v>0</v>
      </c>
      <c r="BZ263" s="563">
        <v>0</v>
      </c>
      <c r="CA263" s="296">
        <f>CB263</f>
        <v>363432.55000000005</v>
      </c>
      <c r="CB263" s="393">
        <f>CB248+CB254+CB256+CB258+CB259+CB260+CB262</f>
        <v>363432.55000000005</v>
      </c>
      <c r="CC263" s="500">
        <v>346939.75</v>
      </c>
      <c r="CE263" s="42"/>
      <c r="CF263" s="41">
        <f t="shared" si="219"/>
        <v>0</v>
      </c>
      <c r="CG263" s="41">
        <f t="shared" si="220"/>
        <v>0</v>
      </c>
      <c r="CH263" s="563">
        <v>0</v>
      </c>
      <c r="CI263" s="312">
        <f>CJ263</f>
        <v>243528.8</v>
      </c>
      <c r="CJ263" s="393">
        <f>CJ248+CJ254+CJ256+CJ258+CJ259+CJ260+CJ262</f>
        <v>243528.8</v>
      </c>
      <c r="CK263" s="510">
        <v>231470.6</v>
      </c>
      <c r="CM263" s="42"/>
      <c r="CN263" s="41">
        <f t="shared" si="221"/>
        <v>0</v>
      </c>
      <c r="CO263" s="41">
        <f t="shared" si="222"/>
        <v>0</v>
      </c>
      <c r="CP263" s="604">
        <v>0</v>
      </c>
      <c r="CQ263" s="312">
        <f>CR263</f>
        <v>243528.8</v>
      </c>
      <c r="CR263" s="393">
        <f>CR248+CR254+CR256+CR258+CR259+CR260+CR262</f>
        <v>243528.8</v>
      </c>
      <c r="CS263" s="500">
        <v>0</v>
      </c>
      <c r="CT263" s="227"/>
      <c r="CU263" s="42"/>
      <c r="CV263" s="41">
        <f t="shared" ref="CV263:CV326" si="252">CQ263*CU263</f>
        <v>0</v>
      </c>
      <c r="CW263" s="41">
        <f t="shared" ref="CW263:CW326" si="253">ROUNDUP(CV263,0)</f>
        <v>0</v>
      </c>
      <c r="CX263" s="593">
        <v>0</v>
      </c>
      <c r="CY263" s="97">
        <f>CZ263</f>
        <v>384425.1</v>
      </c>
      <c r="CZ263" s="393">
        <f>CZ248+CZ254+CZ256+CZ258+CZ259+CZ260+CZ262</f>
        <v>384425.1</v>
      </c>
      <c r="DA263" s="500">
        <v>0</v>
      </c>
      <c r="DB263" s="227"/>
      <c r="DC263" s="42"/>
      <c r="DD263" s="41">
        <f t="shared" si="223"/>
        <v>0</v>
      </c>
      <c r="DE263" s="41">
        <f t="shared" si="224"/>
        <v>0</v>
      </c>
      <c r="DF263" s="576">
        <v>0</v>
      </c>
      <c r="DG263" s="296">
        <f>DH263</f>
        <v>0</v>
      </c>
      <c r="DH263" s="393">
        <f>DH248+DH254+DH256+DH258+DH259+DH260+DH262</f>
        <v>0</v>
      </c>
      <c r="DI263" s="500">
        <v>0</v>
      </c>
      <c r="DJ263" s="227"/>
      <c r="DK263" s="42"/>
      <c r="DL263" s="41">
        <f t="shared" si="225"/>
        <v>0</v>
      </c>
      <c r="DM263" s="41">
        <f t="shared" si="226"/>
        <v>0</v>
      </c>
      <c r="DN263" s="576">
        <v>0</v>
      </c>
      <c r="DO263" s="296">
        <f>DP263</f>
        <v>0</v>
      </c>
      <c r="DP263" s="393">
        <f>DP248+DP254+DP256+DP258+DP259+DP260+DP262</f>
        <v>0</v>
      </c>
      <c r="DQ263" s="500">
        <v>0</v>
      </c>
      <c r="DR263" s="227"/>
      <c r="DS263" s="42"/>
      <c r="DT263" s="41">
        <f t="shared" si="227"/>
        <v>0</v>
      </c>
      <c r="DU263" s="41">
        <f t="shared" si="228"/>
        <v>0</v>
      </c>
      <c r="DV263" s="576">
        <v>0</v>
      </c>
      <c r="DW263" s="296">
        <f>DX263</f>
        <v>0</v>
      </c>
      <c r="DX263" s="393">
        <f>DX248+DX254+DX256+DX258+DX259+DX260+DX262</f>
        <v>0</v>
      </c>
      <c r="DY263" s="500">
        <v>0</v>
      </c>
      <c r="DZ263" s="227"/>
      <c r="EA263" s="42"/>
      <c r="EB263" s="41">
        <f t="shared" si="229"/>
        <v>0</v>
      </c>
      <c r="EC263" s="41">
        <f t="shared" si="230"/>
        <v>0</v>
      </c>
      <c r="ED263" s="576">
        <v>0</v>
      </c>
      <c r="EE263" s="296">
        <f>EF263</f>
        <v>0</v>
      </c>
      <c r="EF263" s="393">
        <f>EF248+EF254+EF256+EF258+EF259+EF260+EF262</f>
        <v>0</v>
      </c>
      <c r="EG263" s="500">
        <v>0</v>
      </c>
      <c r="EH263" s="227"/>
      <c r="EI263" s="42"/>
      <c r="EJ263" s="41">
        <f t="shared" si="231"/>
        <v>0</v>
      </c>
      <c r="EK263" s="41">
        <f t="shared" si="232"/>
        <v>0</v>
      </c>
      <c r="EL263" s="576">
        <v>0</v>
      </c>
      <c r="EM263" s="296">
        <f>EN263</f>
        <v>0</v>
      </c>
      <c r="EN263" s="393">
        <f>EN248+EN254+EN256+EN258+EN259+EN260+EN262</f>
        <v>0</v>
      </c>
      <c r="EO263" s="500">
        <v>0</v>
      </c>
      <c r="EP263" s="227"/>
      <c r="EQ263" s="42"/>
      <c r="ER263" s="41">
        <f t="shared" si="233"/>
        <v>0</v>
      </c>
      <c r="ES263" s="41">
        <f t="shared" si="234"/>
        <v>0</v>
      </c>
      <c r="ET263" s="576">
        <v>0</v>
      </c>
      <c r="EU263" s="296">
        <f>EV263</f>
        <v>0</v>
      </c>
      <c r="EV263" s="393">
        <f>EV248+EV254+EV256+EV258+EV259+EV260+EV262</f>
        <v>0</v>
      </c>
      <c r="EW263" s="500">
        <v>0</v>
      </c>
      <c r="EX263" s="227"/>
      <c r="EY263" s="42"/>
      <c r="EZ263" s="41">
        <f t="shared" si="235"/>
        <v>0</v>
      </c>
      <c r="FA263" s="41">
        <f t="shared" si="236"/>
        <v>0</v>
      </c>
      <c r="FB263" s="564">
        <v>0</v>
      </c>
      <c r="FC263" s="296">
        <f>FD263</f>
        <v>0</v>
      </c>
      <c r="FD263" s="393">
        <f>FD248+FD254+FD256+FD258+FD259+FD260+FD262</f>
        <v>0</v>
      </c>
      <c r="FE263" s="500">
        <v>0</v>
      </c>
      <c r="FF263" s="227"/>
      <c r="FG263" s="42"/>
      <c r="FH263" s="41">
        <f t="shared" si="237"/>
        <v>0</v>
      </c>
      <c r="FI263" s="41">
        <f t="shared" si="248"/>
        <v>0</v>
      </c>
      <c r="FJ263" s="576">
        <v>0</v>
      </c>
      <c r="FK263" s="296">
        <f>FL263</f>
        <v>0</v>
      </c>
      <c r="FL263" s="393">
        <f>FL248+FL254+FL256+FL258+FL259+FL260+FL262</f>
        <v>0</v>
      </c>
      <c r="FM263" s="500">
        <v>0</v>
      </c>
      <c r="FN263" s="275"/>
      <c r="FO263" s="42"/>
      <c r="FP263" s="41">
        <f t="shared" si="238"/>
        <v>0</v>
      </c>
      <c r="FQ263" s="41">
        <f t="shared" si="239"/>
        <v>0</v>
      </c>
      <c r="FR263" s="633">
        <v>0</v>
      </c>
      <c r="FW263" s="355">
        <f t="shared" si="240"/>
        <v>3226824.5999999996</v>
      </c>
      <c r="FX263" s="355">
        <f t="shared" si="240"/>
        <v>3226824.5999999996</v>
      </c>
      <c r="FY263" s="355">
        <f t="shared" si="241"/>
        <v>0</v>
      </c>
      <c r="FZ263" s="356">
        <f t="shared" si="241"/>
        <v>0</v>
      </c>
    </row>
    <row r="264" spans="1:182" x14ac:dyDescent="0.25">
      <c r="A264" s="62"/>
      <c r="B264" s="99"/>
      <c r="C264" s="100"/>
      <c r="D264" s="96"/>
      <c r="E264" s="299"/>
      <c r="F264" s="288"/>
      <c r="G264" s="87"/>
      <c r="H264" s="289"/>
      <c r="I264" s="461"/>
      <c r="K264" s="42"/>
      <c r="L264" s="41">
        <f t="shared" ref="L264:L327" si="254">G264*K264</f>
        <v>0</v>
      </c>
      <c r="M264" s="41">
        <f t="shared" ref="M264:M327" si="255">ROUNDUP(L264,0)</f>
        <v>0</v>
      </c>
      <c r="N264" s="557">
        <v>0</v>
      </c>
      <c r="O264" s="78"/>
      <c r="P264" s="289"/>
      <c r="Q264" s="471"/>
      <c r="S264" s="42"/>
      <c r="T264" s="41">
        <f t="shared" ref="T264:T327" si="256">O264*S264</f>
        <v>0</v>
      </c>
      <c r="U264" s="41">
        <f t="shared" ref="U264:U327" si="257">ROUNDUP(T264,0)</f>
        <v>0</v>
      </c>
      <c r="V264" s="557">
        <v>0</v>
      </c>
      <c r="W264" s="78"/>
      <c r="X264" s="289"/>
      <c r="Y264" s="471"/>
      <c r="AA264" s="42"/>
      <c r="AB264" s="41">
        <f t="shared" ref="AB264:AB327" si="258">W264*AA264</f>
        <v>0</v>
      </c>
      <c r="AC264" s="41">
        <f t="shared" ref="AC264:AC327" si="259">ROUNDUP(AB264,0)</f>
        <v>0</v>
      </c>
      <c r="AD264" s="557">
        <v>0</v>
      </c>
      <c r="AE264" s="60">
        <v>0</v>
      </c>
      <c r="AF264" s="289"/>
      <c r="AG264" s="457">
        <v>0</v>
      </c>
      <c r="AI264" s="42"/>
      <c r="AJ264" s="41">
        <f t="shared" ref="AJ264:AJ327" si="260">AE264*AI264</f>
        <v>0</v>
      </c>
      <c r="AK264" s="41">
        <f t="shared" ref="AK264:AK327" si="261">ROUNDUP(AJ264,0)</f>
        <v>0</v>
      </c>
      <c r="AL264" s="557">
        <v>0</v>
      </c>
      <c r="AM264" s="78"/>
      <c r="AN264" s="289"/>
      <c r="AO264" s="471"/>
      <c r="AQ264" s="42"/>
      <c r="AR264" s="41">
        <f t="shared" ref="AR264:AR327" si="262">AM264*AQ264</f>
        <v>0</v>
      </c>
      <c r="AS264" s="41">
        <f t="shared" ref="AS264:AS327" si="263">ROUNDUP(AR264,0)</f>
        <v>0</v>
      </c>
      <c r="AT264" s="557">
        <v>0</v>
      </c>
      <c r="AU264" s="78"/>
      <c r="AV264" s="289"/>
      <c r="AW264" s="471"/>
      <c r="AY264" s="42"/>
      <c r="AZ264" s="41">
        <f t="shared" ref="AZ264:AZ327" si="264">AU264*AY264</f>
        <v>0</v>
      </c>
      <c r="BA264" s="41">
        <f t="shared" ref="BA264:BA327" si="265">ROUNDUP(AZ264,0)</f>
        <v>0</v>
      </c>
      <c r="BB264" s="557">
        <v>0</v>
      </c>
      <c r="BC264" s="87"/>
      <c r="BD264" s="289"/>
      <c r="BE264" s="461"/>
      <c r="BG264" s="42"/>
      <c r="BH264" s="41">
        <f t="shared" ref="BH264:BH327" si="266">BC264*BG264</f>
        <v>0</v>
      </c>
      <c r="BI264" s="41">
        <f t="shared" ref="BI264:BI327" si="267">ROUNDUP(BH264,0)</f>
        <v>0</v>
      </c>
      <c r="BJ264" s="557">
        <v>0</v>
      </c>
      <c r="BK264" s="78"/>
      <c r="BL264" s="289"/>
      <c r="BM264" s="471"/>
      <c r="BO264" s="42"/>
      <c r="BP264" s="41">
        <f t="shared" ref="BP264:BP327" si="268">BK264*BO264</f>
        <v>0</v>
      </c>
      <c r="BQ264" s="41">
        <f t="shared" ref="BQ264:BQ327" si="269">ROUNDUP(BP264,0)</f>
        <v>0</v>
      </c>
      <c r="BR264" s="557">
        <v>0</v>
      </c>
      <c r="BS264" s="87"/>
      <c r="BT264" s="289"/>
      <c r="BU264" s="461"/>
      <c r="BW264" s="42"/>
      <c r="BX264" s="41">
        <f t="shared" ref="BX264:BX327" si="270">BS264*BW264</f>
        <v>0</v>
      </c>
      <c r="BY264" s="41">
        <f t="shared" ref="BY264:BY327" si="271">ROUNDUP(BX264,0)</f>
        <v>0</v>
      </c>
      <c r="BZ264" s="557">
        <v>0</v>
      </c>
      <c r="CA264" s="60">
        <v>0</v>
      </c>
      <c r="CB264" s="289"/>
      <c r="CC264" s="457">
        <v>0</v>
      </c>
      <c r="CE264" s="42"/>
      <c r="CF264" s="41">
        <f t="shared" ref="CF264:CF327" si="272">CA264*CE264</f>
        <v>0</v>
      </c>
      <c r="CG264" s="41">
        <f t="shared" ref="CG264:CG327" si="273">ROUNDUP(CF264,0)</f>
        <v>0</v>
      </c>
      <c r="CH264" s="557">
        <v>0</v>
      </c>
      <c r="CI264" s="87"/>
      <c r="CJ264" s="289"/>
      <c r="CK264" s="461"/>
      <c r="CM264" s="42"/>
      <c r="CN264" s="41">
        <f t="shared" ref="CN264:CN327" si="274">CI264*CM264</f>
        <v>0</v>
      </c>
      <c r="CO264" s="41">
        <f t="shared" ref="CO264:CO327" si="275">ROUNDUP(CN264,0)</f>
        <v>0</v>
      </c>
      <c r="CP264" s="599">
        <v>0</v>
      </c>
      <c r="CQ264" s="87"/>
      <c r="CR264" s="289"/>
      <c r="CS264" s="461"/>
      <c r="CT264" s="247"/>
      <c r="CU264" s="42"/>
      <c r="CV264" s="41">
        <f t="shared" si="252"/>
        <v>0</v>
      </c>
      <c r="CW264" s="41">
        <f t="shared" si="253"/>
        <v>0</v>
      </c>
      <c r="CX264" s="564">
        <v>0</v>
      </c>
      <c r="CY264" s="78"/>
      <c r="CZ264" s="289"/>
      <c r="DA264" s="502"/>
      <c r="DB264" s="274"/>
      <c r="DC264" s="42"/>
      <c r="DD264" s="41">
        <f t="shared" ref="DD264:DD327" si="276">CY264*DC264</f>
        <v>0</v>
      </c>
      <c r="DE264" s="41">
        <f t="shared" ref="DE264:DE327" si="277">ROUNDUP(DD264,0)</f>
        <v>0</v>
      </c>
      <c r="DF264" s="604">
        <v>0</v>
      </c>
      <c r="DG264" s="180"/>
      <c r="DH264" s="289"/>
      <c r="DI264" s="502"/>
      <c r="DJ264" s="274"/>
      <c r="DK264" s="42"/>
      <c r="DL264" s="41">
        <f t="shared" ref="DL264:DL327" si="278">DG264*DK264</f>
        <v>0</v>
      </c>
      <c r="DM264" s="41">
        <f t="shared" ref="DM264:DM327" si="279">ROUNDUP(DL264,0)</f>
        <v>0</v>
      </c>
      <c r="DN264" s="604">
        <v>0</v>
      </c>
      <c r="DO264" s="180">
        <v>0</v>
      </c>
      <c r="DP264" s="289"/>
      <c r="DQ264" s="502">
        <v>0</v>
      </c>
      <c r="DR264" s="274"/>
      <c r="DS264" s="42"/>
      <c r="DT264" s="41">
        <f t="shared" ref="DT264:DT327" si="280">DO264*DS264</f>
        <v>0</v>
      </c>
      <c r="DU264" s="41">
        <f t="shared" ref="DU264:DU327" si="281">ROUNDUP(DT264,0)</f>
        <v>0</v>
      </c>
      <c r="DV264" s="604">
        <v>0</v>
      </c>
      <c r="DW264" s="86">
        <v>0</v>
      </c>
      <c r="DX264" s="289"/>
      <c r="DY264" s="499">
        <v>0</v>
      </c>
      <c r="DZ264" s="274"/>
      <c r="EA264" s="42"/>
      <c r="EB264" s="41">
        <f t="shared" ref="EB264:EB327" si="282">DW264*EA264</f>
        <v>0</v>
      </c>
      <c r="EC264" s="41">
        <f t="shared" ref="EC264:EC327" si="283">ROUNDUP(EB264,0)</f>
        <v>0</v>
      </c>
      <c r="ED264" s="604">
        <v>0</v>
      </c>
      <c r="EE264" s="180"/>
      <c r="EF264" s="289"/>
      <c r="EG264" s="502"/>
      <c r="EH264" s="274"/>
      <c r="EI264" s="42"/>
      <c r="EJ264" s="41">
        <f t="shared" ref="EJ264:EJ327" si="284">EE264*EI264</f>
        <v>0</v>
      </c>
      <c r="EK264" s="41">
        <f t="shared" ref="EK264:EK327" si="285">ROUNDUP(EJ264,0)</f>
        <v>0</v>
      </c>
      <c r="EL264" s="604">
        <v>0</v>
      </c>
      <c r="EM264" s="180"/>
      <c r="EN264" s="289"/>
      <c r="EO264" s="502"/>
      <c r="EP264" s="274"/>
      <c r="EQ264" s="42"/>
      <c r="ER264" s="41">
        <f t="shared" ref="ER264:ER327" si="286">EM264*EQ264</f>
        <v>0</v>
      </c>
      <c r="ES264" s="41">
        <f t="shared" ref="ES264:ES327" si="287">ROUNDUP(ER264,0)</f>
        <v>0</v>
      </c>
      <c r="ET264" s="604">
        <v>0</v>
      </c>
      <c r="EU264" s="180"/>
      <c r="EV264" s="289"/>
      <c r="EW264" s="502"/>
      <c r="EX264" s="274"/>
      <c r="EY264" s="42"/>
      <c r="EZ264" s="41">
        <f t="shared" ref="EZ264:EZ327" si="288">EU264*EY264</f>
        <v>0</v>
      </c>
      <c r="FA264" s="41">
        <f t="shared" ref="FA264:FA327" si="289">ROUNDUP(EZ264,0)</f>
        <v>0</v>
      </c>
      <c r="FB264" s="604">
        <v>0</v>
      </c>
      <c r="FC264" s="180"/>
      <c r="FD264" s="289"/>
      <c r="FE264" s="502"/>
      <c r="FF264" s="274"/>
      <c r="FG264" s="42"/>
      <c r="FH264" s="41">
        <f t="shared" ref="FH264:FH327" si="290">FC264*FG264</f>
        <v>0</v>
      </c>
      <c r="FI264" s="41">
        <f t="shared" si="248"/>
        <v>0</v>
      </c>
      <c r="FJ264" s="599">
        <v>0</v>
      </c>
      <c r="FK264" s="292"/>
      <c r="FL264" s="289"/>
      <c r="FM264" s="548"/>
      <c r="FN264" s="275"/>
      <c r="FO264" s="42"/>
      <c r="FP264" s="41">
        <f t="shared" ref="FP264:FP327" si="291">FK264*FO264</f>
        <v>0</v>
      </c>
      <c r="FQ264" s="41">
        <f t="shared" ref="FQ264:FQ327" si="292">ROUNDUP(FP264,0)</f>
        <v>0</v>
      </c>
      <c r="FR264" s="633">
        <v>0</v>
      </c>
      <c r="FW264" s="355">
        <f t="shared" ref="FW264:FX327" si="293">G264+O264+W264+AE264+AM264+AU264+BC264+BK264+BS264+CA264+CI264+CQ264+CY264+DG264+DO264+DW264+EE264+EM264+EU264+FC264+FK264</f>
        <v>0</v>
      </c>
      <c r="FX264" s="355">
        <f t="shared" si="293"/>
        <v>0</v>
      </c>
      <c r="FY264" s="355">
        <f t="shared" ref="FY264:FZ327" si="294">FW264-E264</f>
        <v>0</v>
      </c>
      <c r="FZ264" s="356">
        <f t="shared" si="294"/>
        <v>0</v>
      </c>
    </row>
    <row r="265" spans="1:182" x14ac:dyDescent="0.25">
      <c r="A265" s="35" t="s">
        <v>394</v>
      </c>
      <c r="B265" s="84" t="s">
        <v>395</v>
      </c>
      <c r="C265" s="64" t="s">
        <v>396</v>
      </c>
      <c r="D265" s="428">
        <v>23</v>
      </c>
      <c r="E265" s="299">
        <f t="shared" ref="E265:E267" si="295">G265+O265+W265+AE265+AM265+AU265+BC265+BK265+BS265+CA265+CI265+CQ265+CY265+DG265+DO265+DW265</f>
        <v>78</v>
      </c>
      <c r="F265" s="288">
        <f>$D$265*E265</f>
        <v>1794</v>
      </c>
      <c r="G265" s="60">
        <v>0</v>
      </c>
      <c r="H265" s="289">
        <f>$D$265*G265</f>
        <v>0</v>
      </c>
      <c r="I265" s="457">
        <v>0</v>
      </c>
      <c r="K265" s="389">
        <v>1.55</v>
      </c>
      <c r="L265" s="41">
        <f t="shared" si="254"/>
        <v>0</v>
      </c>
      <c r="M265" s="41">
        <f t="shared" si="255"/>
        <v>0</v>
      </c>
      <c r="N265" s="557">
        <v>0</v>
      </c>
      <c r="O265" s="60">
        <v>10</v>
      </c>
      <c r="P265" s="289">
        <f>$D$265*O265</f>
        <v>230</v>
      </c>
      <c r="Q265" s="457">
        <v>10</v>
      </c>
      <c r="S265" s="389">
        <v>1.55</v>
      </c>
      <c r="T265" s="41">
        <f t="shared" si="256"/>
        <v>15.5</v>
      </c>
      <c r="U265" s="41">
        <f t="shared" si="257"/>
        <v>16</v>
      </c>
      <c r="V265" s="557">
        <v>16</v>
      </c>
      <c r="W265" s="60">
        <v>0</v>
      </c>
      <c r="X265" s="289">
        <f>$D$265*W265</f>
        <v>0</v>
      </c>
      <c r="Y265" s="457">
        <v>0</v>
      </c>
      <c r="AA265" s="389">
        <v>1.55</v>
      </c>
      <c r="AB265" s="41">
        <f t="shared" si="258"/>
        <v>0</v>
      </c>
      <c r="AC265" s="41">
        <f t="shared" si="259"/>
        <v>0</v>
      </c>
      <c r="AD265" s="557">
        <v>0</v>
      </c>
      <c r="AE265" s="60">
        <v>15</v>
      </c>
      <c r="AF265" s="289">
        <f>$D$265*AE265</f>
        <v>345</v>
      </c>
      <c r="AG265" s="457">
        <v>15</v>
      </c>
      <c r="AI265" s="389">
        <v>1.55</v>
      </c>
      <c r="AJ265" s="41">
        <f t="shared" si="260"/>
        <v>23.25</v>
      </c>
      <c r="AK265" s="41">
        <f t="shared" si="261"/>
        <v>24</v>
      </c>
      <c r="AL265" s="557">
        <v>24</v>
      </c>
      <c r="AM265" s="60">
        <v>0</v>
      </c>
      <c r="AN265" s="289">
        <f>$D$265*AM265</f>
        <v>0</v>
      </c>
      <c r="AO265" s="457">
        <v>0</v>
      </c>
      <c r="AQ265" s="389">
        <v>1.55</v>
      </c>
      <c r="AR265" s="41">
        <f t="shared" si="262"/>
        <v>0</v>
      </c>
      <c r="AS265" s="41">
        <f t="shared" si="263"/>
        <v>0</v>
      </c>
      <c r="AT265" s="557">
        <v>0</v>
      </c>
      <c r="AU265" s="60">
        <v>13</v>
      </c>
      <c r="AV265" s="289">
        <f>$D$265*AU265</f>
        <v>299</v>
      </c>
      <c r="AW265" s="457">
        <v>13</v>
      </c>
      <c r="AY265" s="389">
        <v>1.55</v>
      </c>
      <c r="AZ265" s="41">
        <f t="shared" si="264"/>
        <v>20.150000000000002</v>
      </c>
      <c r="BA265" s="41">
        <f t="shared" si="265"/>
        <v>21</v>
      </c>
      <c r="BB265" s="557">
        <v>21</v>
      </c>
      <c r="BC265" s="60">
        <v>0</v>
      </c>
      <c r="BD265" s="289">
        <f>$D$265*BC265</f>
        <v>0</v>
      </c>
      <c r="BE265" s="457">
        <v>0</v>
      </c>
      <c r="BG265" s="389">
        <v>1.55</v>
      </c>
      <c r="BH265" s="41">
        <f t="shared" si="266"/>
        <v>0</v>
      </c>
      <c r="BI265" s="41">
        <f t="shared" si="267"/>
        <v>0</v>
      </c>
      <c r="BJ265" s="557">
        <v>0</v>
      </c>
      <c r="BK265" s="60">
        <v>8</v>
      </c>
      <c r="BL265" s="289">
        <f>$D$265*BK265</f>
        <v>184</v>
      </c>
      <c r="BM265" s="457">
        <v>8</v>
      </c>
      <c r="BO265" s="389">
        <v>1.55</v>
      </c>
      <c r="BP265" s="41">
        <f t="shared" si="268"/>
        <v>12.4</v>
      </c>
      <c r="BQ265" s="41">
        <f t="shared" si="269"/>
        <v>13</v>
      </c>
      <c r="BR265" s="557">
        <v>13</v>
      </c>
      <c r="BS265" s="60">
        <v>0</v>
      </c>
      <c r="BT265" s="289">
        <f>$D$265*BS265</f>
        <v>0</v>
      </c>
      <c r="BU265" s="457">
        <v>0</v>
      </c>
      <c r="BW265" s="389">
        <v>1.55</v>
      </c>
      <c r="BX265" s="41">
        <f t="shared" si="270"/>
        <v>0</v>
      </c>
      <c r="BY265" s="41">
        <f t="shared" si="271"/>
        <v>0</v>
      </c>
      <c r="BZ265" s="557">
        <v>0</v>
      </c>
      <c r="CA265" s="60">
        <v>8</v>
      </c>
      <c r="CB265" s="289">
        <f>$D$265*CA265</f>
        <v>184</v>
      </c>
      <c r="CC265" s="457">
        <v>8</v>
      </c>
      <c r="CE265" s="389">
        <v>1.55</v>
      </c>
      <c r="CF265" s="41">
        <f t="shared" si="272"/>
        <v>12.4</v>
      </c>
      <c r="CG265" s="41">
        <f t="shared" si="273"/>
        <v>13</v>
      </c>
      <c r="CH265" s="557">
        <v>13</v>
      </c>
      <c r="CI265" s="60">
        <v>7</v>
      </c>
      <c r="CJ265" s="289">
        <f>$D$265*CI265</f>
        <v>161</v>
      </c>
      <c r="CK265" s="457">
        <v>7</v>
      </c>
      <c r="CM265" s="389">
        <v>1.55</v>
      </c>
      <c r="CN265" s="41">
        <f t="shared" si="274"/>
        <v>10.85</v>
      </c>
      <c r="CO265" s="41">
        <f t="shared" si="275"/>
        <v>11</v>
      </c>
      <c r="CP265" s="599">
        <v>11</v>
      </c>
      <c r="CQ265" s="60">
        <v>7</v>
      </c>
      <c r="CR265" s="289">
        <f>$D$265*CQ265</f>
        <v>161</v>
      </c>
      <c r="CS265" s="467">
        <v>0</v>
      </c>
      <c r="CT265" s="56"/>
      <c r="CU265" s="389">
        <v>1.55</v>
      </c>
      <c r="CV265" s="41">
        <f t="shared" si="252"/>
        <v>10.85</v>
      </c>
      <c r="CW265" s="41">
        <f t="shared" si="253"/>
        <v>11</v>
      </c>
      <c r="CX265" s="564">
        <v>0</v>
      </c>
      <c r="CY265" s="60">
        <v>10</v>
      </c>
      <c r="CZ265" s="289">
        <f>$D$265*CY265</f>
        <v>230</v>
      </c>
      <c r="DA265" s="502">
        <v>0</v>
      </c>
      <c r="DB265" s="274"/>
      <c r="DC265" s="389">
        <v>1.55</v>
      </c>
      <c r="DD265" s="41">
        <f t="shared" si="276"/>
        <v>15.5</v>
      </c>
      <c r="DE265" s="41">
        <f t="shared" si="277"/>
        <v>16</v>
      </c>
      <c r="DF265" s="604">
        <v>0</v>
      </c>
      <c r="DG265" s="180">
        <v>0</v>
      </c>
      <c r="DH265" s="289">
        <f>$D$265*DG265</f>
        <v>0</v>
      </c>
      <c r="DI265" s="502">
        <v>0</v>
      </c>
      <c r="DJ265" s="274"/>
      <c r="DK265" s="389">
        <v>1.55</v>
      </c>
      <c r="DL265" s="41">
        <f t="shared" si="278"/>
        <v>0</v>
      </c>
      <c r="DM265" s="41">
        <f t="shared" si="279"/>
        <v>0</v>
      </c>
      <c r="DN265" s="604">
        <v>0</v>
      </c>
      <c r="DO265" s="180">
        <v>0</v>
      </c>
      <c r="DP265" s="289">
        <f>$D$265*DO265</f>
        <v>0</v>
      </c>
      <c r="DQ265" s="502">
        <v>0</v>
      </c>
      <c r="DR265" s="274"/>
      <c r="DS265" s="389">
        <v>1.55</v>
      </c>
      <c r="DT265" s="41">
        <f t="shared" si="280"/>
        <v>0</v>
      </c>
      <c r="DU265" s="41">
        <f t="shared" si="281"/>
        <v>0</v>
      </c>
      <c r="DV265" s="604">
        <v>0</v>
      </c>
      <c r="DW265" s="180">
        <v>0</v>
      </c>
      <c r="DX265" s="289">
        <f>$D$265*DW265</f>
        <v>0</v>
      </c>
      <c r="DY265" s="502">
        <v>0</v>
      </c>
      <c r="DZ265" s="274"/>
      <c r="EA265" s="389">
        <v>1.55</v>
      </c>
      <c r="EB265" s="41">
        <f t="shared" si="282"/>
        <v>0</v>
      </c>
      <c r="EC265" s="41">
        <f t="shared" si="283"/>
        <v>0</v>
      </c>
      <c r="ED265" s="604">
        <v>0</v>
      </c>
      <c r="EE265" s="180">
        <v>0</v>
      </c>
      <c r="EF265" s="289">
        <f>$D$265*EE265</f>
        <v>0</v>
      </c>
      <c r="EG265" s="502">
        <v>0</v>
      </c>
      <c r="EH265" s="274"/>
      <c r="EI265" s="389">
        <v>1.55</v>
      </c>
      <c r="EJ265" s="41">
        <f t="shared" si="284"/>
        <v>0</v>
      </c>
      <c r="EK265" s="41">
        <f t="shared" si="285"/>
        <v>0</v>
      </c>
      <c r="EL265" s="604">
        <v>0</v>
      </c>
      <c r="EM265" s="180">
        <v>0</v>
      </c>
      <c r="EN265" s="289">
        <f>$D$265*EM265</f>
        <v>0</v>
      </c>
      <c r="EO265" s="502">
        <v>0</v>
      </c>
      <c r="EP265" s="274"/>
      <c r="EQ265" s="389">
        <v>1.55</v>
      </c>
      <c r="ER265" s="41">
        <f t="shared" si="286"/>
        <v>0</v>
      </c>
      <c r="ES265" s="41">
        <f t="shared" si="287"/>
        <v>0</v>
      </c>
      <c r="ET265" s="604">
        <v>0</v>
      </c>
      <c r="EU265" s="180">
        <v>0</v>
      </c>
      <c r="EV265" s="289">
        <f>$D$265*EU265</f>
        <v>0</v>
      </c>
      <c r="EW265" s="502">
        <v>0</v>
      </c>
      <c r="EX265" s="274"/>
      <c r="EY265" s="389">
        <v>1.55</v>
      </c>
      <c r="EZ265" s="41">
        <f t="shared" si="288"/>
        <v>0</v>
      </c>
      <c r="FA265" s="41">
        <f t="shared" si="289"/>
        <v>0</v>
      </c>
      <c r="FB265" s="604">
        <v>0</v>
      </c>
      <c r="FC265" s="86">
        <v>0</v>
      </c>
      <c r="FD265" s="289">
        <f>$D$265*FC265</f>
        <v>0</v>
      </c>
      <c r="FE265" s="499">
        <v>0</v>
      </c>
      <c r="FF265" s="19"/>
      <c r="FG265" s="389">
        <v>1.55</v>
      </c>
      <c r="FH265" s="41">
        <f t="shared" si="290"/>
        <v>0</v>
      </c>
      <c r="FI265" s="41">
        <f t="shared" si="248"/>
        <v>0</v>
      </c>
      <c r="FJ265" s="599">
        <v>0</v>
      </c>
      <c r="FK265" s="400">
        <v>0</v>
      </c>
      <c r="FL265" s="289">
        <f>$D$265*FK265</f>
        <v>0</v>
      </c>
      <c r="FM265" s="539">
        <v>0</v>
      </c>
      <c r="FN265" s="275"/>
      <c r="FO265" s="389">
        <v>1.55</v>
      </c>
      <c r="FP265" s="41">
        <f t="shared" si="291"/>
        <v>0</v>
      </c>
      <c r="FQ265" s="41">
        <f t="shared" si="292"/>
        <v>0</v>
      </c>
      <c r="FR265" s="633">
        <v>0</v>
      </c>
      <c r="FW265" s="355">
        <f t="shared" si="293"/>
        <v>78</v>
      </c>
      <c r="FX265" s="355">
        <f t="shared" si="293"/>
        <v>1794</v>
      </c>
      <c r="FY265" s="355">
        <f t="shared" si="294"/>
        <v>0</v>
      </c>
      <c r="FZ265" s="356">
        <f t="shared" si="294"/>
        <v>0</v>
      </c>
    </row>
    <row r="266" spans="1:182" x14ac:dyDescent="0.25">
      <c r="A266" s="35" t="s">
        <v>397</v>
      </c>
      <c r="B266" s="84" t="s">
        <v>398</v>
      </c>
      <c r="C266" s="64" t="s">
        <v>396</v>
      </c>
      <c r="D266" s="428">
        <v>39</v>
      </c>
      <c r="E266" s="299">
        <f t="shared" si="295"/>
        <v>93</v>
      </c>
      <c r="F266" s="288">
        <f>$D$266*E266</f>
        <v>3627</v>
      </c>
      <c r="G266" s="60">
        <v>0</v>
      </c>
      <c r="H266" s="289">
        <f>$D$266*G266</f>
        <v>0</v>
      </c>
      <c r="I266" s="457">
        <v>0</v>
      </c>
      <c r="K266" s="389">
        <v>2.6</v>
      </c>
      <c r="L266" s="41">
        <f t="shared" si="254"/>
        <v>0</v>
      </c>
      <c r="M266" s="41">
        <f t="shared" si="255"/>
        <v>0</v>
      </c>
      <c r="N266" s="557">
        <v>0</v>
      </c>
      <c r="O266" s="60">
        <v>11</v>
      </c>
      <c r="P266" s="289">
        <f>$D$266*O266</f>
        <v>429</v>
      </c>
      <c r="Q266" s="457">
        <v>11</v>
      </c>
      <c r="S266" s="389">
        <v>2.6</v>
      </c>
      <c r="T266" s="41">
        <f t="shared" si="256"/>
        <v>28.6</v>
      </c>
      <c r="U266" s="41">
        <f t="shared" si="257"/>
        <v>29</v>
      </c>
      <c r="V266" s="557">
        <v>29</v>
      </c>
      <c r="W266" s="60">
        <v>0</v>
      </c>
      <c r="X266" s="289">
        <f>$D$266*W266</f>
        <v>0</v>
      </c>
      <c r="Y266" s="457">
        <v>0</v>
      </c>
      <c r="AA266" s="389">
        <v>2.6</v>
      </c>
      <c r="AB266" s="41">
        <f t="shared" si="258"/>
        <v>0</v>
      </c>
      <c r="AC266" s="41">
        <f t="shared" si="259"/>
        <v>0</v>
      </c>
      <c r="AD266" s="557">
        <v>0</v>
      </c>
      <c r="AE266" s="60">
        <v>11</v>
      </c>
      <c r="AF266" s="289">
        <f>$D$266*AE266</f>
        <v>429</v>
      </c>
      <c r="AG266" s="457">
        <v>11</v>
      </c>
      <c r="AI266" s="389">
        <v>2.6</v>
      </c>
      <c r="AJ266" s="41">
        <f t="shared" si="260"/>
        <v>28.6</v>
      </c>
      <c r="AK266" s="41">
        <f t="shared" si="261"/>
        <v>29</v>
      </c>
      <c r="AL266" s="557">
        <v>29</v>
      </c>
      <c r="AM266" s="60">
        <v>0</v>
      </c>
      <c r="AN266" s="289">
        <f>$D$266*AM266</f>
        <v>0</v>
      </c>
      <c r="AO266" s="457">
        <v>0</v>
      </c>
      <c r="AQ266" s="389">
        <v>2.6</v>
      </c>
      <c r="AR266" s="41">
        <f t="shared" si="262"/>
        <v>0</v>
      </c>
      <c r="AS266" s="41">
        <f t="shared" si="263"/>
        <v>0</v>
      </c>
      <c r="AT266" s="557">
        <v>0</v>
      </c>
      <c r="AU266" s="60">
        <v>11</v>
      </c>
      <c r="AV266" s="289">
        <f>$D$266*AU266</f>
        <v>429</v>
      </c>
      <c r="AW266" s="457">
        <v>11</v>
      </c>
      <c r="AY266" s="389">
        <v>2.6</v>
      </c>
      <c r="AZ266" s="41">
        <f t="shared" si="264"/>
        <v>28.6</v>
      </c>
      <c r="BA266" s="41">
        <f t="shared" si="265"/>
        <v>29</v>
      </c>
      <c r="BB266" s="557">
        <v>29</v>
      </c>
      <c r="BC266" s="60">
        <v>0</v>
      </c>
      <c r="BD266" s="289">
        <f>$D$266*BC266</f>
        <v>0</v>
      </c>
      <c r="BE266" s="457">
        <v>0</v>
      </c>
      <c r="BG266" s="389">
        <v>2.6</v>
      </c>
      <c r="BH266" s="41">
        <f t="shared" si="266"/>
        <v>0</v>
      </c>
      <c r="BI266" s="41">
        <f t="shared" si="267"/>
        <v>0</v>
      </c>
      <c r="BJ266" s="557">
        <v>0</v>
      </c>
      <c r="BK266" s="60">
        <v>11</v>
      </c>
      <c r="BL266" s="289">
        <f>$D$266*BK266</f>
        <v>429</v>
      </c>
      <c r="BM266" s="457">
        <v>11</v>
      </c>
      <c r="BO266" s="389">
        <v>2.6</v>
      </c>
      <c r="BP266" s="41">
        <f t="shared" si="268"/>
        <v>28.6</v>
      </c>
      <c r="BQ266" s="41">
        <f t="shared" si="269"/>
        <v>29</v>
      </c>
      <c r="BR266" s="557">
        <v>29</v>
      </c>
      <c r="BS266" s="60">
        <v>0</v>
      </c>
      <c r="BT266" s="289">
        <f>$D$266*BS266</f>
        <v>0</v>
      </c>
      <c r="BU266" s="457">
        <v>0</v>
      </c>
      <c r="BW266" s="389">
        <v>2.6</v>
      </c>
      <c r="BX266" s="41">
        <f t="shared" si="270"/>
        <v>0</v>
      </c>
      <c r="BY266" s="41">
        <f t="shared" si="271"/>
        <v>0</v>
      </c>
      <c r="BZ266" s="557">
        <v>0</v>
      </c>
      <c r="CA266" s="60">
        <v>11</v>
      </c>
      <c r="CB266" s="289">
        <f>$D$266*CA266</f>
        <v>429</v>
      </c>
      <c r="CC266" s="457">
        <v>11</v>
      </c>
      <c r="CE266" s="389">
        <v>2.6</v>
      </c>
      <c r="CF266" s="41">
        <f t="shared" si="272"/>
        <v>28.6</v>
      </c>
      <c r="CG266" s="41">
        <f t="shared" si="273"/>
        <v>29</v>
      </c>
      <c r="CH266" s="557">
        <v>29</v>
      </c>
      <c r="CI266" s="60">
        <v>11</v>
      </c>
      <c r="CJ266" s="289">
        <f>$D$266*CI266</f>
        <v>429</v>
      </c>
      <c r="CK266" s="457">
        <v>11</v>
      </c>
      <c r="CM266" s="389">
        <v>2.6</v>
      </c>
      <c r="CN266" s="41">
        <f t="shared" si="274"/>
        <v>28.6</v>
      </c>
      <c r="CO266" s="41">
        <f t="shared" si="275"/>
        <v>29</v>
      </c>
      <c r="CP266" s="599">
        <v>29</v>
      </c>
      <c r="CQ266" s="60">
        <v>11</v>
      </c>
      <c r="CR266" s="289">
        <f>$D$266*CQ266</f>
        <v>429</v>
      </c>
      <c r="CS266" s="467">
        <v>0</v>
      </c>
      <c r="CT266" s="56"/>
      <c r="CU266" s="389">
        <v>2.6</v>
      </c>
      <c r="CV266" s="41">
        <f t="shared" si="252"/>
        <v>28.6</v>
      </c>
      <c r="CW266" s="41">
        <f t="shared" si="253"/>
        <v>29</v>
      </c>
      <c r="CX266" s="564">
        <v>0</v>
      </c>
      <c r="CY266" s="60">
        <v>16</v>
      </c>
      <c r="CZ266" s="289">
        <f>$D$266*CY266</f>
        <v>624</v>
      </c>
      <c r="DA266" s="502">
        <v>0</v>
      </c>
      <c r="DB266" s="274"/>
      <c r="DC266" s="389">
        <v>2.6</v>
      </c>
      <c r="DD266" s="41">
        <f t="shared" si="276"/>
        <v>41.6</v>
      </c>
      <c r="DE266" s="41">
        <f t="shared" si="277"/>
        <v>42</v>
      </c>
      <c r="DF266" s="604">
        <v>0</v>
      </c>
      <c r="DG266" s="180">
        <v>0</v>
      </c>
      <c r="DH266" s="289">
        <f>$D$266*DG266</f>
        <v>0</v>
      </c>
      <c r="DI266" s="502">
        <v>0</v>
      </c>
      <c r="DJ266" s="274"/>
      <c r="DK266" s="389">
        <v>2.6</v>
      </c>
      <c r="DL266" s="41">
        <f t="shared" si="278"/>
        <v>0</v>
      </c>
      <c r="DM266" s="41">
        <f t="shared" si="279"/>
        <v>0</v>
      </c>
      <c r="DN266" s="604">
        <v>0</v>
      </c>
      <c r="DO266" s="180">
        <v>0</v>
      </c>
      <c r="DP266" s="289">
        <f>$D$266*DO266</f>
        <v>0</v>
      </c>
      <c r="DQ266" s="502">
        <v>0</v>
      </c>
      <c r="DR266" s="274"/>
      <c r="DS266" s="389">
        <v>2.6</v>
      </c>
      <c r="DT266" s="41">
        <f t="shared" si="280"/>
        <v>0</v>
      </c>
      <c r="DU266" s="41">
        <f t="shared" si="281"/>
        <v>0</v>
      </c>
      <c r="DV266" s="604">
        <v>0</v>
      </c>
      <c r="DW266" s="180">
        <v>0</v>
      </c>
      <c r="DX266" s="289">
        <f>$D$266*DW266</f>
        <v>0</v>
      </c>
      <c r="DY266" s="502">
        <v>0</v>
      </c>
      <c r="DZ266" s="274"/>
      <c r="EA266" s="389">
        <v>2.6</v>
      </c>
      <c r="EB266" s="41">
        <f t="shared" si="282"/>
        <v>0</v>
      </c>
      <c r="EC266" s="41">
        <f t="shared" si="283"/>
        <v>0</v>
      </c>
      <c r="ED266" s="604">
        <v>0</v>
      </c>
      <c r="EE266" s="180">
        <v>0</v>
      </c>
      <c r="EF266" s="289">
        <f>$D$266*EE266</f>
        <v>0</v>
      </c>
      <c r="EG266" s="502">
        <v>0</v>
      </c>
      <c r="EH266" s="274"/>
      <c r="EI266" s="389">
        <v>2.6</v>
      </c>
      <c r="EJ266" s="41">
        <f t="shared" si="284"/>
        <v>0</v>
      </c>
      <c r="EK266" s="41">
        <f t="shared" si="285"/>
        <v>0</v>
      </c>
      <c r="EL266" s="604">
        <v>0</v>
      </c>
      <c r="EM266" s="180">
        <v>0</v>
      </c>
      <c r="EN266" s="289">
        <f>$D$266*EM266</f>
        <v>0</v>
      </c>
      <c r="EO266" s="502">
        <v>0</v>
      </c>
      <c r="EP266" s="274"/>
      <c r="EQ266" s="389">
        <v>2.6</v>
      </c>
      <c r="ER266" s="41">
        <f t="shared" si="286"/>
        <v>0</v>
      </c>
      <c r="ES266" s="41">
        <f t="shared" si="287"/>
        <v>0</v>
      </c>
      <c r="ET266" s="604">
        <v>0</v>
      </c>
      <c r="EU266" s="180">
        <v>0</v>
      </c>
      <c r="EV266" s="289">
        <f>$D$266*EU266</f>
        <v>0</v>
      </c>
      <c r="EW266" s="502">
        <v>0</v>
      </c>
      <c r="EX266" s="274"/>
      <c r="EY266" s="389">
        <v>2.6</v>
      </c>
      <c r="EZ266" s="41">
        <f t="shared" si="288"/>
        <v>0</v>
      </c>
      <c r="FA266" s="41">
        <f t="shared" si="289"/>
        <v>0</v>
      </c>
      <c r="FB266" s="604">
        <v>0</v>
      </c>
      <c r="FC266" s="86">
        <v>0</v>
      </c>
      <c r="FD266" s="289">
        <f>$D$266*FC266</f>
        <v>0</v>
      </c>
      <c r="FE266" s="499">
        <v>0</v>
      </c>
      <c r="FF266" s="19"/>
      <c r="FG266" s="389">
        <v>2.6</v>
      </c>
      <c r="FH266" s="41">
        <f t="shared" si="290"/>
        <v>0</v>
      </c>
      <c r="FI266" s="41">
        <f t="shared" si="248"/>
        <v>0</v>
      </c>
      <c r="FJ266" s="599">
        <v>0</v>
      </c>
      <c r="FK266" s="400">
        <v>0</v>
      </c>
      <c r="FL266" s="289">
        <f>$D$266*FK266</f>
        <v>0</v>
      </c>
      <c r="FM266" s="539">
        <v>0</v>
      </c>
      <c r="FN266" s="274"/>
      <c r="FO266" s="389">
        <v>2.6</v>
      </c>
      <c r="FP266" s="41">
        <f t="shared" si="291"/>
        <v>0</v>
      </c>
      <c r="FQ266" s="41">
        <f t="shared" si="292"/>
        <v>0</v>
      </c>
      <c r="FR266" s="633">
        <v>0</v>
      </c>
      <c r="FW266" s="355">
        <f t="shared" si="293"/>
        <v>93</v>
      </c>
      <c r="FX266" s="355">
        <f t="shared" si="293"/>
        <v>3627</v>
      </c>
      <c r="FY266" s="355">
        <f t="shared" si="294"/>
        <v>0</v>
      </c>
      <c r="FZ266" s="356">
        <f t="shared" si="294"/>
        <v>0</v>
      </c>
    </row>
    <row r="267" spans="1:182" x14ac:dyDescent="0.25">
      <c r="A267" s="35" t="s">
        <v>399</v>
      </c>
      <c r="B267" s="84" t="s">
        <v>400</v>
      </c>
      <c r="C267" s="64" t="s">
        <v>396</v>
      </c>
      <c r="D267" s="428">
        <v>65</v>
      </c>
      <c r="E267" s="299">
        <f t="shared" si="295"/>
        <v>27</v>
      </c>
      <c r="F267" s="288">
        <f>$D$267*E267</f>
        <v>1755</v>
      </c>
      <c r="G267" s="60">
        <v>0</v>
      </c>
      <c r="H267" s="289">
        <f>$D$267*G267</f>
        <v>0</v>
      </c>
      <c r="I267" s="457">
        <v>0</v>
      </c>
      <c r="K267" s="42">
        <v>1</v>
      </c>
      <c r="L267" s="41">
        <f t="shared" si="254"/>
        <v>0</v>
      </c>
      <c r="M267" s="41">
        <f t="shared" si="255"/>
        <v>0</v>
      </c>
      <c r="N267" s="557">
        <v>0</v>
      </c>
      <c r="O267" s="60">
        <v>3</v>
      </c>
      <c r="P267" s="289">
        <f>$D$267*O267</f>
        <v>195</v>
      </c>
      <c r="Q267" s="457">
        <v>3</v>
      </c>
      <c r="S267" s="42">
        <v>1</v>
      </c>
      <c r="T267" s="41">
        <f t="shared" si="256"/>
        <v>3</v>
      </c>
      <c r="U267" s="41">
        <f t="shared" si="257"/>
        <v>3</v>
      </c>
      <c r="V267" s="557">
        <v>3</v>
      </c>
      <c r="W267" s="60">
        <v>0</v>
      </c>
      <c r="X267" s="289">
        <f>$D$267*W267</f>
        <v>0</v>
      </c>
      <c r="Y267" s="457">
        <v>0</v>
      </c>
      <c r="AA267" s="42">
        <v>1</v>
      </c>
      <c r="AB267" s="41">
        <f t="shared" si="258"/>
        <v>0</v>
      </c>
      <c r="AC267" s="41">
        <f t="shared" si="259"/>
        <v>0</v>
      </c>
      <c r="AD267" s="557">
        <v>0</v>
      </c>
      <c r="AE267" s="60">
        <v>3</v>
      </c>
      <c r="AF267" s="289">
        <f>$D$267*AE267</f>
        <v>195</v>
      </c>
      <c r="AG267" s="457">
        <v>3</v>
      </c>
      <c r="AI267" s="42">
        <v>1</v>
      </c>
      <c r="AJ267" s="41">
        <f t="shared" si="260"/>
        <v>3</v>
      </c>
      <c r="AK267" s="41">
        <f t="shared" si="261"/>
        <v>3</v>
      </c>
      <c r="AL267" s="557">
        <v>3</v>
      </c>
      <c r="AM267" s="60">
        <v>0</v>
      </c>
      <c r="AN267" s="289">
        <f>$D$267*AM267</f>
        <v>0</v>
      </c>
      <c r="AO267" s="457">
        <v>0</v>
      </c>
      <c r="AQ267" s="42">
        <v>1</v>
      </c>
      <c r="AR267" s="41">
        <f t="shared" si="262"/>
        <v>0</v>
      </c>
      <c r="AS267" s="41">
        <f t="shared" si="263"/>
        <v>0</v>
      </c>
      <c r="AT267" s="557">
        <v>0</v>
      </c>
      <c r="AU267" s="60">
        <v>3</v>
      </c>
      <c r="AV267" s="289">
        <f>$D$267*AU267</f>
        <v>195</v>
      </c>
      <c r="AW267" s="457">
        <v>3</v>
      </c>
      <c r="AY267" s="42">
        <v>1</v>
      </c>
      <c r="AZ267" s="41">
        <f t="shared" si="264"/>
        <v>3</v>
      </c>
      <c r="BA267" s="41">
        <f t="shared" si="265"/>
        <v>3</v>
      </c>
      <c r="BB267" s="557">
        <v>3</v>
      </c>
      <c r="BC267" s="60">
        <v>0</v>
      </c>
      <c r="BD267" s="289">
        <f>$D$267*BC267</f>
        <v>0</v>
      </c>
      <c r="BE267" s="457">
        <v>0</v>
      </c>
      <c r="BG267" s="42">
        <v>1</v>
      </c>
      <c r="BH267" s="41">
        <f t="shared" si="266"/>
        <v>0</v>
      </c>
      <c r="BI267" s="41">
        <f t="shared" si="267"/>
        <v>0</v>
      </c>
      <c r="BJ267" s="557">
        <v>0</v>
      </c>
      <c r="BK267" s="60">
        <v>3</v>
      </c>
      <c r="BL267" s="289">
        <f>$D$267*BK267</f>
        <v>195</v>
      </c>
      <c r="BM267" s="457">
        <v>3</v>
      </c>
      <c r="BO267" s="42">
        <v>1</v>
      </c>
      <c r="BP267" s="41">
        <f t="shared" si="268"/>
        <v>3</v>
      </c>
      <c r="BQ267" s="41">
        <f t="shared" si="269"/>
        <v>3</v>
      </c>
      <c r="BR267" s="557">
        <v>3</v>
      </c>
      <c r="BS267" s="60">
        <v>0</v>
      </c>
      <c r="BT267" s="289">
        <f>$D$267*BS267</f>
        <v>0</v>
      </c>
      <c r="BU267" s="457">
        <v>0</v>
      </c>
      <c r="BW267" s="42">
        <v>1</v>
      </c>
      <c r="BX267" s="41">
        <f t="shared" si="270"/>
        <v>0</v>
      </c>
      <c r="BY267" s="41">
        <f t="shared" si="271"/>
        <v>0</v>
      </c>
      <c r="BZ267" s="557">
        <v>0</v>
      </c>
      <c r="CA267" s="60">
        <v>3</v>
      </c>
      <c r="CB267" s="289">
        <f>$D$267*CA267</f>
        <v>195</v>
      </c>
      <c r="CC267" s="457">
        <v>3</v>
      </c>
      <c r="CE267" s="42">
        <v>1</v>
      </c>
      <c r="CF267" s="41">
        <f t="shared" si="272"/>
        <v>3</v>
      </c>
      <c r="CG267" s="41">
        <f t="shared" si="273"/>
        <v>3</v>
      </c>
      <c r="CH267" s="557">
        <v>3</v>
      </c>
      <c r="CI267" s="60">
        <v>3</v>
      </c>
      <c r="CJ267" s="289">
        <f>$D$267*CI267</f>
        <v>195</v>
      </c>
      <c r="CK267" s="457">
        <v>3</v>
      </c>
      <c r="CM267" s="42">
        <v>1</v>
      </c>
      <c r="CN267" s="41">
        <f t="shared" si="274"/>
        <v>3</v>
      </c>
      <c r="CO267" s="41">
        <f t="shared" si="275"/>
        <v>3</v>
      </c>
      <c r="CP267" s="599">
        <v>3</v>
      </c>
      <c r="CQ267" s="60">
        <v>3</v>
      </c>
      <c r="CR267" s="289">
        <f>$D$267*CQ267</f>
        <v>195</v>
      </c>
      <c r="CS267" s="467">
        <v>0</v>
      </c>
      <c r="CT267" s="56"/>
      <c r="CU267" s="42">
        <v>1</v>
      </c>
      <c r="CV267" s="41">
        <f t="shared" si="252"/>
        <v>3</v>
      </c>
      <c r="CW267" s="41">
        <f t="shared" si="253"/>
        <v>3</v>
      </c>
      <c r="CX267" s="564">
        <v>0</v>
      </c>
      <c r="CY267" s="60">
        <v>6</v>
      </c>
      <c r="CZ267" s="289">
        <f>$D$267*CY267</f>
        <v>390</v>
      </c>
      <c r="DA267" s="502">
        <v>0</v>
      </c>
      <c r="DB267" s="274"/>
      <c r="DC267" s="42">
        <v>1</v>
      </c>
      <c r="DD267" s="41">
        <f t="shared" si="276"/>
        <v>6</v>
      </c>
      <c r="DE267" s="41">
        <f t="shared" si="277"/>
        <v>6</v>
      </c>
      <c r="DF267" s="604">
        <v>0</v>
      </c>
      <c r="DG267" s="180">
        <v>0</v>
      </c>
      <c r="DH267" s="289">
        <f>$D$267*DG267</f>
        <v>0</v>
      </c>
      <c r="DI267" s="502">
        <v>0</v>
      </c>
      <c r="DJ267" s="274"/>
      <c r="DK267" s="42">
        <v>1</v>
      </c>
      <c r="DL267" s="41">
        <f t="shared" si="278"/>
        <v>0</v>
      </c>
      <c r="DM267" s="41">
        <f t="shared" si="279"/>
        <v>0</v>
      </c>
      <c r="DN267" s="604">
        <v>0</v>
      </c>
      <c r="DO267" s="180">
        <v>0</v>
      </c>
      <c r="DP267" s="289">
        <f>$D$267*DO267</f>
        <v>0</v>
      </c>
      <c r="DQ267" s="502">
        <v>0</v>
      </c>
      <c r="DR267" s="274"/>
      <c r="DS267" s="42">
        <v>1</v>
      </c>
      <c r="DT267" s="41">
        <f t="shared" si="280"/>
        <v>0</v>
      </c>
      <c r="DU267" s="41">
        <f t="shared" si="281"/>
        <v>0</v>
      </c>
      <c r="DV267" s="604">
        <v>0</v>
      </c>
      <c r="DW267" s="86">
        <v>0</v>
      </c>
      <c r="DX267" s="289">
        <f>$D$267*DW267</f>
        <v>0</v>
      </c>
      <c r="DY267" s="499">
        <v>0</v>
      </c>
      <c r="DZ267" s="274"/>
      <c r="EA267" s="42">
        <v>1</v>
      </c>
      <c r="EB267" s="41">
        <f t="shared" si="282"/>
        <v>0</v>
      </c>
      <c r="EC267" s="41">
        <f t="shared" si="283"/>
        <v>0</v>
      </c>
      <c r="ED267" s="604">
        <v>0</v>
      </c>
      <c r="EE267" s="180">
        <v>0</v>
      </c>
      <c r="EF267" s="289">
        <f>$D$267*EE267</f>
        <v>0</v>
      </c>
      <c r="EG267" s="502">
        <v>0</v>
      </c>
      <c r="EH267" s="274"/>
      <c r="EI267" s="42">
        <v>1</v>
      </c>
      <c r="EJ267" s="41">
        <f t="shared" si="284"/>
        <v>0</v>
      </c>
      <c r="EK267" s="41">
        <f t="shared" si="285"/>
        <v>0</v>
      </c>
      <c r="EL267" s="604">
        <v>0</v>
      </c>
      <c r="EM267" s="180">
        <v>0</v>
      </c>
      <c r="EN267" s="289">
        <f>$D$267*EM267</f>
        <v>0</v>
      </c>
      <c r="EO267" s="502">
        <v>0</v>
      </c>
      <c r="EP267" s="274"/>
      <c r="EQ267" s="42">
        <v>1</v>
      </c>
      <c r="ER267" s="41">
        <f t="shared" si="286"/>
        <v>0</v>
      </c>
      <c r="ES267" s="41">
        <f t="shared" si="287"/>
        <v>0</v>
      </c>
      <c r="ET267" s="604">
        <v>0</v>
      </c>
      <c r="EU267" s="180">
        <v>0</v>
      </c>
      <c r="EV267" s="289">
        <f>$D$267*EU267</f>
        <v>0</v>
      </c>
      <c r="EW267" s="502">
        <v>0</v>
      </c>
      <c r="EX267" s="274"/>
      <c r="EY267" s="42">
        <v>1</v>
      </c>
      <c r="EZ267" s="41">
        <f t="shared" si="288"/>
        <v>0</v>
      </c>
      <c r="FA267" s="41">
        <f t="shared" si="289"/>
        <v>0</v>
      </c>
      <c r="FB267" s="604">
        <v>0</v>
      </c>
      <c r="FC267" s="86">
        <v>0</v>
      </c>
      <c r="FD267" s="289">
        <f>$D$267*FC267</f>
        <v>0</v>
      </c>
      <c r="FE267" s="499">
        <v>0</v>
      </c>
      <c r="FF267" s="19"/>
      <c r="FG267" s="42">
        <v>1</v>
      </c>
      <c r="FH267" s="41">
        <f t="shared" si="290"/>
        <v>0</v>
      </c>
      <c r="FI267" s="41">
        <f t="shared" si="248"/>
        <v>0</v>
      </c>
      <c r="FJ267" s="599">
        <v>0</v>
      </c>
      <c r="FK267" s="400">
        <v>0</v>
      </c>
      <c r="FL267" s="289">
        <f>$D$267*FK267</f>
        <v>0</v>
      </c>
      <c r="FM267" s="539">
        <v>0</v>
      </c>
      <c r="FN267" s="274"/>
      <c r="FO267" s="42">
        <v>1</v>
      </c>
      <c r="FP267" s="41">
        <f t="shared" si="291"/>
        <v>0</v>
      </c>
      <c r="FQ267" s="41">
        <f t="shared" si="292"/>
        <v>0</v>
      </c>
      <c r="FR267" s="633">
        <v>0</v>
      </c>
      <c r="FW267" s="355">
        <f t="shared" si="293"/>
        <v>27</v>
      </c>
      <c r="FX267" s="355">
        <f t="shared" si="293"/>
        <v>1755</v>
      </c>
      <c r="FY267" s="355">
        <f t="shared" si="294"/>
        <v>0</v>
      </c>
      <c r="FZ267" s="356">
        <f t="shared" si="294"/>
        <v>0</v>
      </c>
    </row>
    <row r="268" spans="1:182" x14ac:dyDescent="0.25">
      <c r="A268" s="62"/>
      <c r="B268" s="63" t="s">
        <v>401</v>
      </c>
      <c r="C268" s="64" t="s">
        <v>396</v>
      </c>
      <c r="D268" s="65"/>
      <c r="E268" s="299">
        <f>SUM(E265:E267)</f>
        <v>198</v>
      </c>
      <c r="F268" s="297">
        <f>SUM(F265:F267)</f>
        <v>7176</v>
      </c>
      <c r="G268" s="104">
        <f>SUM(G265:G267)</f>
        <v>0</v>
      </c>
      <c r="H268" s="298">
        <f>SUM(H265:H267)</f>
        <v>0</v>
      </c>
      <c r="I268" s="463">
        <v>0</v>
      </c>
      <c r="J268" s="191">
        <v>0</v>
      </c>
      <c r="K268" s="42"/>
      <c r="L268" s="41">
        <f t="shared" si="254"/>
        <v>0</v>
      </c>
      <c r="M268" s="41">
        <f t="shared" si="255"/>
        <v>0</v>
      </c>
      <c r="N268" s="557">
        <v>0</v>
      </c>
      <c r="O268" s="104">
        <f>SUM(O265:O267)</f>
        <v>24</v>
      </c>
      <c r="P268" s="298">
        <f>SUM(P265:P267)</f>
        <v>854</v>
      </c>
      <c r="Q268" s="463">
        <v>24</v>
      </c>
      <c r="R268" s="191">
        <v>0</v>
      </c>
      <c r="S268" s="42"/>
      <c r="T268" s="41">
        <f t="shared" si="256"/>
        <v>0</v>
      </c>
      <c r="U268" s="41">
        <f t="shared" si="257"/>
        <v>0</v>
      </c>
      <c r="V268" s="557">
        <v>0</v>
      </c>
      <c r="W268" s="104">
        <f>SUM(W265:W267)</f>
        <v>0</v>
      </c>
      <c r="X268" s="298">
        <f>SUM(X265:X267)</f>
        <v>0</v>
      </c>
      <c r="Y268" s="463">
        <v>0</v>
      </c>
      <c r="Z268" s="191">
        <v>0</v>
      </c>
      <c r="AA268" s="42"/>
      <c r="AB268" s="41">
        <f t="shared" si="258"/>
        <v>0</v>
      </c>
      <c r="AC268" s="41">
        <f t="shared" si="259"/>
        <v>0</v>
      </c>
      <c r="AD268" s="557">
        <v>0</v>
      </c>
      <c r="AE268" s="104">
        <f>SUM(AE265:AE267)</f>
        <v>29</v>
      </c>
      <c r="AF268" s="298">
        <f>SUM(AF265:AF267)</f>
        <v>969</v>
      </c>
      <c r="AG268" s="463">
        <v>29</v>
      </c>
      <c r="AH268" s="191">
        <v>36</v>
      </c>
      <c r="AI268" s="42"/>
      <c r="AJ268" s="41">
        <f t="shared" si="260"/>
        <v>0</v>
      </c>
      <c r="AK268" s="41">
        <f t="shared" si="261"/>
        <v>0</v>
      </c>
      <c r="AL268" s="557">
        <v>0</v>
      </c>
      <c r="AM268" s="104">
        <f>SUM(AM265:AM267)</f>
        <v>0</v>
      </c>
      <c r="AN268" s="298">
        <f>SUM(AN265:AN267)</f>
        <v>0</v>
      </c>
      <c r="AO268" s="463">
        <v>0</v>
      </c>
      <c r="AP268" s="191">
        <v>0</v>
      </c>
      <c r="AQ268" s="42"/>
      <c r="AR268" s="41">
        <f t="shared" si="262"/>
        <v>0</v>
      </c>
      <c r="AS268" s="41">
        <f t="shared" si="263"/>
        <v>0</v>
      </c>
      <c r="AT268" s="557">
        <v>0</v>
      </c>
      <c r="AU268" s="104">
        <f>SUM(AU265:AU267)</f>
        <v>27</v>
      </c>
      <c r="AV268" s="298">
        <f>SUM(AV265:AV267)</f>
        <v>923</v>
      </c>
      <c r="AW268" s="463">
        <v>27</v>
      </c>
      <c r="AX268" s="191">
        <v>0</v>
      </c>
      <c r="AY268" s="42"/>
      <c r="AZ268" s="41">
        <f t="shared" si="264"/>
        <v>0</v>
      </c>
      <c r="BA268" s="41">
        <f t="shared" si="265"/>
        <v>0</v>
      </c>
      <c r="BB268" s="557">
        <v>0</v>
      </c>
      <c r="BC268" s="104">
        <f>SUM(BC265:BC267)</f>
        <v>0</v>
      </c>
      <c r="BD268" s="298">
        <f>SUM(BD265:BD267)</f>
        <v>0</v>
      </c>
      <c r="BE268" s="463">
        <v>0</v>
      </c>
      <c r="BF268" s="191">
        <v>0</v>
      </c>
      <c r="BG268" s="42"/>
      <c r="BH268" s="41">
        <f t="shared" si="266"/>
        <v>0</v>
      </c>
      <c r="BI268" s="41">
        <f t="shared" si="267"/>
        <v>0</v>
      </c>
      <c r="BJ268" s="557">
        <v>0</v>
      </c>
      <c r="BK268" s="104">
        <f>SUM(BK265:BK267)</f>
        <v>22</v>
      </c>
      <c r="BL268" s="298">
        <f>SUM(BL265:BL267)</f>
        <v>808</v>
      </c>
      <c r="BM268" s="463">
        <v>22</v>
      </c>
      <c r="BN268" s="191">
        <v>186</v>
      </c>
      <c r="BO268" s="42"/>
      <c r="BP268" s="41">
        <f t="shared" si="268"/>
        <v>0</v>
      </c>
      <c r="BQ268" s="41">
        <f t="shared" si="269"/>
        <v>0</v>
      </c>
      <c r="BR268" s="557">
        <v>0</v>
      </c>
      <c r="BS268" s="41">
        <f>SUM(BS265:BS267)</f>
        <v>0</v>
      </c>
      <c r="BT268" s="298">
        <f>SUM(BT265:BT267)</f>
        <v>0</v>
      </c>
      <c r="BU268" s="467">
        <v>0</v>
      </c>
      <c r="BV268" s="191">
        <v>12</v>
      </c>
      <c r="BW268" s="42"/>
      <c r="BX268" s="41">
        <f t="shared" si="270"/>
        <v>0</v>
      </c>
      <c r="BY268" s="41">
        <f t="shared" si="271"/>
        <v>0</v>
      </c>
      <c r="BZ268" s="557">
        <v>0</v>
      </c>
      <c r="CA268" s="41">
        <f>SUM(CA265:CA267)</f>
        <v>22</v>
      </c>
      <c r="CB268" s="298">
        <f>SUM(CB265:CB267)</f>
        <v>808</v>
      </c>
      <c r="CC268" s="467">
        <v>22</v>
      </c>
      <c r="CD268" s="191">
        <v>0</v>
      </c>
      <c r="CE268" s="42"/>
      <c r="CF268" s="41">
        <f t="shared" si="272"/>
        <v>0</v>
      </c>
      <c r="CG268" s="41">
        <f t="shared" si="273"/>
        <v>0</v>
      </c>
      <c r="CH268" s="557">
        <v>0</v>
      </c>
      <c r="CI268" s="104">
        <f>SUM(CI265:CI267)</f>
        <v>21</v>
      </c>
      <c r="CJ268" s="298">
        <f>SUM(CJ265:CJ267)</f>
        <v>785</v>
      </c>
      <c r="CK268" s="463">
        <v>21</v>
      </c>
      <c r="CL268" s="191">
        <v>0</v>
      </c>
      <c r="CM268" s="42"/>
      <c r="CN268" s="41">
        <f t="shared" si="274"/>
        <v>0</v>
      </c>
      <c r="CO268" s="41">
        <f t="shared" si="275"/>
        <v>0</v>
      </c>
      <c r="CP268" s="599">
        <v>0</v>
      </c>
      <c r="CQ268" s="104">
        <f>SUM(CQ265:CQ267)</f>
        <v>21</v>
      </c>
      <c r="CR268" s="298">
        <f>SUM(CR265:CR267)</f>
        <v>785</v>
      </c>
      <c r="CS268" s="463">
        <v>0</v>
      </c>
      <c r="CT268" s="227"/>
      <c r="CU268" s="42"/>
      <c r="CV268" s="41">
        <f t="shared" si="252"/>
        <v>0</v>
      </c>
      <c r="CW268" s="41">
        <f t="shared" si="253"/>
        <v>0</v>
      </c>
      <c r="CX268" s="564">
        <v>0</v>
      </c>
      <c r="CY268" s="41">
        <f>SUM(CY265:CY267)</f>
        <v>32</v>
      </c>
      <c r="CZ268" s="298">
        <f>SUM(CZ265:CZ267)</f>
        <v>1244</v>
      </c>
      <c r="DA268" s="463">
        <v>0</v>
      </c>
      <c r="DB268" s="227"/>
      <c r="DC268" s="42"/>
      <c r="DD268" s="41">
        <f t="shared" si="276"/>
        <v>0</v>
      </c>
      <c r="DE268" s="41">
        <f t="shared" si="277"/>
        <v>0</v>
      </c>
      <c r="DF268" s="604">
        <v>0</v>
      </c>
      <c r="DG268" s="104">
        <f>SUM(DG265:DG267)</f>
        <v>0</v>
      </c>
      <c r="DH268" s="298">
        <f>SUM(DH265:DH267)</f>
        <v>0</v>
      </c>
      <c r="DI268" s="463">
        <v>0</v>
      </c>
      <c r="DJ268" s="227"/>
      <c r="DK268" s="42"/>
      <c r="DL268" s="41">
        <f t="shared" si="278"/>
        <v>0</v>
      </c>
      <c r="DM268" s="41">
        <f t="shared" si="279"/>
        <v>0</v>
      </c>
      <c r="DN268" s="604">
        <v>0</v>
      </c>
      <c r="DO268" s="299">
        <f>SUM(DO265:DO267)</f>
        <v>0</v>
      </c>
      <c r="DP268" s="298">
        <f>SUM(DP265:DP267)</f>
        <v>0</v>
      </c>
      <c r="DQ268" s="497">
        <v>0</v>
      </c>
      <c r="DR268" s="317"/>
      <c r="DS268" s="42"/>
      <c r="DT268" s="41">
        <f t="shared" si="280"/>
        <v>0</v>
      </c>
      <c r="DU268" s="41">
        <f t="shared" si="281"/>
        <v>0</v>
      </c>
      <c r="DV268" s="604">
        <v>0</v>
      </c>
      <c r="DW268" s="299">
        <f>SUM(DW265:DW267)</f>
        <v>0</v>
      </c>
      <c r="DX268" s="298">
        <f>SUM(DX265:DX267)</f>
        <v>0</v>
      </c>
      <c r="DY268" s="497">
        <v>0</v>
      </c>
      <c r="DZ268" s="317"/>
      <c r="EA268" s="42"/>
      <c r="EB268" s="41">
        <f t="shared" si="282"/>
        <v>0</v>
      </c>
      <c r="EC268" s="41">
        <f t="shared" si="283"/>
        <v>0</v>
      </c>
      <c r="ED268" s="604">
        <v>0</v>
      </c>
      <c r="EE268" s="299">
        <f>SUM(EE265:EE267)</f>
        <v>0</v>
      </c>
      <c r="EF268" s="298">
        <f>SUM(EF265:EF267)</f>
        <v>0</v>
      </c>
      <c r="EG268" s="497">
        <v>0</v>
      </c>
      <c r="EH268" s="317"/>
      <c r="EI268" s="42"/>
      <c r="EJ268" s="41">
        <f t="shared" si="284"/>
        <v>0</v>
      </c>
      <c r="EK268" s="41">
        <f t="shared" si="285"/>
        <v>0</v>
      </c>
      <c r="EL268" s="604">
        <v>0</v>
      </c>
      <c r="EM268" s="299">
        <f>SUM(EM265:EM267)</f>
        <v>0</v>
      </c>
      <c r="EN268" s="298">
        <f>SUM(EN265:EN267)</f>
        <v>0</v>
      </c>
      <c r="EO268" s="497">
        <v>0</v>
      </c>
      <c r="EP268" s="317"/>
      <c r="EQ268" s="42"/>
      <c r="ER268" s="41">
        <f t="shared" si="286"/>
        <v>0</v>
      </c>
      <c r="ES268" s="41">
        <f t="shared" si="287"/>
        <v>0</v>
      </c>
      <c r="ET268" s="604">
        <v>0</v>
      </c>
      <c r="EU268" s="299">
        <f>SUM(EU265:EU267)</f>
        <v>0</v>
      </c>
      <c r="EV268" s="298">
        <f>SUM(EV265:EV267)</f>
        <v>0</v>
      </c>
      <c r="EW268" s="497">
        <v>0</v>
      </c>
      <c r="EX268" s="317"/>
      <c r="EY268" s="42"/>
      <c r="EZ268" s="41">
        <f t="shared" si="288"/>
        <v>0</v>
      </c>
      <c r="FA268" s="41">
        <f t="shared" si="289"/>
        <v>0</v>
      </c>
      <c r="FB268" s="604">
        <v>0</v>
      </c>
      <c r="FC268" s="299">
        <f>SUM(FC265:FC267)</f>
        <v>0</v>
      </c>
      <c r="FD268" s="298">
        <f>SUM(FD265:FD267)</f>
        <v>0</v>
      </c>
      <c r="FE268" s="497">
        <v>0</v>
      </c>
      <c r="FF268" s="317"/>
      <c r="FG268" s="42"/>
      <c r="FH268" s="41">
        <f t="shared" si="290"/>
        <v>0</v>
      </c>
      <c r="FI268" s="41">
        <f t="shared" si="248"/>
        <v>0</v>
      </c>
      <c r="FJ268" s="599">
        <v>0</v>
      </c>
      <c r="FK268" s="299">
        <f>SUM(FK265:FK267)</f>
        <v>0</v>
      </c>
      <c r="FL268" s="298">
        <f>SUM(FL265:FL267)</f>
        <v>0</v>
      </c>
      <c r="FM268" s="497">
        <v>0</v>
      </c>
      <c r="FN268" s="317"/>
      <c r="FO268" s="42"/>
      <c r="FP268" s="41">
        <f t="shared" si="291"/>
        <v>0</v>
      </c>
      <c r="FQ268" s="41">
        <f t="shared" si="292"/>
        <v>0</v>
      </c>
      <c r="FR268" s="633">
        <v>0</v>
      </c>
      <c r="FW268" s="355">
        <f t="shared" si="293"/>
        <v>198</v>
      </c>
      <c r="FX268" s="355">
        <f t="shared" si="293"/>
        <v>7176</v>
      </c>
      <c r="FY268" s="355">
        <f t="shared" si="294"/>
        <v>0</v>
      </c>
      <c r="FZ268" s="356">
        <f t="shared" si="294"/>
        <v>0</v>
      </c>
    </row>
    <row r="269" spans="1:182" x14ac:dyDescent="0.25">
      <c r="A269" s="62"/>
      <c r="B269" s="99"/>
      <c r="C269" s="100"/>
      <c r="D269" s="96"/>
      <c r="E269" s="299"/>
      <c r="F269" s="288"/>
      <c r="G269" s="60"/>
      <c r="H269" s="289"/>
      <c r="I269" s="457"/>
      <c r="J269" s="191"/>
      <c r="K269" s="42"/>
      <c r="L269" s="41">
        <f t="shared" si="254"/>
        <v>0</v>
      </c>
      <c r="M269" s="41">
        <f t="shared" si="255"/>
        <v>0</v>
      </c>
      <c r="N269" s="557">
        <v>0</v>
      </c>
      <c r="O269" s="60"/>
      <c r="P269" s="289"/>
      <c r="Q269" s="457"/>
      <c r="R269" s="191"/>
      <c r="S269" s="42"/>
      <c r="T269" s="41">
        <f t="shared" si="256"/>
        <v>0</v>
      </c>
      <c r="U269" s="41">
        <f t="shared" si="257"/>
        <v>0</v>
      </c>
      <c r="V269" s="557">
        <v>0</v>
      </c>
      <c r="W269" s="60"/>
      <c r="X269" s="289"/>
      <c r="Y269" s="457"/>
      <c r="Z269" s="191"/>
      <c r="AA269" s="42"/>
      <c r="AB269" s="41">
        <f t="shared" si="258"/>
        <v>0</v>
      </c>
      <c r="AC269" s="41">
        <f t="shared" si="259"/>
        <v>0</v>
      </c>
      <c r="AD269" s="557">
        <v>0</v>
      </c>
      <c r="AE269" s="60"/>
      <c r="AF269" s="289"/>
      <c r="AG269" s="457"/>
      <c r="AH269" s="191"/>
      <c r="AI269" s="42"/>
      <c r="AJ269" s="41">
        <f t="shared" si="260"/>
        <v>0</v>
      </c>
      <c r="AK269" s="41">
        <f t="shared" si="261"/>
        <v>0</v>
      </c>
      <c r="AL269" s="557">
        <v>0</v>
      </c>
      <c r="AM269" s="60"/>
      <c r="AN269" s="289"/>
      <c r="AO269" s="457"/>
      <c r="AP269" s="191"/>
      <c r="AQ269" s="42"/>
      <c r="AR269" s="41">
        <f t="shared" si="262"/>
        <v>0</v>
      </c>
      <c r="AS269" s="41">
        <f t="shared" si="263"/>
        <v>0</v>
      </c>
      <c r="AT269" s="557">
        <v>0</v>
      </c>
      <c r="AU269" s="60"/>
      <c r="AV269" s="289"/>
      <c r="AW269" s="457"/>
      <c r="AX269" s="191"/>
      <c r="AY269" s="42"/>
      <c r="AZ269" s="41">
        <f t="shared" si="264"/>
        <v>0</v>
      </c>
      <c r="BA269" s="41">
        <f t="shared" si="265"/>
        <v>0</v>
      </c>
      <c r="BB269" s="557">
        <v>0</v>
      </c>
      <c r="BC269" s="60"/>
      <c r="BD269" s="289"/>
      <c r="BE269" s="457"/>
      <c r="BF269" s="191"/>
      <c r="BG269" s="42"/>
      <c r="BH269" s="41">
        <f t="shared" si="266"/>
        <v>0</v>
      </c>
      <c r="BI269" s="41">
        <f t="shared" si="267"/>
        <v>0</v>
      </c>
      <c r="BJ269" s="557">
        <v>0</v>
      </c>
      <c r="BK269" s="60"/>
      <c r="BL269" s="289"/>
      <c r="BM269" s="457"/>
      <c r="BN269" s="191"/>
      <c r="BO269" s="42"/>
      <c r="BP269" s="41">
        <f t="shared" si="268"/>
        <v>0</v>
      </c>
      <c r="BQ269" s="41">
        <f t="shared" si="269"/>
        <v>0</v>
      </c>
      <c r="BR269" s="557">
        <v>0</v>
      </c>
      <c r="BS269" s="60"/>
      <c r="BT269" s="289"/>
      <c r="BU269" s="457"/>
      <c r="BV269" s="191"/>
      <c r="BW269" s="42"/>
      <c r="BX269" s="41">
        <f t="shared" si="270"/>
        <v>0</v>
      </c>
      <c r="BY269" s="41">
        <f t="shared" si="271"/>
        <v>0</v>
      </c>
      <c r="BZ269" s="557">
        <v>0</v>
      </c>
      <c r="CA269" s="60"/>
      <c r="CB269" s="289"/>
      <c r="CC269" s="457"/>
      <c r="CD269" s="191"/>
      <c r="CE269" s="42"/>
      <c r="CF269" s="41">
        <f t="shared" si="272"/>
        <v>0</v>
      </c>
      <c r="CG269" s="41">
        <f t="shared" si="273"/>
        <v>0</v>
      </c>
      <c r="CH269" s="557">
        <v>0</v>
      </c>
      <c r="CI269" s="60"/>
      <c r="CJ269" s="289"/>
      <c r="CK269" s="457"/>
      <c r="CL269" s="191"/>
      <c r="CM269" s="42"/>
      <c r="CN269" s="41">
        <f t="shared" si="274"/>
        <v>0</v>
      </c>
      <c r="CO269" s="41">
        <f t="shared" si="275"/>
        <v>0</v>
      </c>
      <c r="CP269" s="599">
        <v>0</v>
      </c>
      <c r="CQ269" s="60"/>
      <c r="CR269" s="289"/>
      <c r="CS269" s="457"/>
      <c r="CT269" s="56"/>
      <c r="CU269" s="42"/>
      <c r="CV269" s="41">
        <f t="shared" si="252"/>
        <v>0</v>
      </c>
      <c r="CW269" s="41">
        <f t="shared" si="253"/>
        <v>0</v>
      </c>
      <c r="CX269" s="564">
        <v>0</v>
      </c>
      <c r="CY269" s="60"/>
      <c r="CZ269" s="289"/>
      <c r="DA269" s="502"/>
      <c r="DB269" s="274"/>
      <c r="DC269" s="42"/>
      <c r="DD269" s="41">
        <f t="shared" si="276"/>
        <v>0</v>
      </c>
      <c r="DE269" s="41">
        <f t="shared" si="277"/>
        <v>0</v>
      </c>
      <c r="DF269" s="604">
        <v>0</v>
      </c>
      <c r="DG269" s="180"/>
      <c r="DH269" s="289"/>
      <c r="DI269" s="502"/>
      <c r="DJ269" s="274"/>
      <c r="DK269" s="42"/>
      <c r="DL269" s="41">
        <f t="shared" si="278"/>
        <v>0</v>
      </c>
      <c r="DM269" s="41">
        <f t="shared" si="279"/>
        <v>0</v>
      </c>
      <c r="DN269" s="604">
        <v>0</v>
      </c>
      <c r="DO269" s="180"/>
      <c r="DP269" s="289"/>
      <c r="DQ269" s="502"/>
      <c r="DR269" s="274"/>
      <c r="DS269" s="42"/>
      <c r="DT269" s="41">
        <f t="shared" si="280"/>
        <v>0</v>
      </c>
      <c r="DU269" s="41">
        <f t="shared" si="281"/>
        <v>0</v>
      </c>
      <c r="DV269" s="604">
        <v>0</v>
      </c>
      <c r="DW269" s="180"/>
      <c r="DX269" s="289"/>
      <c r="DY269" s="502"/>
      <c r="DZ269" s="274"/>
      <c r="EA269" s="42"/>
      <c r="EB269" s="41">
        <f t="shared" si="282"/>
        <v>0</v>
      </c>
      <c r="EC269" s="41">
        <f t="shared" si="283"/>
        <v>0</v>
      </c>
      <c r="ED269" s="604">
        <v>0</v>
      </c>
      <c r="EE269" s="180"/>
      <c r="EF269" s="289"/>
      <c r="EG269" s="502"/>
      <c r="EH269" s="274"/>
      <c r="EI269" s="42"/>
      <c r="EJ269" s="41">
        <f t="shared" si="284"/>
        <v>0</v>
      </c>
      <c r="EK269" s="41">
        <f t="shared" si="285"/>
        <v>0</v>
      </c>
      <c r="EL269" s="604">
        <v>0</v>
      </c>
      <c r="EM269" s="180"/>
      <c r="EN269" s="289"/>
      <c r="EO269" s="502"/>
      <c r="EP269" s="274"/>
      <c r="EQ269" s="42"/>
      <c r="ER269" s="41">
        <f t="shared" si="286"/>
        <v>0</v>
      </c>
      <c r="ES269" s="41">
        <f t="shared" si="287"/>
        <v>0</v>
      </c>
      <c r="ET269" s="604">
        <v>0</v>
      </c>
      <c r="EU269" s="180"/>
      <c r="EV269" s="289"/>
      <c r="EW269" s="502"/>
      <c r="EX269" s="274"/>
      <c r="EY269" s="42"/>
      <c r="EZ269" s="41">
        <f t="shared" si="288"/>
        <v>0</v>
      </c>
      <c r="FA269" s="41">
        <f t="shared" si="289"/>
        <v>0</v>
      </c>
      <c r="FB269" s="604">
        <v>0</v>
      </c>
      <c r="FC269" s="180"/>
      <c r="FD269" s="289"/>
      <c r="FE269" s="502"/>
      <c r="FF269" s="274"/>
      <c r="FG269" s="42"/>
      <c r="FH269" s="41">
        <f t="shared" si="290"/>
        <v>0</v>
      </c>
      <c r="FI269" s="41">
        <f t="shared" si="248"/>
        <v>0</v>
      </c>
      <c r="FJ269" s="599">
        <v>0</v>
      </c>
      <c r="FK269" s="292"/>
      <c r="FL269" s="289"/>
      <c r="FM269" s="548"/>
      <c r="FN269" s="275"/>
      <c r="FO269" s="42"/>
      <c r="FP269" s="41">
        <f t="shared" si="291"/>
        <v>0</v>
      </c>
      <c r="FQ269" s="41">
        <f t="shared" si="292"/>
        <v>0</v>
      </c>
      <c r="FR269" s="633">
        <v>0</v>
      </c>
      <c r="FW269" s="355">
        <f t="shared" si="293"/>
        <v>0</v>
      </c>
      <c r="FX269" s="355">
        <f t="shared" si="293"/>
        <v>0</v>
      </c>
      <c r="FY269" s="355">
        <f t="shared" si="294"/>
        <v>0</v>
      </c>
      <c r="FZ269" s="356">
        <f t="shared" si="294"/>
        <v>0</v>
      </c>
    </row>
    <row r="270" spans="1:182" x14ac:dyDescent="0.25">
      <c r="A270" s="35" t="s">
        <v>402</v>
      </c>
      <c r="B270" s="84" t="s">
        <v>403</v>
      </c>
      <c r="C270" s="88" t="s">
        <v>18</v>
      </c>
      <c r="D270" s="102">
        <v>41.95</v>
      </c>
      <c r="E270" s="299">
        <f t="shared" ref="E270:E273" si="296">G270+O270+W270+AE270+AM270+AU270+BC270+BK270+BS270+CA270+CI270+CQ270+CY270+DG270+DO270+DW270</f>
        <v>400</v>
      </c>
      <c r="F270" s="288">
        <f>$D$270*E270</f>
        <v>16780</v>
      </c>
      <c r="G270" s="41">
        <v>0</v>
      </c>
      <c r="H270" s="289">
        <f>$D$270*G270</f>
        <v>0</v>
      </c>
      <c r="I270" s="467">
        <v>0</v>
      </c>
      <c r="J270" s="81">
        <v>0</v>
      </c>
      <c r="K270" s="389">
        <v>1.2</v>
      </c>
      <c r="L270" s="41">
        <f t="shared" si="254"/>
        <v>0</v>
      </c>
      <c r="M270" s="41">
        <f t="shared" si="255"/>
        <v>0</v>
      </c>
      <c r="N270" s="564">
        <v>0</v>
      </c>
      <c r="O270" s="60">
        <v>60</v>
      </c>
      <c r="P270" s="289">
        <f>$D$270*O270</f>
        <v>2517</v>
      </c>
      <c r="Q270" s="457">
        <v>60</v>
      </c>
      <c r="R270" s="81">
        <v>42</v>
      </c>
      <c r="S270" s="389">
        <v>1.2</v>
      </c>
      <c r="T270" s="41">
        <f t="shared" si="256"/>
        <v>72</v>
      </c>
      <c r="U270" s="41">
        <f t="shared" si="257"/>
        <v>72</v>
      </c>
      <c r="V270" s="557">
        <v>72</v>
      </c>
      <c r="W270" s="60">
        <v>0</v>
      </c>
      <c r="X270" s="289">
        <f>$D$270*W270</f>
        <v>0</v>
      </c>
      <c r="Y270" s="457">
        <v>0</v>
      </c>
      <c r="Z270" s="81">
        <v>0</v>
      </c>
      <c r="AA270" s="389">
        <v>1.2</v>
      </c>
      <c r="AB270" s="41">
        <f t="shared" si="258"/>
        <v>0</v>
      </c>
      <c r="AC270" s="41">
        <f t="shared" si="259"/>
        <v>0</v>
      </c>
      <c r="AD270" s="557">
        <v>0</v>
      </c>
      <c r="AE270" s="60">
        <v>60</v>
      </c>
      <c r="AF270" s="289">
        <f>$D$270*AE270</f>
        <v>2517</v>
      </c>
      <c r="AG270" s="457">
        <v>60</v>
      </c>
      <c r="AH270" s="81">
        <v>114</v>
      </c>
      <c r="AI270" s="389">
        <v>1.2</v>
      </c>
      <c r="AJ270" s="41">
        <f t="shared" si="260"/>
        <v>72</v>
      </c>
      <c r="AK270" s="41">
        <f t="shared" si="261"/>
        <v>72</v>
      </c>
      <c r="AL270" s="557">
        <v>72</v>
      </c>
      <c r="AM270" s="60">
        <v>0</v>
      </c>
      <c r="AN270" s="289">
        <f>$D$270*AM270</f>
        <v>0</v>
      </c>
      <c r="AO270" s="457">
        <v>0</v>
      </c>
      <c r="AP270" s="81">
        <v>0</v>
      </c>
      <c r="AQ270" s="389">
        <v>1.2</v>
      </c>
      <c r="AR270" s="41">
        <f t="shared" si="262"/>
        <v>0</v>
      </c>
      <c r="AS270" s="41">
        <f t="shared" si="263"/>
        <v>0</v>
      </c>
      <c r="AT270" s="557">
        <v>0</v>
      </c>
      <c r="AU270" s="41">
        <v>60</v>
      </c>
      <c r="AV270" s="289">
        <f>$D$270*AU270</f>
        <v>2517</v>
      </c>
      <c r="AW270" s="467">
        <v>60</v>
      </c>
      <c r="AX270" s="81">
        <v>77</v>
      </c>
      <c r="AY270" s="389">
        <v>1.2</v>
      </c>
      <c r="AZ270" s="41">
        <f t="shared" si="264"/>
        <v>72</v>
      </c>
      <c r="BA270" s="41">
        <f t="shared" si="265"/>
        <v>72</v>
      </c>
      <c r="BB270" s="564">
        <v>72</v>
      </c>
      <c r="BC270" s="60">
        <v>0</v>
      </c>
      <c r="BD270" s="289">
        <f>$D$270*BC270</f>
        <v>0</v>
      </c>
      <c r="BE270" s="457">
        <v>0</v>
      </c>
      <c r="BF270" s="81">
        <v>0</v>
      </c>
      <c r="BG270" s="389">
        <v>1.2</v>
      </c>
      <c r="BH270" s="41">
        <f t="shared" si="266"/>
        <v>0</v>
      </c>
      <c r="BI270" s="41">
        <f t="shared" si="267"/>
        <v>0</v>
      </c>
      <c r="BJ270" s="557">
        <v>0</v>
      </c>
      <c r="BK270" s="60">
        <v>60</v>
      </c>
      <c r="BL270" s="289">
        <f>$D$270*BK270</f>
        <v>2517</v>
      </c>
      <c r="BM270" s="457">
        <v>60</v>
      </c>
      <c r="BN270" s="81">
        <v>90</v>
      </c>
      <c r="BO270" s="389">
        <v>1.2</v>
      </c>
      <c r="BP270" s="41">
        <f t="shared" si="268"/>
        <v>72</v>
      </c>
      <c r="BQ270" s="41">
        <f t="shared" si="269"/>
        <v>72</v>
      </c>
      <c r="BR270" s="557">
        <v>72</v>
      </c>
      <c r="BS270" s="60">
        <v>0</v>
      </c>
      <c r="BT270" s="289">
        <f>$D$270*BS270</f>
        <v>0</v>
      </c>
      <c r="BU270" s="457">
        <v>0</v>
      </c>
      <c r="BV270" s="81">
        <v>12</v>
      </c>
      <c r="BW270" s="389">
        <v>1.2</v>
      </c>
      <c r="BX270" s="41">
        <f t="shared" si="270"/>
        <v>0</v>
      </c>
      <c r="BY270" s="41">
        <f t="shared" si="271"/>
        <v>0</v>
      </c>
      <c r="BZ270" s="557">
        <v>0</v>
      </c>
      <c r="CA270" s="60">
        <v>50</v>
      </c>
      <c r="CB270" s="289">
        <f>$D$270*CA270</f>
        <v>2097.5</v>
      </c>
      <c r="CC270" s="457">
        <v>50</v>
      </c>
      <c r="CD270" s="81">
        <v>0</v>
      </c>
      <c r="CE270" s="389">
        <v>1.2</v>
      </c>
      <c r="CF270" s="41">
        <f t="shared" si="272"/>
        <v>60</v>
      </c>
      <c r="CG270" s="41">
        <f t="shared" si="273"/>
        <v>60</v>
      </c>
      <c r="CH270" s="557">
        <v>60</v>
      </c>
      <c r="CI270" s="60">
        <v>30</v>
      </c>
      <c r="CJ270" s="289">
        <f>$D$270*CI270</f>
        <v>1258.5</v>
      </c>
      <c r="CK270" s="457">
        <v>30</v>
      </c>
      <c r="CL270" s="81">
        <v>0</v>
      </c>
      <c r="CM270" s="389">
        <v>1.2</v>
      </c>
      <c r="CN270" s="41">
        <f t="shared" si="274"/>
        <v>36</v>
      </c>
      <c r="CO270" s="41">
        <f t="shared" si="275"/>
        <v>36</v>
      </c>
      <c r="CP270" s="599">
        <v>36</v>
      </c>
      <c r="CQ270" s="60">
        <v>30</v>
      </c>
      <c r="CR270" s="289">
        <f>$D$270*CQ270</f>
        <v>1258.5</v>
      </c>
      <c r="CS270" s="467">
        <v>0</v>
      </c>
      <c r="CT270" s="57"/>
      <c r="CU270" s="389">
        <v>1.2</v>
      </c>
      <c r="CV270" s="41">
        <f t="shared" si="252"/>
        <v>36</v>
      </c>
      <c r="CW270" s="41">
        <f t="shared" si="253"/>
        <v>36</v>
      </c>
      <c r="CX270" s="564">
        <v>0</v>
      </c>
      <c r="CY270" s="60">
        <v>50</v>
      </c>
      <c r="CZ270" s="289">
        <f>$D$270*CY270</f>
        <v>2097.5</v>
      </c>
      <c r="DA270" s="502">
        <v>0</v>
      </c>
      <c r="DB270" s="274"/>
      <c r="DC270" s="389">
        <v>1.2</v>
      </c>
      <c r="DD270" s="41">
        <f t="shared" si="276"/>
        <v>60</v>
      </c>
      <c r="DE270" s="41">
        <f t="shared" si="277"/>
        <v>60</v>
      </c>
      <c r="DF270" s="604">
        <v>0</v>
      </c>
      <c r="DG270" s="180">
        <v>0</v>
      </c>
      <c r="DH270" s="289">
        <f>$D$270*DG270</f>
        <v>0</v>
      </c>
      <c r="DI270" s="502">
        <v>0</v>
      </c>
      <c r="DJ270" s="274"/>
      <c r="DK270" s="389">
        <v>1.2</v>
      </c>
      <c r="DL270" s="41">
        <f t="shared" si="278"/>
        <v>0</v>
      </c>
      <c r="DM270" s="41">
        <f t="shared" si="279"/>
        <v>0</v>
      </c>
      <c r="DN270" s="604">
        <v>0</v>
      </c>
      <c r="DO270" s="180">
        <v>0</v>
      </c>
      <c r="DP270" s="289">
        <f>$D$270*DO270</f>
        <v>0</v>
      </c>
      <c r="DQ270" s="502">
        <v>0</v>
      </c>
      <c r="DR270" s="274"/>
      <c r="DS270" s="389">
        <v>1.2</v>
      </c>
      <c r="DT270" s="41">
        <f t="shared" si="280"/>
        <v>0</v>
      </c>
      <c r="DU270" s="41">
        <f t="shared" si="281"/>
        <v>0</v>
      </c>
      <c r="DV270" s="604">
        <v>0</v>
      </c>
      <c r="DW270" s="180">
        <v>0</v>
      </c>
      <c r="DX270" s="289">
        <f>$D$270*DW270</f>
        <v>0</v>
      </c>
      <c r="DY270" s="502">
        <v>0</v>
      </c>
      <c r="DZ270" s="274"/>
      <c r="EA270" s="389">
        <v>1.2</v>
      </c>
      <c r="EB270" s="41">
        <f t="shared" si="282"/>
        <v>0</v>
      </c>
      <c r="EC270" s="41">
        <f t="shared" si="283"/>
        <v>0</v>
      </c>
      <c r="ED270" s="604">
        <v>0</v>
      </c>
      <c r="EE270" s="180">
        <v>0</v>
      </c>
      <c r="EF270" s="289">
        <f>$D$270*EE270</f>
        <v>0</v>
      </c>
      <c r="EG270" s="502">
        <v>0</v>
      </c>
      <c r="EH270" s="274"/>
      <c r="EI270" s="389">
        <v>1.2</v>
      </c>
      <c r="EJ270" s="41">
        <f t="shared" si="284"/>
        <v>0</v>
      </c>
      <c r="EK270" s="41">
        <f t="shared" si="285"/>
        <v>0</v>
      </c>
      <c r="EL270" s="604">
        <v>0</v>
      </c>
      <c r="EM270" s="180">
        <v>0</v>
      </c>
      <c r="EN270" s="289">
        <f>$D$270*EM270</f>
        <v>0</v>
      </c>
      <c r="EO270" s="502">
        <v>0</v>
      </c>
      <c r="EP270" s="274"/>
      <c r="EQ270" s="389">
        <v>1.2</v>
      </c>
      <c r="ER270" s="41">
        <f t="shared" si="286"/>
        <v>0</v>
      </c>
      <c r="ES270" s="41">
        <f t="shared" si="287"/>
        <v>0</v>
      </c>
      <c r="ET270" s="604">
        <v>0</v>
      </c>
      <c r="EU270" s="180">
        <v>0</v>
      </c>
      <c r="EV270" s="289">
        <f>$D$270*EU270</f>
        <v>0</v>
      </c>
      <c r="EW270" s="502">
        <v>0</v>
      </c>
      <c r="EX270" s="274"/>
      <c r="EY270" s="389">
        <v>1.2</v>
      </c>
      <c r="EZ270" s="41">
        <f t="shared" si="288"/>
        <v>0</v>
      </c>
      <c r="FA270" s="41">
        <f t="shared" si="289"/>
        <v>0</v>
      </c>
      <c r="FB270" s="604">
        <v>0</v>
      </c>
      <c r="FC270" s="86">
        <v>0</v>
      </c>
      <c r="FD270" s="289">
        <f>$D$270*FC270</f>
        <v>0</v>
      </c>
      <c r="FE270" s="499">
        <v>0</v>
      </c>
      <c r="FF270" s="19"/>
      <c r="FG270" s="389">
        <v>1.2</v>
      </c>
      <c r="FH270" s="41">
        <f t="shared" si="290"/>
        <v>0</v>
      </c>
      <c r="FI270" s="41">
        <f t="shared" si="248"/>
        <v>0</v>
      </c>
      <c r="FJ270" s="599">
        <v>0</v>
      </c>
      <c r="FK270" s="400">
        <v>0</v>
      </c>
      <c r="FL270" s="289">
        <f>$D$270*FK270</f>
        <v>0</v>
      </c>
      <c r="FM270" s="539">
        <v>0</v>
      </c>
      <c r="FN270" s="275"/>
      <c r="FO270" s="389">
        <v>1.2</v>
      </c>
      <c r="FP270" s="41">
        <f t="shared" si="291"/>
        <v>0</v>
      </c>
      <c r="FQ270" s="41">
        <f t="shared" si="292"/>
        <v>0</v>
      </c>
      <c r="FR270" s="633">
        <v>0</v>
      </c>
      <c r="FW270" s="355">
        <f t="shared" si="293"/>
        <v>400</v>
      </c>
      <c r="FX270" s="355">
        <f t="shared" si="293"/>
        <v>16780</v>
      </c>
      <c r="FY270" s="355">
        <f t="shared" si="294"/>
        <v>0</v>
      </c>
      <c r="FZ270" s="356">
        <f t="shared" si="294"/>
        <v>0</v>
      </c>
    </row>
    <row r="271" spans="1:182" x14ac:dyDescent="0.25">
      <c r="A271" s="62"/>
      <c r="B271" s="99"/>
      <c r="C271" s="100"/>
      <c r="D271" s="96"/>
      <c r="E271" s="299">
        <f t="shared" si="296"/>
        <v>0</v>
      </c>
      <c r="F271" s="288"/>
      <c r="G271" s="60"/>
      <c r="H271" s="289"/>
      <c r="I271" s="457"/>
      <c r="K271" s="42"/>
      <c r="L271" s="41">
        <f t="shared" si="254"/>
        <v>0</v>
      </c>
      <c r="M271" s="41">
        <f t="shared" si="255"/>
        <v>0</v>
      </c>
      <c r="N271" s="557">
        <v>0</v>
      </c>
      <c r="O271" s="60"/>
      <c r="P271" s="289"/>
      <c r="Q271" s="457"/>
      <c r="S271" s="42"/>
      <c r="T271" s="41">
        <f t="shared" si="256"/>
        <v>0</v>
      </c>
      <c r="U271" s="41">
        <f t="shared" si="257"/>
        <v>0</v>
      </c>
      <c r="V271" s="557">
        <v>0</v>
      </c>
      <c r="W271" s="60"/>
      <c r="X271" s="289"/>
      <c r="Y271" s="457"/>
      <c r="AA271" s="42"/>
      <c r="AB271" s="41">
        <f t="shared" si="258"/>
        <v>0</v>
      </c>
      <c r="AC271" s="41">
        <f t="shared" si="259"/>
        <v>0</v>
      </c>
      <c r="AD271" s="557">
        <v>0</v>
      </c>
      <c r="AE271" s="60">
        <v>0</v>
      </c>
      <c r="AF271" s="289"/>
      <c r="AG271" s="457">
        <v>0</v>
      </c>
      <c r="AI271" s="42"/>
      <c r="AJ271" s="41">
        <f t="shared" si="260"/>
        <v>0</v>
      </c>
      <c r="AK271" s="41">
        <f t="shared" si="261"/>
        <v>0</v>
      </c>
      <c r="AL271" s="557">
        <v>0</v>
      </c>
      <c r="AM271" s="60"/>
      <c r="AN271" s="289"/>
      <c r="AO271" s="457"/>
      <c r="AQ271" s="42"/>
      <c r="AR271" s="41">
        <f t="shared" si="262"/>
        <v>0</v>
      </c>
      <c r="AS271" s="41">
        <f t="shared" si="263"/>
        <v>0</v>
      </c>
      <c r="AT271" s="557">
        <v>0</v>
      </c>
      <c r="AU271" s="60"/>
      <c r="AV271" s="289"/>
      <c r="AW271" s="457"/>
      <c r="AY271" s="42"/>
      <c r="AZ271" s="41">
        <f t="shared" si="264"/>
        <v>0</v>
      </c>
      <c r="BA271" s="41">
        <f t="shared" si="265"/>
        <v>0</v>
      </c>
      <c r="BB271" s="557">
        <v>0</v>
      </c>
      <c r="BC271" s="60"/>
      <c r="BD271" s="289"/>
      <c r="BE271" s="457"/>
      <c r="BG271" s="42"/>
      <c r="BH271" s="41">
        <f t="shared" si="266"/>
        <v>0</v>
      </c>
      <c r="BI271" s="41">
        <f t="shared" si="267"/>
        <v>0</v>
      </c>
      <c r="BJ271" s="557">
        <v>0</v>
      </c>
      <c r="BK271" s="60"/>
      <c r="BL271" s="289"/>
      <c r="BM271" s="457"/>
      <c r="BO271" s="42"/>
      <c r="BP271" s="41">
        <f t="shared" si="268"/>
        <v>0</v>
      </c>
      <c r="BQ271" s="41">
        <f t="shared" si="269"/>
        <v>0</v>
      </c>
      <c r="BR271" s="557">
        <v>0</v>
      </c>
      <c r="BS271" s="60"/>
      <c r="BT271" s="289"/>
      <c r="BU271" s="457"/>
      <c r="BW271" s="42"/>
      <c r="BX271" s="41">
        <f t="shared" si="270"/>
        <v>0</v>
      </c>
      <c r="BY271" s="41">
        <f t="shared" si="271"/>
        <v>0</v>
      </c>
      <c r="BZ271" s="557">
        <v>0</v>
      </c>
      <c r="CA271" s="60">
        <v>0</v>
      </c>
      <c r="CB271" s="289"/>
      <c r="CC271" s="457">
        <v>0</v>
      </c>
      <c r="CE271" s="42"/>
      <c r="CF271" s="41">
        <f t="shared" si="272"/>
        <v>0</v>
      </c>
      <c r="CG271" s="41">
        <f t="shared" si="273"/>
        <v>0</v>
      </c>
      <c r="CH271" s="557">
        <v>0</v>
      </c>
      <c r="CI271" s="60"/>
      <c r="CJ271" s="289"/>
      <c r="CK271" s="457"/>
      <c r="CM271" s="42"/>
      <c r="CN271" s="41">
        <f t="shared" si="274"/>
        <v>0</v>
      </c>
      <c r="CO271" s="41">
        <f t="shared" si="275"/>
        <v>0</v>
      </c>
      <c r="CP271" s="599">
        <v>0</v>
      </c>
      <c r="CQ271" s="60"/>
      <c r="CR271" s="289"/>
      <c r="CS271" s="457"/>
      <c r="CT271" s="56"/>
      <c r="CU271" s="42"/>
      <c r="CV271" s="41">
        <f t="shared" si="252"/>
        <v>0</v>
      </c>
      <c r="CW271" s="41">
        <f t="shared" si="253"/>
        <v>0</v>
      </c>
      <c r="CX271" s="564">
        <v>0</v>
      </c>
      <c r="CY271" s="60">
        <v>0</v>
      </c>
      <c r="CZ271" s="289">
        <f t="shared" ref="CZ271" si="297">$D$270*CY271</f>
        <v>0</v>
      </c>
      <c r="DA271" s="502"/>
      <c r="DB271" s="274"/>
      <c r="DC271" s="42"/>
      <c r="DD271" s="41">
        <f t="shared" si="276"/>
        <v>0</v>
      </c>
      <c r="DE271" s="41">
        <f t="shared" si="277"/>
        <v>0</v>
      </c>
      <c r="DF271" s="604">
        <v>0</v>
      </c>
      <c r="DG271" s="180">
        <v>0</v>
      </c>
      <c r="DH271" s="289"/>
      <c r="DI271" s="502">
        <v>0</v>
      </c>
      <c r="DJ271" s="274"/>
      <c r="DK271" s="42"/>
      <c r="DL271" s="41">
        <f t="shared" si="278"/>
        <v>0</v>
      </c>
      <c r="DM271" s="41">
        <f t="shared" si="279"/>
        <v>0</v>
      </c>
      <c r="DN271" s="604">
        <v>0</v>
      </c>
      <c r="DO271" s="180"/>
      <c r="DP271" s="289"/>
      <c r="DQ271" s="502"/>
      <c r="DR271" s="274"/>
      <c r="DS271" s="42"/>
      <c r="DT271" s="41">
        <f t="shared" si="280"/>
        <v>0</v>
      </c>
      <c r="DU271" s="41">
        <f t="shared" si="281"/>
        <v>0</v>
      </c>
      <c r="DV271" s="604">
        <v>0</v>
      </c>
      <c r="DW271" s="180">
        <v>0</v>
      </c>
      <c r="DX271" s="289"/>
      <c r="DY271" s="502">
        <v>0</v>
      </c>
      <c r="DZ271" s="274"/>
      <c r="EA271" s="42"/>
      <c r="EB271" s="41">
        <f t="shared" si="282"/>
        <v>0</v>
      </c>
      <c r="EC271" s="41">
        <f t="shared" si="283"/>
        <v>0</v>
      </c>
      <c r="ED271" s="604">
        <v>0</v>
      </c>
      <c r="EE271" s="180">
        <v>0</v>
      </c>
      <c r="EF271" s="289"/>
      <c r="EG271" s="502">
        <v>0</v>
      </c>
      <c r="EH271" s="274"/>
      <c r="EI271" s="42"/>
      <c r="EJ271" s="41">
        <f t="shared" si="284"/>
        <v>0</v>
      </c>
      <c r="EK271" s="41">
        <f t="shared" si="285"/>
        <v>0</v>
      </c>
      <c r="EL271" s="604">
        <v>0</v>
      </c>
      <c r="EM271" s="180"/>
      <c r="EN271" s="289"/>
      <c r="EO271" s="502"/>
      <c r="EP271" s="274"/>
      <c r="EQ271" s="42"/>
      <c r="ER271" s="41">
        <f t="shared" si="286"/>
        <v>0</v>
      </c>
      <c r="ES271" s="41">
        <f t="shared" si="287"/>
        <v>0</v>
      </c>
      <c r="ET271" s="604">
        <v>0</v>
      </c>
      <c r="EU271" s="180"/>
      <c r="EV271" s="289"/>
      <c r="EW271" s="502"/>
      <c r="EX271" s="274"/>
      <c r="EY271" s="42"/>
      <c r="EZ271" s="41">
        <f t="shared" si="288"/>
        <v>0</v>
      </c>
      <c r="FA271" s="41">
        <f t="shared" si="289"/>
        <v>0</v>
      </c>
      <c r="FB271" s="604">
        <v>0</v>
      </c>
      <c r="FC271" s="86"/>
      <c r="FD271" s="289"/>
      <c r="FE271" s="499"/>
      <c r="FF271" s="19"/>
      <c r="FG271" s="42"/>
      <c r="FH271" s="41">
        <f t="shared" si="290"/>
        <v>0</v>
      </c>
      <c r="FI271" s="41">
        <f t="shared" si="248"/>
        <v>0</v>
      </c>
      <c r="FJ271" s="599">
        <v>0</v>
      </c>
      <c r="FK271" s="292"/>
      <c r="FL271" s="289"/>
      <c r="FM271" s="548"/>
      <c r="FN271" s="275"/>
      <c r="FO271" s="42"/>
      <c r="FP271" s="41">
        <f t="shared" si="291"/>
        <v>0</v>
      </c>
      <c r="FQ271" s="41">
        <f t="shared" si="292"/>
        <v>0</v>
      </c>
      <c r="FR271" s="633">
        <v>0</v>
      </c>
      <c r="FW271" s="355">
        <f t="shared" si="293"/>
        <v>0</v>
      </c>
      <c r="FX271" s="355">
        <f t="shared" si="293"/>
        <v>0</v>
      </c>
      <c r="FY271" s="355">
        <f t="shared" si="294"/>
        <v>0</v>
      </c>
      <c r="FZ271" s="356">
        <f t="shared" si="294"/>
        <v>0</v>
      </c>
    </row>
    <row r="272" spans="1:182" x14ac:dyDescent="0.25">
      <c r="A272" s="35" t="s">
        <v>404</v>
      </c>
      <c r="B272" s="84" t="s">
        <v>405</v>
      </c>
      <c r="C272" s="88" t="s">
        <v>120</v>
      </c>
      <c r="D272" s="102">
        <v>181.25</v>
      </c>
      <c r="E272" s="299">
        <f t="shared" si="296"/>
        <v>113</v>
      </c>
      <c r="F272" s="288">
        <f>$D$272*E272</f>
        <v>20481.25</v>
      </c>
      <c r="G272" s="60">
        <v>0</v>
      </c>
      <c r="H272" s="289">
        <f>$D$272*G272</f>
        <v>0</v>
      </c>
      <c r="I272" s="457">
        <v>0</v>
      </c>
      <c r="J272" s="205">
        <v>0</v>
      </c>
      <c r="K272" s="42">
        <v>1</v>
      </c>
      <c r="L272" s="41">
        <f t="shared" si="254"/>
        <v>0</v>
      </c>
      <c r="M272" s="41">
        <f t="shared" si="255"/>
        <v>0</v>
      </c>
      <c r="N272" s="557">
        <v>0</v>
      </c>
      <c r="O272" s="60">
        <v>18</v>
      </c>
      <c r="P272" s="289">
        <f>$D$272*O272</f>
        <v>3262.5</v>
      </c>
      <c r="Q272" s="457">
        <v>18</v>
      </c>
      <c r="R272" s="205">
        <v>29</v>
      </c>
      <c r="S272" s="42">
        <v>1</v>
      </c>
      <c r="T272" s="41">
        <f t="shared" si="256"/>
        <v>18</v>
      </c>
      <c r="U272" s="41">
        <f t="shared" si="257"/>
        <v>18</v>
      </c>
      <c r="V272" s="557">
        <v>18</v>
      </c>
      <c r="W272" s="60">
        <v>0</v>
      </c>
      <c r="X272" s="289">
        <f>$D$272*W272</f>
        <v>0</v>
      </c>
      <c r="Y272" s="457">
        <v>0</v>
      </c>
      <c r="Z272" s="205">
        <v>0</v>
      </c>
      <c r="AA272" s="42">
        <v>1</v>
      </c>
      <c r="AB272" s="41">
        <f t="shared" si="258"/>
        <v>0</v>
      </c>
      <c r="AC272" s="41">
        <f t="shared" si="259"/>
        <v>0</v>
      </c>
      <c r="AD272" s="557">
        <v>0</v>
      </c>
      <c r="AE272" s="60">
        <v>24</v>
      </c>
      <c r="AF272" s="289">
        <f>$D$272*AE272</f>
        <v>4350</v>
      </c>
      <c r="AG272" s="457">
        <v>24</v>
      </c>
      <c r="AH272" s="205">
        <v>33</v>
      </c>
      <c r="AI272" s="42">
        <v>1</v>
      </c>
      <c r="AJ272" s="41">
        <f t="shared" si="260"/>
        <v>24</v>
      </c>
      <c r="AK272" s="41">
        <f t="shared" si="261"/>
        <v>24</v>
      </c>
      <c r="AL272" s="557">
        <v>24</v>
      </c>
      <c r="AM272" s="60">
        <v>0</v>
      </c>
      <c r="AN272" s="289">
        <f>$D$272*AM272</f>
        <v>0</v>
      </c>
      <c r="AO272" s="457">
        <v>0</v>
      </c>
      <c r="AP272" s="205">
        <v>0</v>
      </c>
      <c r="AQ272" s="42">
        <v>1</v>
      </c>
      <c r="AR272" s="41">
        <f t="shared" si="262"/>
        <v>0</v>
      </c>
      <c r="AS272" s="41">
        <f t="shared" si="263"/>
        <v>0</v>
      </c>
      <c r="AT272" s="557">
        <v>0</v>
      </c>
      <c r="AU272" s="60">
        <v>20</v>
      </c>
      <c r="AV272" s="289">
        <f>$D$272*AU272</f>
        <v>3625</v>
      </c>
      <c r="AW272" s="457">
        <v>20</v>
      </c>
      <c r="AX272" s="205">
        <v>37</v>
      </c>
      <c r="AY272" s="42">
        <v>1</v>
      </c>
      <c r="AZ272" s="41">
        <f t="shared" si="264"/>
        <v>20</v>
      </c>
      <c r="BA272" s="41">
        <f t="shared" si="265"/>
        <v>20</v>
      </c>
      <c r="BB272" s="557">
        <v>20</v>
      </c>
      <c r="BC272" s="60">
        <v>0</v>
      </c>
      <c r="BD272" s="289">
        <f>$D$272*BC272</f>
        <v>0</v>
      </c>
      <c r="BE272" s="457">
        <v>0</v>
      </c>
      <c r="BF272" s="205">
        <v>0</v>
      </c>
      <c r="BG272" s="42">
        <v>1</v>
      </c>
      <c r="BH272" s="41">
        <f t="shared" si="266"/>
        <v>0</v>
      </c>
      <c r="BI272" s="41">
        <f t="shared" si="267"/>
        <v>0</v>
      </c>
      <c r="BJ272" s="557">
        <v>0</v>
      </c>
      <c r="BK272" s="60">
        <v>11</v>
      </c>
      <c r="BL272" s="289">
        <f>$D$272*BK272</f>
        <v>1993.75</v>
      </c>
      <c r="BM272" s="457">
        <v>11</v>
      </c>
      <c r="BN272" s="205">
        <v>13</v>
      </c>
      <c r="BO272" s="42">
        <v>1</v>
      </c>
      <c r="BP272" s="41">
        <f t="shared" si="268"/>
        <v>11</v>
      </c>
      <c r="BQ272" s="41">
        <f t="shared" si="269"/>
        <v>11</v>
      </c>
      <c r="BR272" s="557">
        <v>11</v>
      </c>
      <c r="BS272" s="60">
        <v>0</v>
      </c>
      <c r="BT272" s="289">
        <f>$D$272*BS272</f>
        <v>0</v>
      </c>
      <c r="BU272" s="457">
        <v>0</v>
      </c>
      <c r="BV272" s="205">
        <v>48</v>
      </c>
      <c r="BW272" s="42">
        <v>1</v>
      </c>
      <c r="BX272" s="41">
        <f t="shared" si="270"/>
        <v>0</v>
      </c>
      <c r="BY272" s="41">
        <f t="shared" si="271"/>
        <v>0</v>
      </c>
      <c r="BZ272" s="557">
        <v>0</v>
      </c>
      <c r="CA272" s="60">
        <v>6</v>
      </c>
      <c r="CB272" s="289">
        <f>$D$272*CA272</f>
        <v>1087.5</v>
      </c>
      <c r="CC272" s="457">
        <v>6</v>
      </c>
      <c r="CD272" s="205">
        <v>0</v>
      </c>
      <c r="CE272" s="42">
        <v>1</v>
      </c>
      <c r="CF272" s="41">
        <f t="shared" si="272"/>
        <v>6</v>
      </c>
      <c r="CG272" s="41">
        <f t="shared" si="273"/>
        <v>6</v>
      </c>
      <c r="CH272" s="557">
        <v>6</v>
      </c>
      <c r="CI272" s="60">
        <v>5</v>
      </c>
      <c r="CJ272" s="289">
        <f>$D$272*CI272</f>
        <v>906.25</v>
      </c>
      <c r="CK272" s="457">
        <v>5</v>
      </c>
      <c r="CL272" s="205">
        <v>0</v>
      </c>
      <c r="CM272" s="42">
        <v>1</v>
      </c>
      <c r="CN272" s="41">
        <f t="shared" si="274"/>
        <v>5</v>
      </c>
      <c r="CO272" s="41">
        <f t="shared" si="275"/>
        <v>5</v>
      </c>
      <c r="CP272" s="599">
        <v>5</v>
      </c>
      <c r="CQ272" s="60">
        <v>5</v>
      </c>
      <c r="CR272" s="289">
        <f>$D$272*CQ272</f>
        <v>906.25</v>
      </c>
      <c r="CS272" s="467">
        <v>0</v>
      </c>
      <c r="CT272" s="56"/>
      <c r="CU272" s="42">
        <v>1</v>
      </c>
      <c r="CV272" s="41">
        <f t="shared" si="252"/>
        <v>5</v>
      </c>
      <c r="CW272" s="41">
        <f t="shared" si="253"/>
        <v>5</v>
      </c>
      <c r="CX272" s="564">
        <v>0</v>
      </c>
      <c r="CY272" s="60">
        <v>24</v>
      </c>
      <c r="CZ272" s="289">
        <f>$D$272*CY272</f>
        <v>4350</v>
      </c>
      <c r="DA272" s="502">
        <v>0</v>
      </c>
      <c r="DB272" s="274"/>
      <c r="DC272" s="42">
        <v>1</v>
      </c>
      <c r="DD272" s="41">
        <f t="shared" si="276"/>
        <v>24</v>
      </c>
      <c r="DE272" s="41">
        <f t="shared" si="277"/>
        <v>24</v>
      </c>
      <c r="DF272" s="618">
        <v>0</v>
      </c>
      <c r="DG272" s="180">
        <v>0</v>
      </c>
      <c r="DH272" s="289">
        <f>$D$272*DG272</f>
        <v>0</v>
      </c>
      <c r="DI272" s="502">
        <v>0</v>
      </c>
      <c r="DJ272" s="274"/>
      <c r="DK272" s="42">
        <v>1</v>
      </c>
      <c r="DL272" s="41">
        <f t="shared" si="278"/>
        <v>0</v>
      </c>
      <c r="DM272" s="41">
        <f t="shared" si="279"/>
        <v>0</v>
      </c>
      <c r="DN272" s="604">
        <v>0</v>
      </c>
      <c r="DO272" s="180">
        <v>0</v>
      </c>
      <c r="DP272" s="289">
        <f>$D$272*DO272</f>
        <v>0</v>
      </c>
      <c r="DQ272" s="502">
        <v>0</v>
      </c>
      <c r="DR272" s="274"/>
      <c r="DS272" s="42">
        <v>1</v>
      </c>
      <c r="DT272" s="41">
        <f t="shared" si="280"/>
        <v>0</v>
      </c>
      <c r="DU272" s="41">
        <f t="shared" si="281"/>
        <v>0</v>
      </c>
      <c r="DV272" s="604">
        <v>0</v>
      </c>
      <c r="DW272" s="180">
        <v>0</v>
      </c>
      <c r="DX272" s="289">
        <f>$D$272*DW272</f>
        <v>0</v>
      </c>
      <c r="DY272" s="502">
        <v>0</v>
      </c>
      <c r="DZ272" s="274"/>
      <c r="EA272" s="42">
        <v>1</v>
      </c>
      <c r="EB272" s="41">
        <f t="shared" si="282"/>
        <v>0</v>
      </c>
      <c r="EC272" s="41">
        <f t="shared" si="283"/>
        <v>0</v>
      </c>
      <c r="ED272" s="604">
        <v>0</v>
      </c>
      <c r="EE272" s="180">
        <v>0</v>
      </c>
      <c r="EF272" s="289">
        <f>$D$272*EE272</f>
        <v>0</v>
      </c>
      <c r="EG272" s="502">
        <v>0</v>
      </c>
      <c r="EH272" s="274"/>
      <c r="EI272" s="42">
        <v>1</v>
      </c>
      <c r="EJ272" s="41">
        <f t="shared" si="284"/>
        <v>0</v>
      </c>
      <c r="EK272" s="41">
        <f t="shared" si="285"/>
        <v>0</v>
      </c>
      <c r="EL272" s="604">
        <v>0</v>
      </c>
      <c r="EM272" s="180">
        <v>0</v>
      </c>
      <c r="EN272" s="289">
        <f>$D$272*EM272</f>
        <v>0</v>
      </c>
      <c r="EO272" s="502">
        <v>0</v>
      </c>
      <c r="EP272" s="274"/>
      <c r="EQ272" s="42">
        <v>1</v>
      </c>
      <c r="ER272" s="41">
        <f t="shared" si="286"/>
        <v>0</v>
      </c>
      <c r="ES272" s="41">
        <f t="shared" si="287"/>
        <v>0</v>
      </c>
      <c r="ET272" s="604">
        <v>0</v>
      </c>
      <c r="EU272" s="180">
        <v>0</v>
      </c>
      <c r="EV272" s="289">
        <f>$D$272*EU272</f>
        <v>0</v>
      </c>
      <c r="EW272" s="502">
        <v>0</v>
      </c>
      <c r="EX272" s="274"/>
      <c r="EY272" s="42">
        <v>1</v>
      </c>
      <c r="EZ272" s="41">
        <f t="shared" si="288"/>
        <v>0</v>
      </c>
      <c r="FA272" s="41">
        <f t="shared" si="289"/>
        <v>0</v>
      </c>
      <c r="FB272" s="604">
        <v>0</v>
      </c>
      <c r="FC272" s="86">
        <v>0</v>
      </c>
      <c r="FD272" s="289">
        <f>$D$272*FC272</f>
        <v>0</v>
      </c>
      <c r="FE272" s="499">
        <v>0</v>
      </c>
      <c r="FF272" s="19"/>
      <c r="FG272" s="42">
        <v>1</v>
      </c>
      <c r="FH272" s="41">
        <f t="shared" si="290"/>
        <v>0</v>
      </c>
      <c r="FI272" s="41">
        <f t="shared" si="248"/>
        <v>0</v>
      </c>
      <c r="FJ272" s="599">
        <v>0</v>
      </c>
      <c r="FK272" s="400">
        <v>0</v>
      </c>
      <c r="FL272" s="289">
        <f>$D$272*FK272</f>
        <v>0</v>
      </c>
      <c r="FM272" s="539">
        <v>0</v>
      </c>
      <c r="FN272" s="274"/>
      <c r="FO272" s="42">
        <v>1</v>
      </c>
      <c r="FP272" s="41">
        <f t="shared" si="291"/>
        <v>0</v>
      </c>
      <c r="FQ272" s="41">
        <f t="shared" si="292"/>
        <v>0</v>
      </c>
      <c r="FR272" s="633">
        <v>0</v>
      </c>
      <c r="FW272" s="355">
        <f t="shared" si="293"/>
        <v>113</v>
      </c>
      <c r="FX272" s="355">
        <f t="shared" si="293"/>
        <v>20481.25</v>
      </c>
      <c r="FY272" s="355">
        <f t="shared" si="294"/>
        <v>0</v>
      </c>
      <c r="FZ272" s="356">
        <f t="shared" si="294"/>
        <v>0</v>
      </c>
    </row>
    <row r="273" spans="1:182" x14ac:dyDescent="0.25">
      <c r="A273" s="35" t="s">
        <v>406</v>
      </c>
      <c r="B273" s="84" t="s">
        <v>407</v>
      </c>
      <c r="C273" s="88" t="s">
        <v>120</v>
      </c>
      <c r="D273" s="102">
        <v>181.25</v>
      </c>
      <c r="E273" s="299">
        <f t="shared" si="296"/>
        <v>276</v>
      </c>
      <c r="F273" s="288">
        <f>$D$273*E273</f>
        <v>50025</v>
      </c>
      <c r="G273" s="60">
        <v>0</v>
      </c>
      <c r="H273" s="289">
        <f>$D$273*G273</f>
        <v>0</v>
      </c>
      <c r="I273" s="457">
        <v>0</v>
      </c>
      <c r="J273" s="206">
        <v>0</v>
      </c>
      <c r="K273" s="424">
        <v>1.1499999999999999</v>
      </c>
      <c r="L273" s="41">
        <f t="shared" si="254"/>
        <v>0</v>
      </c>
      <c r="M273" s="41">
        <f t="shared" si="255"/>
        <v>0</v>
      </c>
      <c r="N273" s="557">
        <v>0</v>
      </c>
      <c r="O273" s="60">
        <v>49</v>
      </c>
      <c r="P273" s="289">
        <f>$D$273*O273</f>
        <v>8881.25</v>
      </c>
      <c r="Q273" s="457">
        <v>49</v>
      </c>
      <c r="R273" s="206">
        <v>130</v>
      </c>
      <c r="S273" s="424">
        <v>1.1499999999999999</v>
      </c>
      <c r="T273" s="41">
        <f t="shared" si="256"/>
        <v>56.349999999999994</v>
      </c>
      <c r="U273" s="41">
        <f t="shared" si="257"/>
        <v>57</v>
      </c>
      <c r="V273" s="557">
        <v>57</v>
      </c>
      <c r="W273" s="60">
        <v>0</v>
      </c>
      <c r="X273" s="289">
        <f>$D$273*W273</f>
        <v>0</v>
      </c>
      <c r="Y273" s="457">
        <v>0</v>
      </c>
      <c r="Z273" s="206">
        <v>0</v>
      </c>
      <c r="AA273" s="424">
        <v>1.1499999999999999</v>
      </c>
      <c r="AB273" s="41">
        <f t="shared" si="258"/>
        <v>0</v>
      </c>
      <c r="AC273" s="41">
        <f t="shared" si="259"/>
        <v>0</v>
      </c>
      <c r="AD273" s="557">
        <v>0</v>
      </c>
      <c r="AE273" s="60">
        <v>50</v>
      </c>
      <c r="AF273" s="289">
        <f>$D$273*AE273</f>
        <v>9062.5</v>
      </c>
      <c r="AG273" s="457">
        <v>50</v>
      </c>
      <c r="AH273" s="206">
        <v>79</v>
      </c>
      <c r="AI273" s="424">
        <v>1.1499999999999999</v>
      </c>
      <c r="AJ273" s="41">
        <f t="shared" si="260"/>
        <v>57.499999999999993</v>
      </c>
      <c r="AK273" s="41">
        <f t="shared" si="261"/>
        <v>58</v>
      </c>
      <c r="AL273" s="557">
        <v>58</v>
      </c>
      <c r="AM273" s="60">
        <v>0</v>
      </c>
      <c r="AN273" s="289">
        <f>$D$273*AM273</f>
        <v>0</v>
      </c>
      <c r="AO273" s="457">
        <v>0</v>
      </c>
      <c r="AP273" s="206">
        <v>0</v>
      </c>
      <c r="AQ273" s="424">
        <v>1.1499999999999999</v>
      </c>
      <c r="AR273" s="41">
        <f t="shared" si="262"/>
        <v>0</v>
      </c>
      <c r="AS273" s="41">
        <f t="shared" si="263"/>
        <v>0</v>
      </c>
      <c r="AT273" s="557">
        <v>0</v>
      </c>
      <c r="AU273" s="60">
        <v>52</v>
      </c>
      <c r="AV273" s="289">
        <f>$D$273*AU273</f>
        <v>9425</v>
      </c>
      <c r="AW273" s="457">
        <v>52</v>
      </c>
      <c r="AX273" s="206">
        <v>91</v>
      </c>
      <c r="AY273" s="424">
        <v>1.1499999999999999</v>
      </c>
      <c r="AZ273" s="41">
        <f t="shared" si="264"/>
        <v>59.8</v>
      </c>
      <c r="BA273" s="41">
        <f t="shared" si="265"/>
        <v>60</v>
      </c>
      <c r="BB273" s="557">
        <v>60</v>
      </c>
      <c r="BC273" s="60">
        <v>0</v>
      </c>
      <c r="BD273" s="289">
        <f>$D$273*BC273</f>
        <v>0</v>
      </c>
      <c r="BE273" s="457">
        <v>0</v>
      </c>
      <c r="BF273" s="206">
        <v>0</v>
      </c>
      <c r="BG273" s="424">
        <v>1.1499999999999999</v>
      </c>
      <c r="BH273" s="41">
        <f t="shared" si="266"/>
        <v>0</v>
      </c>
      <c r="BI273" s="41">
        <f t="shared" si="267"/>
        <v>0</v>
      </c>
      <c r="BJ273" s="557">
        <v>0</v>
      </c>
      <c r="BK273" s="60">
        <v>29</v>
      </c>
      <c r="BL273" s="289">
        <f>$D$273*BK273</f>
        <v>5256.25</v>
      </c>
      <c r="BM273" s="457">
        <v>29</v>
      </c>
      <c r="BN273" s="206">
        <v>15</v>
      </c>
      <c r="BO273" s="424">
        <v>1.1499999999999999</v>
      </c>
      <c r="BP273" s="41">
        <f t="shared" si="268"/>
        <v>33.349999999999994</v>
      </c>
      <c r="BQ273" s="41">
        <f t="shared" si="269"/>
        <v>34</v>
      </c>
      <c r="BR273" s="557">
        <v>34</v>
      </c>
      <c r="BS273" s="60">
        <v>0</v>
      </c>
      <c r="BT273" s="289">
        <f>$D$273*BS273</f>
        <v>0</v>
      </c>
      <c r="BU273" s="457">
        <v>0</v>
      </c>
      <c r="BV273" s="206">
        <v>0</v>
      </c>
      <c r="BW273" s="424">
        <v>1.1499999999999999</v>
      </c>
      <c r="BX273" s="41">
        <f t="shared" si="270"/>
        <v>0</v>
      </c>
      <c r="BY273" s="41">
        <f t="shared" si="271"/>
        <v>0</v>
      </c>
      <c r="BZ273" s="557">
        <v>0</v>
      </c>
      <c r="CA273" s="60">
        <v>26</v>
      </c>
      <c r="CB273" s="289">
        <f>$D$273*CA273</f>
        <v>4712.5</v>
      </c>
      <c r="CC273" s="457">
        <v>26</v>
      </c>
      <c r="CD273" s="206">
        <v>0</v>
      </c>
      <c r="CE273" s="424">
        <v>1.1499999999999999</v>
      </c>
      <c r="CF273" s="41">
        <f t="shared" si="272"/>
        <v>29.9</v>
      </c>
      <c r="CG273" s="41">
        <f t="shared" si="273"/>
        <v>30</v>
      </c>
      <c r="CH273" s="557">
        <v>30</v>
      </c>
      <c r="CI273" s="86">
        <v>14</v>
      </c>
      <c r="CJ273" s="289">
        <f>$D$273*CI273</f>
        <v>2537.5</v>
      </c>
      <c r="CK273" s="499">
        <v>14</v>
      </c>
      <c r="CL273" s="206">
        <v>0</v>
      </c>
      <c r="CM273" s="424">
        <v>1.1499999999999999</v>
      </c>
      <c r="CN273" s="41">
        <f t="shared" si="274"/>
        <v>16.099999999999998</v>
      </c>
      <c r="CO273" s="41">
        <f t="shared" si="275"/>
        <v>17</v>
      </c>
      <c r="CP273" s="599">
        <v>17</v>
      </c>
      <c r="CQ273" s="86">
        <v>14</v>
      </c>
      <c r="CR273" s="289">
        <f>$D$273*CQ273</f>
        <v>2537.5</v>
      </c>
      <c r="CS273" s="467">
        <v>0</v>
      </c>
      <c r="CT273" s="56"/>
      <c r="CU273" s="424">
        <v>1.1499999999999999</v>
      </c>
      <c r="CV273" s="41">
        <f t="shared" si="252"/>
        <v>16.099999999999998</v>
      </c>
      <c r="CW273" s="41">
        <f t="shared" si="253"/>
        <v>17</v>
      </c>
      <c r="CX273" s="564">
        <v>0</v>
      </c>
      <c r="CY273" s="60">
        <v>42</v>
      </c>
      <c r="CZ273" s="289">
        <f>$D$273*CY273</f>
        <v>7612.5</v>
      </c>
      <c r="DA273" s="532">
        <v>0</v>
      </c>
      <c r="DB273" s="274"/>
      <c r="DC273" s="424">
        <v>1.1499999999999999</v>
      </c>
      <c r="DD273" s="41">
        <f t="shared" si="276"/>
        <v>48.3</v>
      </c>
      <c r="DE273" s="41">
        <f t="shared" si="277"/>
        <v>49</v>
      </c>
      <c r="DF273" s="619">
        <v>0</v>
      </c>
      <c r="DG273" s="180">
        <v>0</v>
      </c>
      <c r="DH273" s="289">
        <f>$D$273*DG273</f>
        <v>0</v>
      </c>
      <c r="DI273" s="502">
        <v>0</v>
      </c>
      <c r="DJ273" s="274"/>
      <c r="DK273" s="424">
        <v>1.1499999999999999</v>
      </c>
      <c r="DL273" s="41">
        <f t="shared" si="278"/>
        <v>0</v>
      </c>
      <c r="DM273" s="41">
        <f t="shared" si="279"/>
        <v>0</v>
      </c>
      <c r="DN273" s="604">
        <v>0</v>
      </c>
      <c r="DO273" s="180">
        <v>0</v>
      </c>
      <c r="DP273" s="289">
        <f>$D$273*DO273</f>
        <v>0</v>
      </c>
      <c r="DQ273" s="502">
        <v>0</v>
      </c>
      <c r="DR273" s="274"/>
      <c r="DS273" s="424">
        <v>1.1499999999999999</v>
      </c>
      <c r="DT273" s="41">
        <f t="shared" si="280"/>
        <v>0</v>
      </c>
      <c r="DU273" s="41">
        <f t="shared" si="281"/>
        <v>0</v>
      </c>
      <c r="DV273" s="604">
        <v>0</v>
      </c>
      <c r="DW273" s="180">
        <v>0</v>
      </c>
      <c r="DX273" s="289">
        <f>$D$273*DW273</f>
        <v>0</v>
      </c>
      <c r="DY273" s="502">
        <v>0</v>
      </c>
      <c r="DZ273" s="274"/>
      <c r="EA273" s="424">
        <v>1.1499999999999999</v>
      </c>
      <c r="EB273" s="41">
        <f t="shared" si="282"/>
        <v>0</v>
      </c>
      <c r="EC273" s="41">
        <f t="shared" si="283"/>
        <v>0</v>
      </c>
      <c r="ED273" s="604">
        <v>0</v>
      </c>
      <c r="EE273" s="180">
        <v>0</v>
      </c>
      <c r="EF273" s="289">
        <f>$D$273*EE273</f>
        <v>0</v>
      </c>
      <c r="EG273" s="502">
        <v>0</v>
      </c>
      <c r="EH273" s="274"/>
      <c r="EI273" s="424">
        <v>1.1499999999999999</v>
      </c>
      <c r="EJ273" s="41">
        <f t="shared" si="284"/>
        <v>0</v>
      </c>
      <c r="EK273" s="41">
        <f t="shared" si="285"/>
        <v>0</v>
      </c>
      <c r="EL273" s="604">
        <v>0</v>
      </c>
      <c r="EM273" s="180">
        <v>0</v>
      </c>
      <c r="EN273" s="289">
        <f>$D$273*EM273</f>
        <v>0</v>
      </c>
      <c r="EO273" s="502">
        <v>0</v>
      </c>
      <c r="EP273" s="274"/>
      <c r="EQ273" s="424">
        <v>1.1499999999999999</v>
      </c>
      <c r="ER273" s="41">
        <f t="shared" si="286"/>
        <v>0</v>
      </c>
      <c r="ES273" s="41">
        <f t="shared" si="287"/>
        <v>0</v>
      </c>
      <c r="ET273" s="604">
        <v>0</v>
      </c>
      <c r="EU273" s="180">
        <v>0</v>
      </c>
      <c r="EV273" s="289">
        <f>$D$273*EU273</f>
        <v>0</v>
      </c>
      <c r="EW273" s="502">
        <v>0</v>
      </c>
      <c r="EX273" s="274"/>
      <c r="EY273" s="424">
        <v>1.1499999999999999</v>
      </c>
      <c r="EZ273" s="41">
        <f t="shared" si="288"/>
        <v>0</v>
      </c>
      <c r="FA273" s="41">
        <f t="shared" si="289"/>
        <v>0</v>
      </c>
      <c r="FB273" s="604">
        <v>0</v>
      </c>
      <c r="FC273" s="86">
        <v>0</v>
      </c>
      <c r="FD273" s="289">
        <f>$D$273*FC273</f>
        <v>0</v>
      </c>
      <c r="FE273" s="499">
        <v>0</v>
      </c>
      <c r="FF273" s="19"/>
      <c r="FG273" s="424">
        <v>1.1499999999999999</v>
      </c>
      <c r="FH273" s="41">
        <f t="shared" si="290"/>
        <v>0</v>
      </c>
      <c r="FI273" s="41">
        <f t="shared" si="248"/>
        <v>0</v>
      </c>
      <c r="FJ273" s="599">
        <v>0</v>
      </c>
      <c r="FK273" s="400">
        <v>0</v>
      </c>
      <c r="FL273" s="289">
        <f>$D$273*FK273</f>
        <v>0</v>
      </c>
      <c r="FM273" s="539">
        <v>0</v>
      </c>
      <c r="FN273" s="274"/>
      <c r="FO273" s="424">
        <v>1.1499999999999999</v>
      </c>
      <c r="FP273" s="41">
        <f t="shared" si="291"/>
        <v>0</v>
      </c>
      <c r="FQ273" s="41">
        <f t="shared" si="292"/>
        <v>0</v>
      </c>
      <c r="FR273" s="633">
        <v>0</v>
      </c>
      <c r="FW273" s="355">
        <f t="shared" si="293"/>
        <v>276</v>
      </c>
      <c r="FX273" s="355">
        <f t="shared" si="293"/>
        <v>50025</v>
      </c>
      <c r="FY273" s="355">
        <f t="shared" si="294"/>
        <v>0</v>
      </c>
      <c r="FZ273" s="356">
        <f t="shared" si="294"/>
        <v>0</v>
      </c>
    </row>
    <row r="274" spans="1:182" x14ac:dyDescent="0.25">
      <c r="A274" s="62"/>
      <c r="B274" s="63" t="s">
        <v>408</v>
      </c>
      <c r="C274" s="64" t="s">
        <v>120</v>
      </c>
      <c r="D274" s="65"/>
      <c r="E274" s="299">
        <f>SUM(E272:E273)</f>
        <v>389</v>
      </c>
      <c r="F274" s="297">
        <f>SUM(F272:F273)</f>
        <v>70506.25</v>
      </c>
      <c r="G274" s="104">
        <f>SUM(G272:G273)</f>
        <v>0</v>
      </c>
      <c r="H274" s="298">
        <f>SUM(H272:H273)</f>
        <v>0</v>
      </c>
      <c r="I274" s="463">
        <v>0</v>
      </c>
      <c r="K274" s="42"/>
      <c r="L274" s="41">
        <f t="shared" si="254"/>
        <v>0</v>
      </c>
      <c r="M274" s="41">
        <f t="shared" si="255"/>
        <v>0</v>
      </c>
      <c r="N274" s="557">
        <v>0</v>
      </c>
      <c r="O274" s="104">
        <f>SUM(O272:O273)</f>
        <v>67</v>
      </c>
      <c r="P274" s="298">
        <f>SUM(P272:P273)</f>
        <v>12143.75</v>
      </c>
      <c r="Q274" s="463">
        <v>67</v>
      </c>
      <c r="S274" s="42"/>
      <c r="T274" s="41">
        <f t="shared" si="256"/>
        <v>0</v>
      </c>
      <c r="U274" s="41">
        <f t="shared" si="257"/>
        <v>0</v>
      </c>
      <c r="V274" s="557">
        <v>0</v>
      </c>
      <c r="W274" s="104">
        <f>SUM(W272:W273)</f>
        <v>0</v>
      </c>
      <c r="X274" s="298">
        <f>SUM(X272:X273)</f>
        <v>0</v>
      </c>
      <c r="Y274" s="463">
        <v>0</v>
      </c>
      <c r="AA274" s="42"/>
      <c r="AB274" s="41">
        <f t="shared" si="258"/>
        <v>0</v>
      </c>
      <c r="AC274" s="41">
        <f t="shared" si="259"/>
        <v>0</v>
      </c>
      <c r="AD274" s="557">
        <v>0</v>
      </c>
      <c r="AE274" s="60">
        <f>SUM(AE272:AE273)</f>
        <v>74</v>
      </c>
      <c r="AF274" s="298">
        <f>SUM(AF272:AF273)</f>
        <v>13412.5</v>
      </c>
      <c r="AG274" s="457">
        <v>74</v>
      </c>
      <c r="AI274" s="42"/>
      <c r="AJ274" s="41">
        <f t="shared" si="260"/>
        <v>0</v>
      </c>
      <c r="AK274" s="41">
        <f t="shared" si="261"/>
        <v>0</v>
      </c>
      <c r="AL274" s="557">
        <v>0</v>
      </c>
      <c r="AM274" s="104">
        <f>SUM(AM272:AM273)</f>
        <v>0</v>
      </c>
      <c r="AN274" s="298">
        <f>SUM(AN272:AN273)</f>
        <v>0</v>
      </c>
      <c r="AO274" s="463">
        <v>0</v>
      </c>
      <c r="AQ274" s="42"/>
      <c r="AR274" s="41">
        <f t="shared" si="262"/>
        <v>0</v>
      </c>
      <c r="AS274" s="41">
        <f t="shared" si="263"/>
        <v>0</v>
      </c>
      <c r="AT274" s="557">
        <v>0</v>
      </c>
      <c r="AU274" s="104">
        <f>SUM(AU272:AU273)</f>
        <v>72</v>
      </c>
      <c r="AV274" s="298">
        <f>SUM(AV272:AV273)</f>
        <v>13050</v>
      </c>
      <c r="AW274" s="463">
        <v>72</v>
      </c>
      <c r="AY274" s="42"/>
      <c r="AZ274" s="41">
        <f t="shared" si="264"/>
        <v>0</v>
      </c>
      <c r="BA274" s="41">
        <f t="shared" si="265"/>
        <v>0</v>
      </c>
      <c r="BB274" s="557">
        <v>0</v>
      </c>
      <c r="BC274" s="104">
        <f>SUM(BC272:BC273)</f>
        <v>0</v>
      </c>
      <c r="BD274" s="298">
        <f>SUM(BD272:BD273)</f>
        <v>0</v>
      </c>
      <c r="BE274" s="463">
        <v>0</v>
      </c>
      <c r="BG274" s="42"/>
      <c r="BH274" s="41">
        <f t="shared" si="266"/>
        <v>0</v>
      </c>
      <c r="BI274" s="41">
        <f t="shared" si="267"/>
        <v>0</v>
      </c>
      <c r="BJ274" s="557">
        <v>0</v>
      </c>
      <c r="BK274" s="104">
        <f>SUM(BK272:BK273)</f>
        <v>40</v>
      </c>
      <c r="BL274" s="298">
        <f>SUM(BL272:BL273)</f>
        <v>7250</v>
      </c>
      <c r="BM274" s="463">
        <v>40</v>
      </c>
      <c r="BO274" s="42"/>
      <c r="BP274" s="41">
        <f t="shared" si="268"/>
        <v>0</v>
      </c>
      <c r="BQ274" s="41">
        <f t="shared" si="269"/>
        <v>0</v>
      </c>
      <c r="BR274" s="557">
        <v>0</v>
      </c>
      <c r="BS274" s="41">
        <f>SUM(BS272:BS273)</f>
        <v>0</v>
      </c>
      <c r="BT274" s="298">
        <f>SUM(BT272:BT273)</f>
        <v>0</v>
      </c>
      <c r="BU274" s="467">
        <v>0</v>
      </c>
      <c r="BW274" s="42"/>
      <c r="BX274" s="41">
        <f t="shared" si="270"/>
        <v>0</v>
      </c>
      <c r="BY274" s="41">
        <f t="shared" si="271"/>
        <v>0</v>
      </c>
      <c r="BZ274" s="557">
        <v>0</v>
      </c>
      <c r="CA274" s="41">
        <f>SUM(CA272:CA273)</f>
        <v>32</v>
      </c>
      <c r="CB274" s="298">
        <f>SUM(CB272:CB273)</f>
        <v>5800</v>
      </c>
      <c r="CC274" s="467">
        <v>32</v>
      </c>
      <c r="CE274" s="42"/>
      <c r="CF274" s="41">
        <f t="shared" si="272"/>
        <v>0</v>
      </c>
      <c r="CG274" s="41">
        <f t="shared" si="273"/>
        <v>0</v>
      </c>
      <c r="CH274" s="557">
        <v>0</v>
      </c>
      <c r="CI274" s="104">
        <f>SUM(CI272:CI273)</f>
        <v>19</v>
      </c>
      <c r="CJ274" s="298">
        <f>SUM(CJ272:CJ273)</f>
        <v>3443.75</v>
      </c>
      <c r="CK274" s="463">
        <v>19</v>
      </c>
      <c r="CM274" s="42"/>
      <c r="CN274" s="41">
        <f t="shared" si="274"/>
        <v>0</v>
      </c>
      <c r="CO274" s="41">
        <f t="shared" si="275"/>
        <v>0</v>
      </c>
      <c r="CP274" s="599">
        <v>0</v>
      </c>
      <c r="CQ274" s="104">
        <f>SUM(CQ272:CQ273)</f>
        <v>19</v>
      </c>
      <c r="CR274" s="298">
        <f>SUM(CR272:CR273)</f>
        <v>3443.75</v>
      </c>
      <c r="CS274" s="463">
        <v>0</v>
      </c>
      <c r="CT274" s="227"/>
      <c r="CU274" s="42"/>
      <c r="CV274" s="41">
        <f t="shared" si="252"/>
        <v>0</v>
      </c>
      <c r="CW274" s="41">
        <f t="shared" si="253"/>
        <v>0</v>
      </c>
      <c r="CX274" s="564">
        <v>0</v>
      </c>
      <c r="CY274" s="41">
        <f>SUM(CY272:CY273)</f>
        <v>66</v>
      </c>
      <c r="CZ274" s="298">
        <f>SUM(CZ272:CZ273)</f>
        <v>11962.5</v>
      </c>
      <c r="DA274" s="463">
        <v>0</v>
      </c>
      <c r="DB274" s="227"/>
      <c r="DC274" s="42"/>
      <c r="DD274" s="41">
        <f t="shared" si="276"/>
        <v>0</v>
      </c>
      <c r="DE274" s="41">
        <f t="shared" si="277"/>
        <v>0</v>
      </c>
      <c r="DF274" s="604">
        <v>0</v>
      </c>
      <c r="DG274" s="104">
        <f>SUM(DG272:DG273)</f>
        <v>0</v>
      </c>
      <c r="DH274" s="298">
        <f>SUM(DH272:DH273)</f>
        <v>0</v>
      </c>
      <c r="DI274" s="463">
        <v>0</v>
      </c>
      <c r="DJ274" s="227"/>
      <c r="DK274" s="42"/>
      <c r="DL274" s="41">
        <f t="shared" si="278"/>
        <v>0</v>
      </c>
      <c r="DM274" s="41">
        <f t="shared" si="279"/>
        <v>0</v>
      </c>
      <c r="DN274" s="617">
        <v>0</v>
      </c>
      <c r="DO274" s="299">
        <f>SUM(DO272:DO273)</f>
        <v>0</v>
      </c>
      <c r="DP274" s="298">
        <f>SUM(DP272:DP273)</f>
        <v>0</v>
      </c>
      <c r="DQ274" s="497">
        <v>0</v>
      </c>
      <c r="DR274" s="317"/>
      <c r="DS274" s="42"/>
      <c r="DT274" s="41">
        <f t="shared" si="280"/>
        <v>0</v>
      </c>
      <c r="DU274" s="41">
        <f t="shared" si="281"/>
        <v>0</v>
      </c>
      <c r="DV274" s="604">
        <v>0</v>
      </c>
      <c r="DW274" s="299">
        <f>SUM(DW272:DW273)</f>
        <v>0</v>
      </c>
      <c r="DX274" s="298">
        <f>SUM(DX272:DX273)</f>
        <v>0</v>
      </c>
      <c r="DY274" s="497">
        <v>0</v>
      </c>
      <c r="DZ274" s="317"/>
      <c r="EA274" s="42"/>
      <c r="EB274" s="41">
        <f t="shared" si="282"/>
        <v>0</v>
      </c>
      <c r="EC274" s="41">
        <f t="shared" si="283"/>
        <v>0</v>
      </c>
      <c r="ED274" s="604">
        <v>0</v>
      </c>
      <c r="EE274" s="299">
        <f>SUM(EE272:EE273)</f>
        <v>0</v>
      </c>
      <c r="EF274" s="298">
        <f>SUM(EF272:EF273)</f>
        <v>0</v>
      </c>
      <c r="EG274" s="497">
        <v>0</v>
      </c>
      <c r="EH274" s="317"/>
      <c r="EI274" s="42"/>
      <c r="EJ274" s="41">
        <f t="shared" si="284"/>
        <v>0</v>
      </c>
      <c r="EK274" s="41">
        <f t="shared" si="285"/>
        <v>0</v>
      </c>
      <c r="EL274" s="604">
        <v>0</v>
      </c>
      <c r="EM274" s="299">
        <f>SUM(EM272:EM273)</f>
        <v>0</v>
      </c>
      <c r="EN274" s="298">
        <f>SUM(EN272:EN273)</f>
        <v>0</v>
      </c>
      <c r="EO274" s="497">
        <v>0</v>
      </c>
      <c r="EP274" s="317"/>
      <c r="EQ274" s="42"/>
      <c r="ER274" s="41">
        <f t="shared" si="286"/>
        <v>0</v>
      </c>
      <c r="ES274" s="41">
        <f t="shared" si="287"/>
        <v>0</v>
      </c>
      <c r="ET274" s="604">
        <v>0</v>
      </c>
      <c r="EU274" s="299">
        <f>SUM(EU272:EU273)</f>
        <v>0</v>
      </c>
      <c r="EV274" s="298">
        <f>SUM(EV272:EV273)</f>
        <v>0</v>
      </c>
      <c r="EW274" s="497">
        <v>0</v>
      </c>
      <c r="EX274" s="317"/>
      <c r="EY274" s="42"/>
      <c r="EZ274" s="41">
        <f t="shared" si="288"/>
        <v>0</v>
      </c>
      <c r="FA274" s="41">
        <f t="shared" si="289"/>
        <v>0</v>
      </c>
      <c r="FB274" s="604">
        <v>0</v>
      </c>
      <c r="FC274" s="299">
        <f>SUM(FC272:FC273)</f>
        <v>0</v>
      </c>
      <c r="FD274" s="298">
        <f>SUM(FD272:FD273)</f>
        <v>0</v>
      </c>
      <c r="FE274" s="497">
        <v>0</v>
      </c>
      <c r="FF274" s="317"/>
      <c r="FG274" s="42"/>
      <c r="FH274" s="41">
        <f t="shared" si="290"/>
        <v>0</v>
      </c>
      <c r="FI274" s="41">
        <f t="shared" si="248"/>
        <v>0</v>
      </c>
      <c r="FJ274" s="599">
        <v>0</v>
      </c>
      <c r="FK274" s="299">
        <f>SUM(FK272:FK273)</f>
        <v>0</v>
      </c>
      <c r="FL274" s="298">
        <f>SUM(FL272:FL273)</f>
        <v>0</v>
      </c>
      <c r="FM274" s="497">
        <v>0</v>
      </c>
      <c r="FN274" s="317"/>
      <c r="FO274" s="42"/>
      <c r="FP274" s="41">
        <f t="shared" si="291"/>
        <v>0</v>
      </c>
      <c r="FQ274" s="41">
        <f t="shared" si="292"/>
        <v>0</v>
      </c>
      <c r="FR274" s="633">
        <v>0</v>
      </c>
      <c r="FW274" s="355">
        <f t="shared" si="293"/>
        <v>389</v>
      </c>
      <c r="FX274" s="355">
        <f t="shared" si="293"/>
        <v>70506.25</v>
      </c>
      <c r="FY274" s="355">
        <f t="shared" si="294"/>
        <v>0</v>
      </c>
      <c r="FZ274" s="356">
        <f t="shared" si="294"/>
        <v>0</v>
      </c>
    </row>
    <row r="275" spans="1:182" x14ac:dyDescent="0.25">
      <c r="A275" s="62"/>
      <c r="B275" s="84"/>
      <c r="C275" s="88"/>
      <c r="D275" s="65"/>
      <c r="E275" s="299"/>
      <c r="F275" s="288"/>
      <c r="G275" s="60"/>
      <c r="H275" s="289"/>
      <c r="I275" s="457"/>
      <c r="K275" s="42"/>
      <c r="L275" s="41">
        <f t="shared" si="254"/>
        <v>0</v>
      </c>
      <c r="M275" s="41">
        <f t="shared" si="255"/>
        <v>0</v>
      </c>
      <c r="N275" s="557">
        <v>0</v>
      </c>
      <c r="O275" s="60"/>
      <c r="P275" s="289"/>
      <c r="Q275" s="457"/>
      <c r="S275" s="42"/>
      <c r="T275" s="41">
        <f t="shared" si="256"/>
        <v>0</v>
      </c>
      <c r="U275" s="41">
        <f t="shared" si="257"/>
        <v>0</v>
      </c>
      <c r="V275" s="557">
        <v>0</v>
      </c>
      <c r="W275" s="60"/>
      <c r="X275" s="289"/>
      <c r="Y275" s="457"/>
      <c r="AA275" s="42"/>
      <c r="AB275" s="41">
        <f t="shared" si="258"/>
        <v>0</v>
      </c>
      <c r="AC275" s="41">
        <f t="shared" si="259"/>
        <v>0</v>
      </c>
      <c r="AD275" s="557">
        <v>0</v>
      </c>
      <c r="AE275" s="60">
        <v>0</v>
      </c>
      <c r="AF275" s="289"/>
      <c r="AG275" s="457">
        <v>0</v>
      </c>
      <c r="AI275" s="42"/>
      <c r="AJ275" s="41">
        <f t="shared" si="260"/>
        <v>0</v>
      </c>
      <c r="AK275" s="41">
        <f t="shared" si="261"/>
        <v>0</v>
      </c>
      <c r="AL275" s="557">
        <v>0</v>
      </c>
      <c r="AM275" s="60"/>
      <c r="AN275" s="289"/>
      <c r="AO275" s="457"/>
      <c r="AQ275" s="42"/>
      <c r="AR275" s="41">
        <f t="shared" si="262"/>
        <v>0</v>
      </c>
      <c r="AS275" s="41">
        <f t="shared" si="263"/>
        <v>0</v>
      </c>
      <c r="AT275" s="557">
        <v>0</v>
      </c>
      <c r="AU275" s="60"/>
      <c r="AV275" s="289"/>
      <c r="AW275" s="457"/>
      <c r="AY275" s="42"/>
      <c r="AZ275" s="41">
        <f t="shared" si="264"/>
        <v>0</v>
      </c>
      <c r="BA275" s="41">
        <f t="shared" si="265"/>
        <v>0</v>
      </c>
      <c r="BB275" s="557">
        <v>0</v>
      </c>
      <c r="BC275" s="60"/>
      <c r="BD275" s="289"/>
      <c r="BE275" s="457"/>
      <c r="BG275" s="42"/>
      <c r="BH275" s="41">
        <f t="shared" si="266"/>
        <v>0</v>
      </c>
      <c r="BI275" s="41">
        <f t="shared" si="267"/>
        <v>0</v>
      </c>
      <c r="BJ275" s="557">
        <v>0</v>
      </c>
      <c r="BK275" s="60"/>
      <c r="BL275" s="289"/>
      <c r="BM275" s="457"/>
      <c r="BO275" s="42"/>
      <c r="BP275" s="41">
        <f t="shared" si="268"/>
        <v>0</v>
      </c>
      <c r="BQ275" s="41">
        <f t="shared" si="269"/>
        <v>0</v>
      </c>
      <c r="BR275" s="557">
        <v>0</v>
      </c>
      <c r="BS275" s="60"/>
      <c r="BT275" s="289"/>
      <c r="BU275" s="457"/>
      <c r="BW275" s="42"/>
      <c r="BX275" s="41">
        <f t="shared" si="270"/>
        <v>0</v>
      </c>
      <c r="BY275" s="41">
        <f t="shared" si="271"/>
        <v>0</v>
      </c>
      <c r="BZ275" s="557">
        <v>0</v>
      </c>
      <c r="CA275" s="60"/>
      <c r="CB275" s="289"/>
      <c r="CC275" s="457"/>
      <c r="CE275" s="42"/>
      <c r="CF275" s="41">
        <f t="shared" si="272"/>
        <v>0</v>
      </c>
      <c r="CG275" s="41">
        <f t="shared" si="273"/>
        <v>0</v>
      </c>
      <c r="CH275" s="557">
        <v>0</v>
      </c>
      <c r="CI275" s="60"/>
      <c r="CJ275" s="289"/>
      <c r="CK275" s="457"/>
      <c r="CM275" s="42"/>
      <c r="CN275" s="41">
        <f t="shared" si="274"/>
        <v>0</v>
      </c>
      <c r="CO275" s="41">
        <f t="shared" si="275"/>
        <v>0</v>
      </c>
      <c r="CP275" s="599">
        <v>0</v>
      </c>
      <c r="CQ275" s="60"/>
      <c r="CR275" s="289"/>
      <c r="CS275" s="457"/>
      <c r="CT275" s="56"/>
      <c r="CU275" s="42"/>
      <c r="CV275" s="41">
        <f t="shared" si="252"/>
        <v>0</v>
      </c>
      <c r="CW275" s="41">
        <f t="shared" si="253"/>
        <v>0</v>
      </c>
      <c r="CX275" s="564">
        <v>0</v>
      </c>
      <c r="CY275" s="60"/>
      <c r="CZ275" s="289"/>
      <c r="DA275" s="502"/>
      <c r="DB275" s="274"/>
      <c r="DC275" s="42"/>
      <c r="DD275" s="41">
        <f t="shared" si="276"/>
        <v>0</v>
      </c>
      <c r="DE275" s="41">
        <f t="shared" si="277"/>
        <v>0</v>
      </c>
      <c r="DF275" s="604">
        <v>0</v>
      </c>
      <c r="DG275" s="180"/>
      <c r="DH275" s="289"/>
      <c r="DI275" s="502"/>
      <c r="DJ275" s="274"/>
      <c r="DK275" s="42"/>
      <c r="DL275" s="41">
        <f t="shared" si="278"/>
        <v>0</v>
      </c>
      <c r="DM275" s="41">
        <f t="shared" si="279"/>
        <v>0</v>
      </c>
      <c r="DN275" s="604">
        <v>0</v>
      </c>
      <c r="DO275" s="180"/>
      <c r="DP275" s="289"/>
      <c r="DQ275" s="502"/>
      <c r="DR275" s="274"/>
      <c r="DS275" s="42"/>
      <c r="DT275" s="41">
        <f t="shared" si="280"/>
        <v>0</v>
      </c>
      <c r="DU275" s="41">
        <f t="shared" si="281"/>
        <v>0</v>
      </c>
      <c r="DV275" s="604">
        <v>0</v>
      </c>
      <c r="DW275" s="180"/>
      <c r="DX275" s="289"/>
      <c r="DY275" s="502"/>
      <c r="DZ275" s="274"/>
      <c r="EA275" s="42"/>
      <c r="EB275" s="41">
        <f t="shared" si="282"/>
        <v>0</v>
      </c>
      <c r="EC275" s="41">
        <f t="shared" si="283"/>
        <v>0</v>
      </c>
      <c r="ED275" s="604">
        <v>0</v>
      </c>
      <c r="EE275" s="180"/>
      <c r="EF275" s="289"/>
      <c r="EG275" s="502"/>
      <c r="EH275" s="274"/>
      <c r="EI275" s="42"/>
      <c r="EJ275" s="41">
        <f t="shared" si="284"/>
        <v>0</v>
      </c>
      <c r="EK275" s="41">
        <f t="shared" si="285"/>
        <v>0</v>
      </c>
      <c r="EL275" s="604">
        <v>0</v>
      </c>
      <c r="EM275" s="180"/>
      <c r="EN275" s="289"/>
      <c r="EO275" s="502"/>
      <c r="EP275" s="274"/>
      <c r="EQ275" s="42"/>
      <c r="ER275" s="41">
        <f t="shared" si="286"/>
        <v>0</v>
      </c>
      <c r="ES275" s="41">
        <f t="shared" si="287"/>
        <v>0</v>
      </c>
      <c r="ET275" s="604">
        <v>0</v>
      </c>
      <c r="EU275" s="180"/>
      <c r="EV275" s="289"/>
      <c r="EW275" s="502"/>
      <c r="EX275" s="274"/>
      <c r="EY275" s="42"/>
      <c r="EZ275" s="41">
        <f t="shared" si="288"/>
        <v>0</v>
      </c>
      <c r="FA275" s="41">
        <f t="shared" si="289"/>
        <v>0</v>
      </c>
      <c r="FB275" s="604">
        <v>0</v>
      </c>
      <c r="FC275" s="86"/>
      <c r="FD275" s="289"/>
      <c r="FE275" s="499"/>
      <c r="FF275" s="19"/>
      <c r="FG275" s="42"/>
      <c r="FH275" s="41">
        <f t="shared" si="290"/>
        <v>0</v>
      </c>
      <c r="FI275" s="41">
        <f t="shared" si="248"/>
        <v>0</v>
      </c>
      <c r="FJ275" s="599">
        <v>0</v>
      </c>
      <c r="FK275" s="292"/>
      <c r="FL275" s="289"/>
      <c r="FM275" s="548"/>
      <c r="FN275" s="275"/>
      <c r="FO275" s="42"/>
      <c r="FP275" s="41">
        <f t="shared" si="291"/>
        <v>0</v>
      </c>
      <c r="FQ275" s="41">
        <f t="shared" si="292"/>
        <v>0</v>
      </c>
      <c r="FR275" s="633">
        <v>0</v>
      </c>
      <c r="FW275" s="355">
        <f t="shared" si="293"/>
        <v>0</v>
      </c>
      <c r="FX275" s="355">
        <f t="shared" si="293"/>
        <v>0</v>
      </c>
      <c r="FY275" s="355">
        <f t="shared" si="294"/>
        <v>0</v>
      </c>
      <c r="FZ275" s="356">
        <f t="shared" si="294"/>
        <v>0</v>
      </c>
    </row>
    <row r="276" spans="1:182" x14ac:dyDescent="0.25">
      <c r="A276" s="35" t="s">
        <v>409</v>
      </c>
      <c r="B276" s="84" t="s">
        <v>597</v>
      </c>
      <c r="C276" s="88" t="s">
        <v>120</v>
      </c>
      <c r="D276" s="428">
        <v>165</v>
      </c>
      <c r="E276" s="299">
        <f t="shared" ref="E276:E284" si="298">G276+O276+W276+AE276+AM276+AU276+BC276+BK276+BS276+CA276+CI276+CQ276+CY276+DG276+DO276+DW276</f>
        <v>361</v>
      </c>
      <c r="F276" s="288">
        <f>$D$276*E276</f>
        <v>59565</v>
      </c>
      <c r="G276" s="60">
        <v>0</v>
      </c>
      <c r="H276" s="289">
        <f>$D$276*G276</f>
        <v>0</v>
      </c>
      <c r="I276" s="457">
        <v>0</v>
      </c>
      <c r="J276" s="207">
        <v>0</v>
      </c>
      <c r="K276" s="42">
        <v>1.4</v>
      </c>
      <c r="L276" s="41">
        <f t="shared" si="254"/>
        <v>0</v>
      </c>
      <c r="M276" s="41">
        <f t="shared" si="255"/>
        <v>0</v>
      </c>
      <c r="N276" s="557">
        <v>0</v>
      </c>
      <c r="O276" s="60">
        <v>51</v>
      </c>
      <c r="P276" s="289">
        <f>$D$276*O276</f>
        <v>8415</v>
      </c>
      <c r="Q276" s="457">
        <v>51</v>
      </c>
      <c r="R276" s="207">
        <v>96</v>
      </c>
      <c r="S276" s="42">
        <v>1.4</v>
      </c>
      <c r="T276" s="41">
        <f t="shared" si="256"/>
        <v>71.399999999999991</v>
      </c>
      <c r="U276" s="41">
        <f t="shared" si="257"/>
        <v>72</v>
      </c>
      <c r="V276" s="557">
        <v>72</v>
      </c>
      <c r="W276" s="60">
        <v>0</v>
      </c>
      <c r="X276" s="289">
        <f>$D$276*W276</f>
        <v>0</v>
      </c>
      <c r="Y276" s="457">
        <v>0</v>
      </c>
      <c r="Z276" s="207">
        <v>0</v>
      </c>
      <c r="AA276" s="42">
        <v>1.4</v>
      </c>
      <c r="AB276" s="41">
        <f t="shared" si="258"/>
        <v>0</v>
      </c>
      <c r="AC276" s="41">
        <f t="shared" si="259"/>
        <v>0</v>
      </c>
      <c r="AD276" s="557">
        <v>0</v>
      </c>
      <c r="AE276" s="60">
        <v>75</v>
      </c>
      <c r="AF276" s="289">
        <f>$D$276*AE276</f>
        <v>12375</v>
      </c>
      <c r="AG276" s="457">
        <v>75</v>
      </c>
      <c r="AH276" s="207">
        <v>47</v>
      </c>
      <c r="AI276" s="42">
        <v>1.4</v>
      </c>
      <c r="AJ276" s="41">
        <f t="shared" si="260"/>
        <v>105</v>
      </c>
      <c r="AK276" s="41">
        <f t="shared" si="261"/>
        <v>105</v>
      </c>
      <c r="AL276" s="557">
        <v>105</v>
      </c>
      <c r="AM276" s="60">
        <v>0</v>
      </c>
      <c r="AN276" s="289">
        <f>$D$276*AM276</f>
        <v>0</v>
      </c>
      <c r="AO276" s="457">
        <v>0</v>
      </c>
      <c r="AP276" s="207">
        <v>0</v>
      </c>
      <c r="AQ276" s="42">
        <v>1.4</v>
      </c>
      <c r="AR276" s="41">
        <f t="shared" si="262"/>
        <v>0</v>
      </c>
      <c r="AS276" s="41">
        <f t="shared" si="263"/>
        <v>0</v>
      </c>
      <c r="AT276" s="557">
        <v>0</v>
      </c>
      <c r="AU276" s="60">
        <v>70</v>
      </c>
      <c r="AV276" s="289">
        <f>$D$276*AU276</f>
        <v>11550</v>
      </c>
      <c r="AW276" s="457">
        <v>70</v>
      </c>
      <c r="AX276" s="207">
        <v>114</v>
      </c>
      <c r="AY276" s="42">
        <v>1.4</v>
      </c>
      <c r="AZ276" s="41">
        <f t="shared" si="264"/>
        <v>98</v>
      </c>
      <c r="BA276" s="41">
        <f t="shared" si="265"/>
        <v>98</v>
      </c>
      <c r="BB276" s="557">
        <v>98</v>
      </c>
      <c r="BC276" s="60">
        <v>0</v>
      </c>
      <c r="BD276" s="289">
        <f>$D$276*BC276</f>
        <v>0</v>
      </c>
      <c r="BE276" s="457">
        <v>0</v>
      </c>
      <c r="BF276" s="207">
        <v>0</v>
      </c>
      <c r="BG276" s="42">
        <v>1.4</v>
      </c>
      <c r="BH276" s="41">
        <f t="shared" si="266"/>
        <v>0</v>
      </c>
      <c r="BI276" s="41">
        <f t="shared" si="267"/>
        <v>0</v>
      </c>
      <c r="BJ276" s="557">
        <v>0</v>
      </c>
      <c r="BK276" s="60">
        <v>42</v>
      </c>
      <c r="BL276" s="289">
        <f>$D$276*BK276</f>
        <v>6930</v>
      </c>
      <c r="BM276" s="457">
        <v>42</v>
      </c>
      <c r="BN276" s="207">
        <v>84</v>
      </c>
      <c r="BO276" s="42">
        <v>1.4</v>
      </c>
      <c r="BP276" s="41">
        <f t="shared" si="268"/>
        <v>58.8</v>
      </c>
      <c r="BQ276" s="41">
        <f t="shared" si="269"/>
        <v>59</v>
      </c>
      <c r="BR276" s="557">
        <v>59</v>
      </c>
      <c r="BS276" s="60">
        <v>0</v>
      </c>
      <c r="BT276" s="289">
        <f>$D$276*BS276</f>
        <v>0</v>
      </c>
      <c r="BU276" s="457">
        <v>0</v>
      </c>
      <c r="BV276" s="207">
        <v>33</v>
      </c>
      <c r="BW276" s="42">
        <v>1.4</v>
      </c>
      <c r="BX276" s="41">
        <f t="shared" si="270"/>
        <v>0</v>
      </c>
      <c r="BY276" s="41">
        <f t="shared" si="271"/>
        <v>0</v>
      </c>
      <c r="BZ276" s="557">
        <v>0</v>
      </c>
      <c r="CA276" s="60">
        <v>33</v>
      </c>
      <c r="CB276" s="289">
        <f>$D$276*CA276</f>
        <v>5445</v>
      </c>
      <c r="CC276" s="457">
        <v>33</v>
      </c>
      <c r="CD276" s="207">
        <v>0</v>
      </c>
      <c r="CE276" s="42">
        <v>1.4</v>
      </c>
      <c r="CF276" s="41">
        <f t="shared" si="272"/>
        <v>46.199999999999996</v>
      </c>
      <c r="CG276" s="41">
        <f t="shared" si="273"/>
        <v>47</v>
      </c>
      <c r="CH276" s="557">
        <v>47</v>
      </c>
      <c r="CI276" s="60">
        <v>20</v>
      </c>
      <c r="CJ276" s="289">
        <f>$D$276*CI276</f>
        <v>3300</v>
      </c>
      <c r="CK276" s="457">
        <v>20</v>
      </c>
      <c r="CL276" s="207">
        <v>0</v>
      </c>
      <c r="CM276" s="42">
        <v>1.4</v>
      </c>
      <c r="CN276" s="41">
        <f t="shared" si="274"/>
        <v>28</v>
      </c>
      <c r="CO276" s="41">
        <f t="shared" si="275"/>
        <v>28</v>
      </c>
      <c r="CP276" s="599">
        <v>28</v>
      </c>
      <c r="CQ276" s="60">
        <v>20</v>
      </c>
      <c r="CR276" s="289">
        <f>$D$276*CQ276</f>
        <v>3300</v>
      </c>
      <c r="CS276" s="467">
        <v>0</v>
      </c>
      <c r="CT276" s="56"/>
      <c r="CU276" s="42">
        <v>1.4</v>
      </c>
      <c r="CV276" s="41">
        <f t="shared" si="252"/>
        <v>28</v>
      </c>
      <c r="CW276" s="41">
        <f t="shared" si="253"/>
        <v>28</v>
      </c>
      <c r="CX276" s="564">
        <v>0</v>
      </c>
      <c r="CY276" s="60">
        <v>50</v>
      </c>
      <c r="CZ276" s="289">
        <f>$D$276*CY276</f>
        <v>8250</v>
      </c>
      <c r="DA276" s="502">
        <v>0</v>
      </c>
      <c r="DB276" s="274"/>
      <c r="DC276" s="42">
        <v>1.4</v>
      </c>
      <c r="DD276" s="41">
        <f t="shared" si="276"/>
        <v>70</v>
      </c>
      <c r="DE276" s="41">
        <f t="shared" si="277"/>
        <v>70</v>
      </c>
      <c r="DF276" s="604">
        <v>0</v>
      </c>
      <c r="DG276" s="180">
        <v>0</v>
      </c>
      <c r="DH276" s="289">
        <f>$D$276*DG276</f>
        <v>0</v>
      </c>
      <c r="DI276" s="502">
        <v>0</v>
      </c>
      <c r="DJ276" s="274"/>
      <c r="DK276" s="42">
        <v>1.4</v>
      </c>
      <c r="DL276" s="41">
        <f t="shared" si="278"/>
        <v>0</v>
      </c>
      <c r="DM276" s="41">
        <f t="shared" si="279"/>
        <v>0</v>
      </c>
      <c r="DN276" s="604">
        <v>0</v>
      </c>
      <c r="DO276" s="180">
        <v>0</v>
      </c>
      <c r="DP276" s="289">
        <f>$D$276*DO276</f>
        <v>0</v>
      </c>
      <c r="DQ276" s="502">
        <v>0</v>
      </c>
      <c r="DR276" s="274"/>
      <c r="DS276" s="42">
        <v>1.4</v>
      </c>
      <c r="DT276" s="41">
        <f t="shared" si="280"/>
        <v>0</v>
      </c>
      <c r="DU276" s="41">
        <f t="shared" si="281"/>
        <v>0</v>
      </c>
      <c r="DV276" s="604">
        <v>0</v>
      </c>
      <c r="DW276" s="180">
        <v>0</v>
      </c>
      <c r="DX276" s="289">
        <f>$D$276*DW276</f>
        <v>0</v>
      </c>
      <c r="DY276" s="502">
        <v>0</v>
      </c>
      <c r="DZ276" s="274"/>
      <c r="EA276" s="42">
        <v>1.4</v>
      </c>
      <c r="EB276" s="41">
        <f t="shared" si="282"/>
        <v>0</v>
      </c>
      <c r="EC276" s="41">
        <f t="shared" si="283"/>
        <v>0</v>
      </c>
      <c r="ED276" s="604">
        <v>0</v>
      </c>
      <c r="EE276" s="180">
        <v>0</v>
      </c>
      <c r="EF276" s="289">
        <f>$D$276*EE276</f>
        <v>0</v>
      </c>
      <c r="EG276" s="502">
        <v>0</v>
      </c>
      <c r="EH276" s="274"/>
      <c r="EI276" s="42">
        <v>1.4</v>
      </c>
      <c r="EJ276" s="41">
        <f t="shared" si="284"/>
        <v>0</v>
      </c>
      <c r="EK276" s="41">
        <f t="shared" si="285"/>
        <v>0</v>
      </c>
      <c r="EL276" s="604">
        <v>0</v>
      </c>
      <c r="EM276" s="180">
        <v>0</v>
      </c>
      <c r="EN276" s="289">
        <f>$D$276*EM276</f>
        <v>0</v>
      </c>
      <c r="EO276" s="502">
        <v>0</v>
      </c>
      <c r="EP276" s="274"/>
      <c r="EQ276" s="42">
        <v>1.4</v>
      </c>
      <c r="ER276" s="41">
        <f t="shared" si="286"/>
        <v>0</v>
      </c>
      <c r="ES276" s="41">
        <f t="shared" si="287"/>
        <v>0</v>
      </c>
      <c r="ET276" s="604">
        <v>0</v>
      </c>
      <c r="EU276" s="180">
        <v>0</v>
      </c>
      <c r="EV276" s="289">
        <f>$D$276*EU276</f>
        <v>0</v>
      </c>
      <c r="EW276" s="502">
        <v>0</v>
      </c>
      <c r="EX276" s="274"/>
      <c r="EY276" s="42">
        <v>1.4</v>
      </c>
      <c r="EZ276" s="41">
        <f t="shared" si="288"/>
        <v>0</v>
      </c>
      <c r="FA276" s="41">
        <f t="shared" si="289"/>
        <v>0</v>
      </c>
      <c r="FB276" s="604">
        <v>0</v>
      </c>
      <c r="FC276" s="86">
        <v>0</v>
      </c>
      <c r="FD276" s="289">
        <f>$D$276*FC276</f>
        <v>0</v>
      </c>
      <c r="FE276" s="499">
        <v>0</v>
      </c>
      <c r="FF276" s="19"/>
      <c r="FG276" s="42">
        <v>1.4</v>
      </c>
      <c r="FH276" s="41">
        <f t="shared" si="290"/>
        <v>0</v>
      </c>
      <c r="FI276" s="41">
        <f t="shared" si="248"/>
        <v>0</v>
      </c>
      <c r="FJ276" s="599">
        <v>0</v>
      </c>
      <c r="FK276" s="400">
        <v>0</v>
      </c>
      <c r="FL276" s="289">
        <f>$D$276*FK276</f>
        <v>0</v>
      </c>
      <c r="FM276" s="539">
        <v>0</v>
      </c>
      <c r="FN276" s="275"/>
      <c r="FO276" s="42">
        <v>1.4</v>
      </c>
      <c r="FP276" s="41">
        <f t="shared" si="291"/>
        <v>0</v>
      </c>
      <c r="FQ276" s="41">
        <f t="shared" si="292"/>
        <v>0</v>
      </c>
      <c r="FR276" s="633">
        <v>0</v>
      </c>
      <c r="FW276" s="355">
        <f t="shared" si="293"/>
        <v>361</v>
      </c>
      <c r="FX276" s="355">
        <f t="shared" si="293"/>
        <v>59565</v>
      </c>
      <c r="FY276" s="355">
        <f t="shared" si="294"/>
        <v>0</v>
      </c>
      <c r="FZ276" s="356">
        <f t="shared" si="294"/>
        <v>0</v>
      </c>
    </row>
    <row r="277" spans="1:182" x14ac:dyDescent="0.25">
      <c r="A277" s="62"/>
      <c r="B277" s="99"/>
      <c r="C277" s="100"/>
      <c r="D277" s="96"/>
      <c r="E277" s="299">
        <f t="shared" si="298"/>
        <v>0</v>
      </c>
      <c r="F277" s="288"/>
      <c r="G277" s="60"/>
      <c r="H277" s="289"/>
      <c r="I277" s="457"/>
      <c r="K277" s="42"/>
      <c r="L277" s="41">
        <f t="shared" si="254"/>
        <v>0</v>
      </c>
      <c r="M277" s="41">
        <f t="shared" si="255"/>
        <v>0</v>
      </c>
      <c r="N277" s="557">
        <v>0</v>
      </c>
      <c r="O277" s="60">
        <v>0</v>
      </c>
      <c r="P277" s="289"/>
      <c r="Q277" s="457">
        <v>0</v>
      </c>
      <c r="S277" s="42"/>
      <c r="T277" s="41">
        <f t="shared" si="256"/>
        <v>0</v>
      </c>
      <c r="U277" s="41">
        <f t="shared" si="257"/>
        <v>0</v>
      </c>
      <c r="V277" s="557">
        <v>0</v>
      </c>
      <c r="W277" s="60"/>
      <c r="X277" s="289"/>
      <c r="Y277" s="457"/>
      <c r="AA277" s="42"/>
      <c r="AB277" s="41">
        <f t="shared" si="258"/>
        <v>0</v>
      </c>
      <c r="AC277" s="41">
        <f t="shared" si="259"/>
        <v>0</v>
      </c>
      <c r="AD277" s="557">
        <v>0</v>
      </c>
      <c r="AE277" s="60"/>
      <c r="AF277" s="289"/>
      <c r="AG277" s="457"/>
      <c r="AI277" s="42"/>
      <c r="AJ277" s="41">
        <f t="shared" si="260"/>
        <v>0</v>
      </c>
      <c r="AK277" s="41">
        <f t="shared" si="261"/>
        <v>0</v>
      </c>
      <c r="AL277" s="557">
        <v>0</v>
      </c>
      <c r="AM277" s="60"/>
      <c r="AN277" s="289"/>
      <c r="AO277" s="457"/>
      <c r="AQ277" s="42"/>
      <c r="AR277" s="41">
        <f t="shared" si="262"/>
        <v>0</v>
      </c>
      <c r="AS277" s="41">
        <f t="shared" si="263"/>
        <v>0</v>
      </c>
      <c r="AT277" s="557">
        <v>0</v>
      </c>
      <c r="AU277" s="60"/>
      <c r="AV277" s="289"/>
      <c r="AW277" s="457"/>
      <c r="AY277" s="42"/>
      <c r="AZ277" s="41">
        <f t="shared" si="264"/>
        <v>0</v>
      </c>
      <c r="BA277" s="41">
        <f t="shared" si="265"/>
        <v>0</v>
      </c>
      <c r="BB277" s="557">
        <v>0</v>
      </c>
      <c r="BC277" s="60"/>
      <c r="BD277" s="289"/>
      <c r="BE277" s="457"/>
      <c r="BG277" s="42"/>
      <c r="BH277" s="41">
        <f t="shared" si="266"/>
        <v>0</v>
      </c>
      <c r="BI277" s="41">
        <f t="shared" si="267"/>
        <v>0</v>
      </c>
      <c r="BJ277" s="557">
        <v>0</v>
      </c>
      <c r="BK277" s="60"/>
      <c r="BL277" s="289"/>
      <c r="BM277" s="457"/>
      <c r="BO277" s="42"/>
      <c r="BP277" s="41">
        <f t="shared" si="268"/>
        <v>0</v>
      </c>
      <c r="BQ277" s="41">
        <f t="shared" si="269"/>
        <v>0</v>
      </c>
      <c r="BR277" s="557">
        <v>0</v>
      </c>
      <c r="BS277" s="60"/>
      <c r="BT277" s="289"/>
      <c r="BU277" s="457"/>
      <c r="BW277" s="42"/>
      <c r="BX277" s="41">
        <f t="shared" si="270"/>
        <v>0</v>
      </c>
      <c r="BY277" s="41">
        <f t="shared" si="271"/>
        <v>0</v>
      </c>
      <c r="BZ277" s="557">
        <v>0</v>
      </c>
      <c r="CA277" s="60">
        <v>0</v>
      </c>
      <c r="CB277" s="289"/>
      <c r="CC277" s="457">
        <v>0</v>
      </c>
      <c r="CE277" s="42"/>
      <c r="CF277" s="41">
        <f t="shared" si="272"/>
        <v>0</v>
      </c>
      <c r="CG277" s="41">
        <f t="shared" si="273"/>
        <v>0</v>
      </c>
      <c r="CH277" s="557">
        <v>0</v>
      </c>
      <c r="CI277" s="60"/>
      <c r="CJ277" s="289"/>
      <c r="CK277" s="457"/>
      <c r="CM277" s="42"/>
      <c r="CN277" s="41">
        <f t="shared" si="274"/>
        <v>0</v>
      </c>
      <c r="CO277" s="41">
        <f t="shared" si="275"/>
        <v>0</v>
      </c>
      <c r="CP277" s="599">
        <v>0</v>
      </c>
      <c r="CQ277" s="60"/>
      <c r="CR277" s="289"/>
      <c r="CS277" s="457"/>
      <c r="CT277" s="56"/>
      <c r="CU277" s="42"/>
      <c r="CV277" s="41">
        <f t="shared" si="252"/>
        <v>0</v>
      </c>
      <c r="CW277" s="41">
        <f t="shared" si="253"/>
        <v>0</v>
      </c>
      <c r="CX277" s="564">
        <v>0</v>
      </c>
      <c r="CY277" s="60">
        <v>0</v>
      </c>
      <c r="CZ277" s="289"/>
      <c r="DA277" s="502"/>
      <c r="DB277" s="274"/>
      <c r="DC277" s="42"/>
      <c r="DD277" s="41">
        <f t="shared" si="276"/>
        <v>0</v>
      </c>
      <c r="DE277" s="41">
        <f t="shared" si="277"/>
        <v>0</v>
      </c>
      <c r="DF277" s="604">
        <v>0</v>
      </c>
      <c r="DG277" s="180">
        <v>0</v>
      </c>
      <c r="DH277" s="289"/>
      <c r="DI277" s="502">
        <v>0</v>
      </c>
      <c r="DJ277" s="274"/>
      <c r="DK277" s="42"/>
      <c r="DL277" s="41">
        <f t="shared" si="278"/>
        <v>0</v>
      </c>
      <c r="DM277" s="41">
        <f t="shared" si="279"/>
        <v>0</v>
      </c>
      <c r="DN277" s="604">
        <v>0</v>
      </c>
      <c r="DO277" s="180"/>
      <c r="DP277" s="289"/>
      <c r="DQ277" s="502"/>
      <c r="DR277" s="274"/>
      <c r="DS277" s="42"/>
      <c r="DT277" s="41">
        <f t="shared" si="280"/>
        <v>0</v>
      </c>
      <c r="DU277" s="41">
        <f t="shared" si="281"/>
        <v>0</v>
      </c>
      <c r="DV277" s="604">
        <v>0</v>
      </c>
      <c r="DW277" s="180">
        <v>0</v>
      </c>
      <c r="DX277" s="289"/>
      <c r="DY277" s="502">
        <v>0</v>
      </c>
      <c r="DZ277" s="274"/>
      <c r="EA277" s="42"/>
      <c r="EB277" s="41">
        <f t="shared" si="282"/>
        <v>0</v>
      </c>
      <c r="EC277" s="41">
        <f t="shared" si="283"/>
        <v>0</v>
      </c>
      <c r="ED277" s="604">
        <v>0</v>
      </c>
      <c r="EE277" s="180">
        <v>0</v>
      </c>
      <c r="EF277" s="289"/>
      <c r="EG277" s="502">
        <v>0</v>
      </c>
      <c r="EH277" s="274"/>
      <c r="EI277" s="42"/>
      <c r="EJ277" s="41">
        <f t="shared" si="284"/>
        <v>0</v>
      </c>
      <c r="EK277" s="41">
        <f t="shared" si="285"/>
        <v>0</v>
      </c>
      <c r="EL277" s="604">
        <v>0</v>
      </c>
      <c r="EM277" s="180"/>
      <c r="EN277" s="289"/>
      <c r="EO277" s="502"/>
      <c r="EP277" s="274"/>
      <c r="EQ277" s="42"/>
      <c r="ER277" s="41">
        <f t="shared" si="286"/>
        <v>0</v>
      </c>
      <c r="ES277" s="41">
        <f t="shared" si="287"/>
        <v>0</v>
      </c>
      <c r="ET277" s="604">
        <v>0</v>
      </c>
      <c r="EU277" s="180">
        <v>0</v>
      </c>
      <c r="EV277" s="289"/>
      <c r="EW277" s="502">
        <v>0</v>
      </c>
      <c r="EX277" s="274"/>
      <c r="EY277" s="42"/>
      <c r="EZ277" s="41">
        <f t="shared" si="288"/>
        <v>0</v>
      </c>
      <c r="FA277" s="41">
        <f t="shared" si="289"/>
        <v>0</v>
      </c>
      <c r="FB277" s="604">
        <v>0</v>
      </c>
      <c r="FC277" s="86"/>
      <c r="FD277" s="289"/>
      <c r="FE277" s="499"/>
      <c r="FF277" s="19"/>
      <c r="FG277" s="42"/>
      <c r="FH277" s="41">
        <f t="shared" si="290"/>
        <v>0</v>
      </c>
      <c r="FI277" s="41">
        <f t="shared" si="248"/>
        <v>0</v>
      </c>
      <c r="FJ277" s="599">
        <v>0</v>
      </c>
      <c r="FK277" s="292"/>
      <c r="FL277" s="289"/>
      <c r="FM277" s="548"/>
      <c r="FN277" s="275"/>
      <c r="FO277" s="42"/>
      <c r="FP277" s="41">
        <f t="shared" si="291"/>
        <v>0</v>
      </c>
      <c r="FQ277" s="41">
        <f t="shared" si="292"/>
        <v>0</v>
      </c>
      <c r="FR277" s="633">
        <v>0</v>
      </c>
      <c r="FW277" s="355">
        <f t="shared" si="293"/>
        <v>0</v>
      </c>
      <c r="FX277" s="355">
        <f t="shared" si="293"/>
        <v>0</v>
      </c>
      <c r="FY277" s="355">
        <f t="shared" si="294"/>
        <v>0</v>
      </c>
      <c r="FZ277" s="356">
        <f t="shared" si="294"/>
        <v>0</v>
      </c>
    </row>
    <row r="278" spans="1:182" x14ac:dyDescent="0.25">
      <c r="A278" s="35" t="s">
        <v>410</v>
      </c>
      <c r="B278" s="208" t="s">
        <v>411</v>
      </c>
      <c r="C278" s="88" t="s">
        <v>120</v>
      </c>
      <c r="D278" s="65">
        <v>205</v>
      </c>
      <c r="E278" s="299">
        <f t="shared" si="298"/>
        <v>110</v>
      </c>
      <c r="F278" s="288">
        <f>$D$278*E278</f>
        <v>22550</v>
      </c>
      <c r="G278" s="60">
        <v>0</v>
      </c>
      <c r="H278" s="289">
        <f>$D$278*G278</f>
        <v>0</v>
      </c>
      <c r="I278" s="457">
        <v>0</v>
      </c>
      <c r="K278" s="42">
        <v>1</v>
      </c>
      <c r="L278" s="41">
        <f t="shared" si="254"/>
        <v>0</v>
      </c>
      <c r="M278" s="41">
        <f t="shared" si="255"/>
        <v>0</v>
      </c>
      <c r="N278" s="557">
        <v>0</v>
      </c>
      <c r="O278" s="60">
        <v>15</v>
      </c>
      <c r="P278" s="289">
        <f>$D$278*O278</f>
        <v>3075</v>
      </c>
      <c r="Q278" s="457">
        <v>15</v>
      </c>
      <c r="S278" s="42">
        <v>1</v>
      </c>
      <c r="T278" s="41">
        <f t="shared" si="256"/>
        <v>15</v>
      </c>
      <c r="U278" s="41">
        <f t="shared" si="257"/>
        <v>15</v>
      </c>
      <c r="V278" s="557">
        <v>15</v>
      </c>
      <c r="W278" s="60">
        <v>0</v>
      </c>
      <c r="X278" s="289">
        <f>$D$278*W278</f>
        <v>0</v>
      </c>
      <c r="Y278" s="457">
        <v>0</v>
      </c>
      <c r="AA278" s="42">
        <v>1</v>
      </c>
      <c r="AB278" s="41">
        <f t="shared" si="258"/>
        <v>0</v>
      </c>
      <c r="AC278" s="41">
        <f t="shared" si="259"/>
        <v>0</v>
      </c>
      <c r="AD278" s="557">
        <v>0</v>
      </c>
      <c r="AE278" s="60">
        <v>15</v>
      </c>
      <c r="AF278" s="289">
        <f>$D$278*AE278</f>
        <v>3075</v>
      </c>
      <c r="AG278" s="457">
        <v>15</v>
      </c>
      <c r="AI278" s="42">
        <v>1</v>
      </c>
      <c r="AJ278" s="41">
        <f t="shared" si="260"/>
        <v>15</v>
      </c>
      <c r="AK278" s="41">
        <f t="shared" si="261"/>
        <v>15</v>
      </c>
      <c r="AL278" s="557">
        <v>15</v>
      </c>
      <c r="AM278" s="60">
        <v>0</v>
      </c>
      <c r="AN278" s="289">
        <f>$D$278*AM278</f>
        <v>0</v>
      </c>
      <c r="AO278" s="457">
        <v>0</v>
      </c>
      <c r="AQ278" s="42">
        <v>1</v>
      </c>
      <c r="AR278" s="41">
        <f t="shared" si="262"/>
        <v>0</v>
      </c>
      <c r="AS278" s="41">
        <f t="shared" si="263"/>
        <v>0</v>
      </c>
      <c r="AT278" s="557">
        <v>0</v>
      </c>
      <c r="AU278" s="60">
        <v>15</v>
      </c>
      <c r="AV278" s="289">
        <f>$D$278*AU278</f>
        <v>3075</v>
      </c>
      <c r="AW278" s="457">
        <v>15</v>
      </c>
      <c r="AY278" s="42">
        <v>1</v>
      </c>
      <c r="AZ278" s="41">
        <f t="shared" si="264"/>
        <v>15</v>
      </c>
      <c r="BA278" s="41">
        <f t="shared" si="265"/>
        <v>15</v>
      </c>
      <c r="BB278" s="557">
        <v>15</v>
      </c>
      <c r="BC278" s="60">
        <v>0</v>
      </c>
      <c r="BD278" s="289">
        <f>$D$278*BC278</f>
        <v>0</v>
      </c>
      <c r="BE278" s="457">
        <v>0</v>
      </c>
      <c r="BG278" s="42">
        <v>1</v>
      </c>
      <c r="BH278" s="41">
        <f t="shared" si="266"/>
        <v>0</v>
      </c>
      <c r="BI278" s="41">
        <f t="shared" si="267"/>
        <v>0</v>
      </c>
      <c r="BJ278" s="557">
        <v>0</v>
      </c>
      <c r="BK278" s="60">
        <v>15</v>
      </c>
      <c r="BL278" s="289">
        <f>$D$278*BK278</f>
        <v>3075</v>
      </c>
      <c r="BM278" s="457">
        <v>15</v>
      </c>
      <c r="BO278" s="42">
        <v>1</v>
      </c>
      <c r="BP278" s="41">
        <f t="shared" si="268"/>
        <v>15</v>
      </c>
      <c r="BQ278" s="41">
        <f t="shared" si="269"/>
        <v>15</v>
      </c>
      <c r="BR278" s="557">
        <v>15</v>
      </c>
      <c r="BS278" s="60">
        <v>0</v>
      </c>
      <c r="BT278" s="289">
        <f>$D$278*BS278</f>
        <v>0</v>
      </c>
      <c r="BU278" s="457">
        <v>0</v>
      </c>
      <c r="BW278" s="42">
        <v>1</v>
      </c>
      <c r="BX278" s="41">
        <f t="shared" si="270"/>
        <v>0</v>
      </c>
      <c r="BY278" s="41">
        <f t="shared" si="271"/>
        <v>0</v>
      </c>
      <c r="BZ278" s="557">
        <v>0</v>
      </c>
      <c r="CA278" s="60">
        <v>15</v>
      </c>
      <c r="CB278" s="289">
        <f>$D$278*CA278</f>
        <v>3075</v>
      </c>
      <c r="CC278" s="457">
        <v>15</v>
      </c>
      <c r="CE278" s="42">
        <v>1</v>
      </c>
      <c r="CF278" s="41">
        <f t="shared" si="272"/>
        <v>15</v>
      </c>
      <c r="CG278" s="41">
        <f t="shared" si="273"/>
        <v>15</v>
      </c>
      <c r="CH278" s="557">
        <v>15</v>
      </c>
      <c r="CI278" s="60">
        <v>10</v>
      </c>
      <c r="CJ278" s="289">
        <f>$D$278*CI278</f>
        <v>2050</v>
      </c>
      <c r="CK278" s="457">
        <v>10</v>
      </c>
      <c r="CM278" s="42">
        <v>1</v>
      </c>
      <c r="CN278" s="41">
        <f t="shared" si="274"/>
        <v>10</v>
      </c>
      <c r="CO278" s="41">
        <f t="shared" si="275"/>
        <v>10</v>
      </c>
      <c r="CP278" s="599">
        <v>10</v>
      </c>
      <c r="CQ278" s="60">
        <v>10</v>
      </c>
      <c r="CR278" s="289">
        <f>$D$278*CQ278</f>
        <v>2050</v>
      </c>
      <c r="CS278" s="467">
        <v>0</v>
      </c>
      <c r="CT278" s="56"/>
      <c r="CU278" s="42">
        <v>1</v>
      </c>
      <c r="CV278" s="41">
        <f t="shared" si="252"/>
        <v>10</v>
      </c>
      <c r="CW278" s="41">
        <f t="shared" si="253"/>
        <v>10</v>
      </c>
      <c r="CX278" s="564">
        <v>0</v>
      </c>
      <c r="CY278" s="60">
        <v>15</v>
      </c>
      <c r="CZ278" s="289">
        <f>$D$278*CY278</f>
        <v>3075</v>
      </c>
      <c r="DA278" s="502">
        <v>0</v>
      </c>
      <c r="DB278" s="274"/>
      <c r="DC278" s="42">
        <v>1</v>
      </c>
      <c r="DD278" s="41">
        <f t="shared" si="276"/>
        <v>15</v>
      </c>
      <c r="DE278" s="41">
        <f t="shared" si="277"/>
        <v>15</v>
      </c>
      <c r="DF278" s="604">
        <v>0</v>
      </c>
      <c r="DG278" s="180">
        <v>0</v>
      </c>
      <c r="DH278" s="289">
        <f>$D$278*DG278</f>
        <v>0</v>
      </c>
      <c r="DI278" s="502">
        <v>0</v>
      </c>
      <c r="DJ278" s="274"/>
      <c r="DK278" s="42">
        <v>1</v>
      </c>
      <c r="DL278" s="41">
        <f t="shared" si="278"/>
        <v>0</v>
      </c>
      <c r="DM278" s="41">
        <f t="shared" si="279"/>
        <v>0</v>
      </c>
      <c r="DN278" s="604">
        <v>0</v>
      </c>
      <c r="DO278" s="180">
        <v>0</v>
      </c>
      <c r="DP278" s="289">
        <f>$D$278*DO278</f>
        <v>0</v>
      </c>
      <c r="DQ278" s="502">
        <v>0</v>
      </c>
      <c r="DR278" s="274"/>
      <c r="DS278" s="42">
        <v>1</v>
      </c>
      <c r="DT278" s="41">
        <f t="shared" si="280"/>
        <v>0</v>
      </c>
      <c r="DU278" s="41">
        <f t="shared" si="281"/>
        <v>0</v>
      </c>
      <c r="DV278" s="604">
        <v>0</v>
      </c>
      <c r="DW278" s="180">
        <v>0</v>
      </c>
      <c r="DX278" s="289">
        <f>$D$278*DW278</f>
        <v>0</v>
      </c>
      <c r="DY278" s="502">
        <v>0</v>
      </c>
      <c r="DZ278" s="274"/>
      <c r="EA278" s="42">
        <v>1</v>
      </c>
      <c r="EB278" s="41">
        <f t="shared" si="282"/>
        <v>0</v>
      </c>
      <c r="EC278" s="41">
        <f t="shared" si="283"/>
        <v>0</v>
      </c>
      <c r="ED278" s="604">
        <v>0</v>
      </c>
      <c r="EE278" s="180">
        <v>0</v>
      </c>
      <c r="EF278" s="289">
        <f>$D$278*EE278</f>
        <v>0</v>
      </c>
      <c r="EG278" s="502">
        <v>0</v>
      </c>
      <c r="EH278" s="274"/>
      <c r="EI278" s="42">
        <v>1</v>
      </c>
      <c r="EJ278" s="41">
        <f t="shared" si="284"/>
        <v>0</v>
      </c>
      <c r="EK278" s="41">
        <f t="shared" si="285"/>
        <v>0</v>
      </c>
      <c r="EL278" s="604">
        <v>0</v>
      </c>
      <c r="EM278" s="180">
        <v>0</v>
      </c>
      <c r="EN278" s="289">
        <f>$D$278*EM278</f>
        <v>0</v>
      </c>
      <c r="EO278" s="502">
        <v>0</v>
      </c>
      <c r="EP278" s="274"/>
      <c r="EQ278" s="42">
        <v>1</v>
      </c>
      <c r="ER278" s="41">
        <f t="shared" si="286"/>
        <v>0</v>
      </c>
      <c r="ES278" s="41">
        <f t="shared" si="287"/>
        <v>0</v>
      </c>
      <c r="ET278" s="604">
        <v>0</v>
      </c>
      <c r="EU278" s="180">
        <v>0</v>
      </c>
      <c r="EV278" s="289">
        <f>$D$278*EU278</f>
        <v>0</v>
      </c>
      <c r="EW278" s="502">
        <v>0</v>
      </c>
      <c r="EX278" s="274"/>
      <c r="EY278" s="42">
        <v>1</v>
      </c>
      <c r="EZ278" s="41">
        <f t="shared" si="288"/>
        <v>0</v>
      </c>
      <c r="FA278" s="41">
        <f t="shared" si="289"/>
        <v>0</v>
      </c>
      <c r="FB278" s="604">
        <v>0</v>
      </c>
      <c r="FC278" s="86">
        <v>0</v>
      </c>
      <c r="FD278" s="289">
        <f>$D$278*FC278</f>
        <v>0</v>
      </c>
      <c r="FE278" s="499">
        <v>0</v>
      </c>
      <c r="FF278" s="19"/>
      <c r="FG278" s="42">
        <v>1</v>
      </c>
      <c r="FH278" s="41">
        <f t="shared" si="290"/>
        <v>0</v>
      </c>
      <c r="FI278" s="41">
        <f t="shared" si="248"/>
        <v>0</v>
      </c>
      <c r="FJ278" s="599">
        <v>0</v>
      </c>
      <c r="FK278" s="400">
        <v>0</v>
      </c>
      <c r="FL278" s="289">
        <f>$D$278*FK278</f>
        <v>0</v>
      </c>
      <c r="FM278" s="539">
        <v>0</v>
      </c>
      <c r="FN278" s="275"/>
      <c r="FO278" s="42">
        <v>1</v>
      </c>
      <c r="FP278" s="41">
        <f t="shared" si="291"/>
        <v>0</v>
      </c>
      <c r="FQ278" s="41">
        <f t="shared" si="292"/>
        <v>0</v>
      </c>
      <c r="FR278" s="633">
        <v>0</v>
      </c>
      <c r="FW278" s="355">
        <f t="shared" si="293"/>
        <v>110</v>
      </c>
      <c r="FX278" s="355">
        <f t="shared" si="293"/>
        <v>22550</v>
      </c>
      <c r="FY278" s="355">
        <f t="shared" si="294"/>
        <v>0</v>
      </c>
      <c r="FZ278" s="356">
        <f t="shared" si="294"/>
        <v>0</v>
      </c>
    </row>
    <row r="279" spans="1:182" x14ac:dyDescent="0.25">
      <c r="A279" s="35" t="s">
        <v>412</v>
      </c>
      <c r="B279" s="208" t="s">
        <v>413</v>
      </c>
      <c r="C279" s="88" t="s">
        <v>120</v>
      </c>
      <c r="D279" s="65">
        <v>280</v>
      </c>
      <c r="E279" s="299">
        <f t="shared" si="298"/>
        <v>80</v>
      </c>
      <c r="F279" s="288">
        <f>$D$279*E279</f>
        <v>22400</v>
      </c>
      <c r="G279" s="60">
        <v>0</v>
      </c>
      <c r="H279" s="289">
        <f>$D$279*G279</f>
        <v>0</v>
      </c>
      <c r="I279" s="457">
        <v>0</v>
      </c>
      <c r="K279" s="42">
        <v>1</v>
      </c>
      <c r="L279" s="41">
        <f t="shared" si="254"/>
        <v>0</v>
      </c>
      <c r="M279" s="41">
        <f t="shared" si="255"/>
        <v>0</v>
      </c>
      <c r="N279" s="557">
        <v>0</v>
      </c>
      <c r="O279" s="60">
        <v>10</v>
      </c>
      <c r="P279" s="289">
        <f>$D$279*O279</f>
        <v>2800</v>
      </c>
      <c r="Q279" s="457">
        <v>10</v>
      </c>
      <c r="S279" s="42">
        <v>1</v>
      </c>
      <c r="T279" s="41">
        <f t="shared" si="256"/>
        <v>10</v>
      </c>
      <c r="U279" s="41">
        <f t="shared" si="257"/>
        <v>10</v>
      </c>
      <c r="V279" s="557">
        <v>10</v>
      </c>
      <c r="W279" s="60">
        <v>0</v>
      </c>
      <c r="X279" s="289">
        <f>$D$279*W279</f>
        <v>0</v>
      </c>
      <c r="Y279" s="457">
        <v>0</v>
      </c>
      <c r="AA279" s="42">
        <v>1</v>
      </c>
      <c r="AB279" s="41">
        <f t="shared" si="258"/>
        <v>0</v>
      </c>
      <c r="AC279" s="41">
        <f t="shared" si="259"/>
        <v>0</v>
      </c>
      <c r="AD279" s="557">
        <v>0</v>
      </c>
      <c r="AE279" s="60">
        <v>10</v>
      </c>
      <c r="AF279" s="289">
        <f>$D$279*AE279</f>
        <v>2800</v>
      </c>
      <c r="AG279" s="457">
        <v>10</v>
      </c>
      <c r="AI279" s="42">
        <v>1</v>
      </c>
      <c r="AJ279" s="41">
        <f t="shared" si="260"/>
        <v>10</v>
      </c>
      <c r="AK279" s="41">
        <f t="shared" si="261"/>
        <v>10</v>
      </c>
      <c r="AL279" s="557">
        <v>10</v>
      </c>
      <c r="AM279" s="60">
        <v>0</v>
      </c>
      <c r="AN279" s="289">
        <f>$D$279*AM279</f>
        <v>0</v>
      </c>
      <c r="AO279" s="457">
        <v>0</v>
      </c>
      <c r="AQ279" s="42">
        <v>1</v>
      </c>
      <c r="AR279" s="41">
        <f t="shared" si="262"/>
        <v>0</v>
      </c>
      <c r="AS279" s="41">
        <f t="shared" si="263"/>
        <v>0</v>
      </c>
      <c r="AT279" s="557">
        <v>0</v>
      </c>
      <c r="AU279" s="60">
        <v>10</v>
      </c>
      <c r="AV279" s="289">
        <f>$D$279*AU279</f>
        <v>2800</v>
      </c>
      <c r="AW279" s="457">
        <v>10</v>
      </c>
      <c r="AY279" s="42">
        <v>1</v>
      </c>
      <c r="AZ279" s="41">
        <f t="shared" si="264"/>
        <v>10</v>
      </c>
      <c r="BA279" s="41">
        <f t="shared" si="265"/>
        <v>10</v>
      </c>
      <c r="BB279" s="557">
        <v>10</v>
      </c>
      <c r="BC279" s="60">
        <v>0</v>
      </c>
      <c r="BD279" s="289">
        <f>$D$279*BC279</f>
        <v>0</v>
      </c>
      <c r="BE279" s="457">
        <v>0</v>
      </c>
      <c r="BG279" s="42">
        <v>1</v>
      </c>
      <c r="BH279" s="41">
        <f t="shared" si="266"/>
        <v>0</v>
      </c>
      <c r="BI279" s="41">
        <f t="shared" si="267"/>
        <v>0</v>
      </c>
      <c r="BJ279" s="557">
        <v>0</v>
      </c>
      <c r="BK279" s="60">
        <v>10</v>
      </c>
      <c r="BL279" s="289">
        <f>$D$279*BK279</f>
        <v>2800</v>
      </c>
      <c r="BM279" s="457">
        <v>10</v>
      </c>
      <c r="BO279" s="42">
        <v>1</v>
      </c>
      <c r="BP279" s="41">
        <f t="shared" si="268"/>
        <v>10</v>
      </c>
      <c r="BQ279" s="41">
        <f t="shared" si="269"/>
        <v>10</v>
      </c>
      <c r="BR279" s="557">
        <v>10</v>
      </c>
      <c r="BS279" s="60">
        <v>0</v>
      </c>
      <c r="BT279" s="289">
        <f>$D$279*BS279</f>
        <v>0</v>
      </c>
      <c r="BU279" s="457">
        <v>0</v>
      </c>
      <c r="BW279" s="42">
        <v>1</v>
      </c>
      <c r="BX279" s="41">
        <f t="shared" si="270"/>
        <v>0</v>
      </c>
      <c r="BY279" s="41">
        <f t="shared" si="271"/>
        <v>0</v>
      </c>
      <c r="BZ279" s="557">
        <v>0</v>
      </c>
      <c r="CA279" s="60">
        <v>10</v>
      </c>
      <c r="CB279" s="289">
        <f>$D$279*CA279</f>
        <v>2800</v>
      </c>
      <c r="CC279" s="457">
        <v>10</v>
      </c>
      <c r="CE279" s="42">
        <v>1</v>
      </c>
      <c r="CF279" s="41">
        <f t="shared" si="272"/>
        <v>10</v>
      </c>
      <c r="CG279" s="41">
        <f t="shared" si="273"/>
        <v>10</v>
      </c>
      <c r="CH279" s="557">
        <v>10</v>
      </c>
      <c r="CI279" s="60">
        <v>10</v>
      </c>
      <c r="CJ279" s="289">
        <f>$D$279*CI279</f>
        <v>2800</v>
      </c>
      <c r="CK279" s="457">
        <v>10</v>
      </c>
      <c r="CM279" s="42">
        <v>1</v>
      </c>
      <c r="CN279" s="41">
        <f t="shared" si="274"/>
        <v>10</v>
      </c>
      <c r="CO279" s="41">
        <f t="shared" si="275"/>
        <v>10</v>
      </c>
      <c r="CP279" s="599">
        <v>10</v>
      </c>
      <c r="CQ279" s="60">
        <v>10</v>
      </c>
      <c r="CR279" s="289">
        <f>$D$279*CQ279</f>
        <v>2800</v>
      </c>
      <c r="CS279" s="467">
        <v>0</v>
      </c>
      <c r="CT279" s="56"/>
      <c r="CU279" s="42">
        <v>1</v>
      </c>
      <c r="CV279" s="41">
        <f t="shared" si="252"/>
        <v>10</v>
      </c>
      <c r="CW279" s="41">
        <f t="shared" si="253"/>
        <v>10</v>
      </c>
      <c r="CX279" s="564">
        <v>0</v>
      </c>
      <c r="CY279" s="60">
        <v>10</v>
      </c>
      <c r="CZ279" s="289">
        <f>$D$279*CY279</f>
        <v>2800</v>
      </c>
      <c r="DA279" s="502">
        <v>0</v>
      </c>
      <c r="DB279" s="274"/>
      <c r="DC279" s="42">
        <v>1</v>
      </c>
      <c r="DD279" s="41">
        <f t="shared" si="276"/>
        <v>10</v>
      </c>
      <c r="DE279" s="41">
        <f t="shared" si="277"/>
        <v>10</v>
      </c>
      <c r="DF279" s="604">
        <v>0</v>
      </c>
      <c r="DG279" s="180">
        <v>0</v>
      </c>
      <c r="DH279" s="289">
        <f>$D$279*DG279</f>
        <v>0</v>
      </c>
      <c r="DI279" s="502">
        <v>0</v>
      </c>
      <c r="DJ279" s="274"/>
      <c r="DK279" s="42">
        <v>1</v>
      </c>
      <c r="DL279" s="41">
        <f t="shared" si="278"/>
        <v>0</v>
      </c>
      <c r="DM279" s="41">
        <f t="shared" si="279"/>
        <v>0</v>
      </c>
      <c r="DN279" s="604">
        <v>0</v>
      </c>
      <c r="DO279" s="180">
        <v>0</v>
      </c>
      <c r="DP279" s="289">
        <f>$D$279*DO279</f>
        <v>0</v>
      </c>
      <c r="DQ279" s="502">
        <v>0</v>
      </c>
      <c r="DR279" s="274"/>
      <c r="DS279" s="42">
        <v>1</v>
      </c>
      <c r="DT279" s="41">
        <f t="shared" si="280"/>
        <v>0</v>
      </c>
      <c r="DU279" s="41">
        <f t="shared" si="281"/>
        <v>0</v>
      </c>
      <c r="DV279" s="604">
        <v>0</v>
      </c>
      <c r="DW279" s="180">
        <v>0</v>
      </c>
      <c r="DX279" s="289">
        <f>$D$279*DW279</f>
        <v>0</v>
      </c>
      <c r="DY279" s="502">
        <v>0</v>
      </c>
      <c r="DZ279" s="274"/>
      <c r="EA279" s="42">
        <v>1</v>
      </c>
      <c r="EB279" s="41">
        <f t="shared" si="282"/>
        <v>0</v>
      </c>
      <c r="EC279" s="41">
        <f t="shared" si="283"/>
        <v>0</v>
      </c>
      <c r="ED279" s="604">
        <v>0</v>
      </c>
      <c r="EE279" s="180">
        <v>0</v>
      </c>
      <c r="EF279" s="289">
        <f>$D$279*EE279</f>
        <v>0</v>
      </c>
      <c r="EG279" s="502">
        <v>0</v>
      </c>
      <c r="EH279" s="274"/>
      <c r="EI279" s="42">
        <v>1</v>
      </c>
      <c r="EJ279" s="41">
        <f t="shared" si="284"/>
        <v>0</v>
      </c>
      <c r="EK279" s="41">
        <f t="shared" si="285"/>
        <v>0</v>
      </c>
      <c r="EL279" s="604">
        <v>0</v>
      </c>
      <c r="EM279" s="180">
        <v>0</v>
      </c>
      <c r="EN279" s="289">
        <f>$D$279*EM279</f>
        <v>0</v>
      </c>
      <c r="EO279" s="502">
        <v>0</v>
      </c>
      <c r="EP279" s="274"/>
      <c r="EQ279" s="42">
        <v>1</v>
      </c>
      <c r="ER279" s="41">
        <f t="shared" si="286"/>
        <v>0</v>
      </c>
      <c r="ES279" s="41">
        <f t="shared" si="287"/>
        <v>0</v>
      </c>
      <c r="ET279" s="604">
        <v>0</v>
      </c>
      <c r="EU279" s="180">
        <v>0</v>
      </c>
      <c r="EV279" s="289">
        <f>$D$279*EU279</f>
        <v>0</v>
      </c>
      <c r="EW279" s="502">
        <v>0</v>
      </c>
      <c r="EX279" s="274"/>
      <c r="EY279" s="42">
        <v>1</v>
      </c>
      <c r="EZ279" s="41">
        <f t="shared" si="288"/>
        <v>0</v>
      </c>
      <c r="FA279" s="41">
        <f t="shared" si="289"/>
        <v>0</v>
      </c>
      <c r="FB279" s="604">
        <v>0</v>
      </c>
      <c r="FC279" s="86">
        <v>0</v>
      </c>
      <c r="FD279" s="289">
        <f>$D$279*FC279</f>
        <v>0</v>
      </c>
      <c r="FE279" s="499">
        <v>0</v>
      </c>
      <c r="FF279" s="19"/>
      <c r="FG279" s="42">
        <v>1</v>
      </c>
      <c r="FH279" s="41">
        <f t="shared" si="290"/>
        <v>0</v>
      </c>
      <c r="FI279" s="41">
        <f t="shared" si="248"/>
        <v>0</v>
      </c>
      <c r="FJ279" s="599">
        <v>0</v>
      </c>
      <c r="FK279" s="400">
        <v>0</v>
      </c>
      <c r="FL279" s="289">
        <f>$D$279*FK279</f>
        <v>0</v>
      </c>
      <c r="FM279" s="539">
        <v>0</v>
      </c>
      <c r="FN279" s="275"/>
      <c r="FO279" s="42">
        <v>1</v>
      </c>
      <c r="FP279" s="41">
        <f t="shared" si="291"/>
        <v>0</v>
      </c>
      <c r="FQ279" s="41">
        <f t="shared" si="292"/>
        <v>0</v>
      </c>
      <c r="FR279" s="633">
        <v>0</v>
      </c>
      <c r="FW279" s="355">
        <f t="shared" si="293"/>
        <v>80</v>
      </c>
      <c r="FX279" s="355">
        <f t="shared" si="293"/>
        <v>22400</v>
      </c>
      <c r="FY279" s="355">
        <f t="shared" si="294"/>
        <v>0</v>
      </c>
      <c r="FZ279" s="356">
        <f t="shared" si="294"/>
        <v>0</v>
      </c>
    </row>
    <row r="280" spans="1:182" x14ac:dyDescent="0.25">
      <c r="A280" s="62"/>
      <c r="B280" s="84"/>
      <c r="C280" s="88"/>
      <c r="D280" s="65"/>
      <c r="E280" s="299">
        <f t="shared" si="298"/>
        <v>0</v>
      </c>
      <c r="F280" s="288"/>
      <c r="G280" s="60"/>
      <c r="H280" s="289"/>
      <c r="I280" s="457"/>
      <c r="K280" s="42"/>
      <c r="L280" s="41">
        <f t="shared" si="254"/>
        <v>0</v>
      </c>
      <c r="M280" s="41">
        <f t="shared" si="255"/>
        <v>0</v>
      </c>
      <c r="N280" s="557">
        <v>0</v>
      </c>
      <c r="O280" s="60">
        <v>0</v>
      </c>
      <c r="P280" s="289"/>
      <c r="Q280" s="457">
        <v>0</v>
      </c>
      <c r="S280" s="42"/>
      <c r="T280" s="41">
        <f t="shared" si="256"/>
        <v>0</v>
      </c>
      <c r="U280" s="41">
        <f t="shared" si="257"/>
        <v>0</v>
      </c>
      <c r="V280" s="557">
        <v>0</v>
      </c>
      <c r="W280" s="60"/>
      <c r="X280" s="289"/>
      <c r="Y280" s="457"/>
      <c r="AA280" s="42"/>
      <c r="AB280" s="41">
        <f t="shared" si="258"/>
        <v>0</v>
      </c>
      <c r="AC280" s="41">
        <f t="shared" si="259"/>
        <v>0</v>
      </c>
      <c r="AD280" s="557">
        <v>0</v>
      </c>
      <c r="AE280" s="60"/>
      <c r="AF280" s="289"/>
      <c r="AG280" s="457"/>
      <c r="AI280" s="42"/>
      <c r="AJ280" s="41">
        <f t="shared" si="260"/>
        <v>0</v>
      </c>
      <c r="AK280" s="41">
        <f t="shared" si="261"/>
        <v>0</v>
      </c>
      <c r="AL280" s="557">
        <v>0</v>
      </c>
      <c r="AM280" s="60"/>
      <c r="AN280" s="289"/>
      <c r="AO280" s="457"/>
      <c r="AQ280" s="42"/>
      <c r="AR280" s="41">
        <f t="shared" si="262"/>
        <v>0</v>
      </c>
      <c r="AS280" s="41">
        <f t="shared" si="263"/>
        <v>0</v>
      </c>
      <c r="AT280" s="557">
        <v>0</v>
      </c>
      <c r="AU280" s="60"/>
      <c r="AV280" s="289"/>
      <c r="AW280" s="457"/>
      <c r="AY280" s="42"/>
      <c r="AZ280" s="41">
        <f t="shared" si="264"/>
        <v>0</v>
      </c>
      <c r="BA280" s="41">
        <f t="shared" si="265"/>
        <v>0</v>
      </c>
      <c r="BB280" s="557">
        <v>0</v>
      </c>
      <c r="BC280" s="60"/>
      <c r="BD280" s="289"/>
      <c r="BE280" s="457"/>
      <c r="BG280" s="42"/>
      <c r="BH280" s="41">
        <f t="shared" si="266"/>
        <v>0</v>
      </c>
      <c r="BI280" s="41">
        <f t="shared" si="267"/>
        <v>0</v>
      </c>
      <c r="BJ280" s="557">
        <v>0</v>
      </c>
      <c r="BK280" s="60"/>
      <c r="BL280" s="289"/>
      <c r="BM280" s="457"/>
      <c r="BO280" s="42"/>
      <c r="BP280" s="41">
        <f t="shared" si="268"/>
        <v>0</v>
      </c>
      <c r="BQ280" s="41">
        <f t="shared" si="269"/>
        <v>0</v>
      </c>
      <c r="BR280" s="557">
        <v>0</v>
      </c>
      <c r="BS280" s="60"/>
      <c r="BT280" s="289"/>
      <c r="BU280" s="457"/>
      <c r="BW280" s="42"/>
      <c r="BX280" s="41">
        <f t="shared" si="270"/>
        <v>0</v>
      </c>
      <c r="BY280" s="41">
        <f t="shared" si="271"/>
        <v>0</v>
      </c>
      <c r="BZ280" s="557">
        <v>0</v>
      </c>
      <c r="CA280" s="60">
        <v>0</v>
      </c>
      <c r="CB280" s="289"/>
      <c r="CC280" s="457">
        <v>0</v>
      </c>
      <c r="CE280" s="42"/>
      <c r="CF280" s="41">
        <f t="shared" si="272"/>
        <v>0</v>
      </c>
      <c r="CG280" s="41">
        <f t="shared" si="273"/>
        <v>0</v>
      </c>
      <c r="CH280" s="557">
        <v>0</v>
      </c>
      <c r="CI280" s="60"/>
      <c r="CJ280" s="289"/>
      <c r="CK280" s="457"/>
      <c r="CM280" s="42"/>
      <c r="CN280" s="41">
        <f t="shared" si="274"/>
        <v>0</v>
      </c>
      <c r="CO280" s="41">
        <f t="shared" si="275"/>
        <v>0</v>
      </c>
      <c r="CP280" s="599">
        <v>0</v>
      </c>
      <c r="CQ280" s="60"/>
      <c r="CR280" s="289"/>
      <c r="CS280" s="457"/>
      <c r="CT280" s="56"/>
      <c r="CU280" s="42"/>
      <c r="CV280" s="41">
        <f t="shared" si="252"/>
        <v>0</v>
      </c>
      <c r="CW280" s="41">
        <f t="shared" si="253"/>
        <v>0</v>
      </c>
      <c r="CX280" s="564">
        <v>0</v>
      </c>
      <c r="CY280" s="60">
        <v>0</v>
      </c>
      <c r="CZ280" s="289"/>
      <c r="DA280" s="502"/>
      <c r="DB280" s="274"/>
      <c r="DC280" s="42"/>
      <c r="DD280" s="41">
        <f t="shared" si="276"/>
        <v>0</v>
      </c>
      <c r="DE280" s="41">
        <f t="shared" si="277"/>
        <v>0</v>
      </c>
      <c r="DF280" s="604">
        <v>0</v>
      </c>
      <c r="DG280" s="180">
        <v>0</v>
      </c>
      <c r="DH280" s="289"/>
      <c r="DI280" s="502">
        <v>0</v>
      </c>
      <c r="DJ280" s="274"/>
      <c r="DK280" s="42"/>
      <c r="DL280" s="41">
        <f t="shared" si="278"/>
        <v>0</v>
      </c>
      <c r="DM280" s="41">
        <f t="shared" si="279"/>
        <v>0</v>
      </c>
      <c r="DN280" s="604">
        <v>0</v>
      </c>
      <c r="DO280" s="180"/>
      <c r="DP280" s="289"/>
      <c r="DQ280" s="502"/>
      <c r="DR280" s="274"/>
      <c r="DS280" s="42"/>
      <c r="DT280" s="41">
        <f t="shared" si="280"/>
        <v>0</v>
      </c>
      <c r="DU280" s="41">
        <f t="shared" si="281"/>
        <v>0</v>
      </c>
      <c r="DV280" s="604">
        <v>0</v>
      </c>
      <c r="DW280" s="180">
        <v>0</v>
      </c>
      <c r="DX280" s="289"/>
      <c r="DY280" s="502">
        <v>0</v>
      </c>
      <c r="DZ280" s="274"/>
      <c r="EA280" s="42"/>
      <c r="EB280" s="41">
        <f t="shared" si="282"/>
        <v>0</v>
      </c>
      <c r="EC280" s="41">
        <f t="shared" si="283"/>
        <v>0</v>
      </c>
      <c r="ED280" s="604">
        <v>0</v>
      </c>
      <c r="EE280" s="180"/>
      <c r="EF280" s="289"/>
      <c r="EG280" s="502"/>
      <c r="EH280" s="274"/>
      <c r="EI280" s="42"/>
      <c r="EJ280" s="41">
        <f t="shared" si="284"/>
        <v>0</v>
      </c>
      <c r="EK280" s="41">
        <f t="shared" si="285"/>
        <v>0</v>
      </c>
      <c r="EL280" s="604">
        <v>0</v>
      </c>
      <c r="EM280" s="180"/>
      <c r="EN280" s="289"/>
      <c r="EO280" s="502"/>
      <c r="EP280" s="274"/>
      <c r="EQ280" s="42"/>
      <c r="ER280" s="41">
        <f t="shared" si="286"/>
        <v>0</v>
      </c>
      <c r="ES280" s="41">
        <f t="shared" si="287"/>
        <v>0</v>
      </c>
      <c r="ET280" s="604">
        <v>0</v>
      </c>
      <c r="EU280" s="180">
        <v>0</v>
      </c>
      <c r="EV280" s="289"/>
      <c r="EW280" s="502">
        <v>0</v>
      </c>
      <c r="EX280" s="274"/>
      <c r="EY280" s="42"/>
      <c r="EZ280" s="41">
        <f t="shared" si="288"/>
        <v>0</v>
      </c>
      <c r="FA280" s="41">
        <f t="shared" si="289"/>
        <v>0</v>
      </c>
      <c r="FB280" s="604">
        <v>0</v>
      </c>
      <c r="FC280" s="86"/>
      <c r="FD280" s="289"/>
      <c r="FE280" s="499"/>
      <c r="FF280" s="19"/>
      <c r="FG280" s="42"/>
      <c r="FH280" s="41">
        <f t="shared" si="290"/>
        <v>0</v>
      </c>
      <c r="FI280" s="41">
        <f t="shared" si="248"/>
        <v>0</v>
      </c>
      <c r="FJ280" s="599">
        <v>0</v>
      </c>
      <c r="FK280" s="292"/>
      <c r="FL280" s="289"/>
      <c r="FM280" s="548"/>
      <c r="FN280" s="275"/>
      <c r="FO280" s="42"/>
      <c r="FP280" s="41">
        <f t="shared" si="291"/>
        <v>0</v>
      </c>
      <c r="FQ280" s="41">
        <f t="shared" si="292"/>
        <v>0</v>
      </c>
      <c r="FR280" s="633">
        <v>0</v>
      </c>
      <c r="FW280" s="355">
        <f t="shared" si="293"/>
        <v>0</v>
      </c>
      <c r="FX280" s="355">
        <f t="shared" si="293"/>
        <v>0</v>
      </c>
      <c r="FY280" s="355">
        <f t="shared" si="294"/>
        <v>0</v>
      </c>
      <c r="FZ280" s="356">
        <f t="shared" si="294"/>
        <v>0</v>
      </c>
    </row>
    <row r="281" spans="1:182" x14ac:dyDescent="0.25">
      <c r="A281" s="35" t="s">
        <v>414</v>
      </c>
      <c r="B281" s="84" t="s">
        <v>415</v>
      </c>
      <c r="C281" s="88" t="s">
        <v>120</v>
      </c>
      <c r="D281" s="102">
        <v>82.5</v>
      </c>
      <c r="E281" s="299">
        <f t="shared" si="298"/>
        <v>144</v>
      </c>
      <c r="F281" s="288">
        <f>$D$281*E281</f>
        <v>11880</v>
      </c>
      <c r="G281" s="60">
        <v>0</v>
      </c>
      <c r="H281" s="289">
        <f>$D$281*G281</f>
        <v>0</v>
      </c>
      <c r="I281" s="457">
        <v>0</v>
      </c>
      <c r="K281" s="359">
        <v>0.95</v>
      </c>
      <c r="L281" s="41">
        <f t="shared" si="254"/>
        <v>0</v>
      </c>
      <c r="M281" s="41">
        <f t="shared" si="255"/>
        <v>0</v>
      </c>
      <c r="N281" s="557">
        <v>0</v>
      </c>
      <c r="O281" s="60">
        <v>26</v>
      </c>
      <c r="P281" s="289">
        <f>$D$281*O281</f>
        <v>2145</v>
      </c>
      <c r="Q281" s="457">
        <v>26</v>
      </c>
      <c r="S281" s="359">
        <v>0.95</v>
      </c>
      <c r="T281" s="41">
        <f t="shared" si="256"/>
        <v>24.7</v>
      </c>
      <c r="U281" s="41">
        <f t="shared" si="257"/>
        <v>25</v>
      </c>
      <c r="V281" s="557">
        <v>25</v>
      </c>
      <c r="W281" s="60">
        <v>0</v>
      </c>
      <c r="X281" s="289">
        <f>$D$281*W281</f>
        <v>0</v>
      </c>
      <c r="Y281" s="457">
        <v>0</v>
      </c>
      <c r="AA281" s="359">
        <v>0.95</v>
      </c>
      <c r="AB281" s="41">
        <f t="shared" si="258"/>
        <v>0</v>
      </c>
      <c r="AC281" s="41">
        <f t="shared" si="259"/>
        <v>0</v>
      </c>
      <c r="AD281" s="557">
        <v>0</v>
      </c>
      <c r="AE281" s="60">
        <v>24</v>
      </c>
      <c r="AF281" s="289">
        <f>$D$281*AE281</f>
        <v>1980</v>
      </c>
      <c r="AG281" s="457">
        <v>24</v>
      </c>
      <c r="AI281" s="359">
        <v>0.95</v>
      </c>
      <c r="AJ281" s="41">
        <f t="shared" si="260"/>
        <v>22.799999999999997</v>
      </c>
      <c r="AK281" s="41">
        <f t="shared" si="261"/>
        <v>23</v>
      </c>
      <c r="AL281" s="557">
        <v>23</v>
      </c>
      <c r="AM281" s="60">
        <v>0</v>
      </c>
      <c r="AN281" s="289">
        <f>$D$281*AM281</f>
        <v>0</v>
      </c>
      <c r="AO281" s="457">
        <v>0</v>
      </c>
      <c r="AQ281" s="359">
        <v>0.95</v>
      </c>
      <c r="AR281" s="41">
        <f t="shared" si="262"/>
        <v>0</v>
      </c>
      <c r="AS281" s="41">
        <f t="shared" si="263"/>
        <v>0</v>
      </c>
      <c r="AT281" s="557">
        <v>0</v>
      </c>
      <c r="AU281" s="41">
        <v>18</v>
      </c>
      <c r="AV281" s="289">
        <f>$D$281*AU281</f>
        <v>1485</v>
      </c>
      <c r="AW281" s="467">
        <v>18</v>
      </c>
      <c r="AY281" s="359">
        <v>0.95</v>
      </c>
      <c r="AZ281" s="41">
        <f t="shared" si="264"/>
        <v>17.099999999999998</v>
      </c>
      <c r="BA281" s="41">
        <f t="shared" si="265"/>
        <v>18</v>
      </c>
      <c r="BB281" s="564">
        <v>18</v>
      </c>
      <c r="BC281" s="60">
        <v>0</v>
      </c>
      <c r="BD281" s="289">
        <f>$D$281*BC281</f>
        <v>0</v>
      </c>
      <c r="BE281" s="457">
        <v>0</v>
      </c>
      <c r="BG281" s="359">
        <v>0.95</v>
      </c>
      <c r="BH281" s="41">
        <f t="shared" si="266"/>
        <v>0</v>
      </c>
      <c r="BI281" s="41">
        <f t="shared" si="267"/>
        <v>0</v>
      </c>
      <c r="BJ281" s="557">
        <v>0</v>
      </c>
      <c r="BK281" s="60">
        <v>18</v>
      </c>
      <c r="BL281" s="289">
        <f>$D$281*BK281</f>
        <v>1485</v>
      </c>
      <c r="BM281" s="457">
        <v>18</v>
      </c>
      <c r="BO281" s="359">
        <v>0.95</v>
      </c>
      <c r="BP281" s="41">
        <f t="shared" si="268"/>
        <v>17.099999999999998</v>
      </c>
      <c r="BQ281" s="41">
        <f t="shared" si="269"/>
        <v>18</v>
      </c>
      <c r="BR281" s="557">
        <v>18</v>
      </c>
      <c r="BS281" s="41"/>
      <c r="BT281" s="289">
        <f>$D$281*BS281</f>
        <v>0</v>
      </c>
      <c r="BU281" s="467"/>
      <c r="BW281" s="359">
        <v>0.95</v>
      </c>
      <c r="BX281" s="41">
        <f t="shared" si="270"/>
        <v>0</v>
      </c>
      <c r="BY281" s="41">
        <f t="shared" si="271"/>
        <v>0</v>
      </c>
      <c r="BZ281" s="564">
        <v>0</v>
      </c>
      <c r="CA281" s="60">
        <v>8</v>
      </c>
      <c r="CB281" s="289">
        <f>$D$281*CA281</f>
        <v>660</v>
      </c>
      <c r="CC281" s="457">
        <v>8</v>
      </c>
      <c r="CE281" s="359">
        <v>0.95</v>
      </c>
      <c r="CF281" s="41">
        <f t="shared" si="272"/>
        <v>7.6</v>
      </c>
      <c r="CG281" s="41">
        <f t="shared" si="273"/>
        <v>8</v>
      </c>
      <c r="CH281" s="557">
        <v>8</v>
      </c>
      <c r="CI281" s="60">
        <v>9</v>
      </c>
      <c r="CJ281" s="289">
        <f>$D$281*CI281</f>
        <v>742.5</v>
      </c>
      <c r="CK281" s="457">
        <v>9</v>
      </c>
      <c r="CM281" s="359">
        <v>0.95</v>
      </c>
      <c r="CN281" s="41">
        <f t="shared" si="274"/>
        <v>8.5499999999999989</v>
      </c>
      <c r="CO281" s="41">
        <f t="shared" si="275"/>
        <v>9</v>
      </c>
      <c r="CP281" s="599">
        <v>9</v>
      </c>
      <c r="CQ281" s="60">
        <v>9</v>
      </c>
      <c r="CR281" s="289">
        <f>$D$281*CQ281</f>
        <v>742.5</v>
      </c>
      <c r="CS281" s="467">
        <v>0</v>
      </c>
      <c r="CT281" s="56"/>
      <c r="CU281" s="359">
        <v>0.95</v>
      </c>
      <c r="CV281" s="41">
        <f t="shared" si="252"/>
        <v>8.5499999999999989</v>
      </c>
      <c r="CW281" s="41">
        <f t="shared" si="253"/>
        <v>9</v>
      </c>
      <c r="CX281" s="564">
        <v>0</v>
      </c>
      <c r="CY281" s="60">
        <v>32</v>
      </c>
      <c r="CZ281" s="289">
        <f>$D$281*CY281</f>
        <v>2640</v>
      </c>
      <c r="DA281" s="502">
        <v>0</v>
      </c>
      <c r="DB281" s="274"/>
      <c r="DC281" s="359">
        <v>0.95</v>
      </c>
      <c r="DD281" s="41">
        <f t="shared" si="276"/>
        <v>30.4</v>
      </c>
      <c r="DE281" s="41">
        <f t="shared" si="277"/>
        <v>31</v>
      </c>
      <c r="DF281" s="604">
        <v>0</v>
      </c>
      <c r="DG281" s="180">
        <v>0</v>
      </c>
      <c r="DH281" s="289">
        <f>$D$281*DG281</f>
        <v>0</v>
      </c>
      <c r="DI281" s="502">
        <v>0</v>
      </c>
      <c r="DJ281" s="274"/>
      <c r="DK281" s="359">
        <v>0.95</v>
      </c>
      <c r="DL281" s="41">
        <f t="shared" si="278"/>
        <v>0</v>
      </c>
      <c r="DM281" s="41">
        <f t="shared" si="279"/>
        <v>0</v>
      </c>
      <c r="DN281" s="604">
        <v>0</v>
      </c>
      <c r="DO281" s="180">
        <v>0</v>
      </c>
      <c r="DP281" s="289">
        <f>$D$281*DO281</f>
        <v>0</v>
      </c>
      <c r="DQ281" s="502">
        <v>0</v>
      </c>
      <c r="DR281" s="274"/>
      <c r="DS281" s="359">
        <v>0.95</v>
      </c>
      <c r="DT281" s="41">
        <f t="shared" si="280"/>
        <v>0</v>
      </c>
      <c r="DU281" s="41">
        <f t="shared" si="281"/>
        <v>0</v>
      </c>
      <c r="DV281" s="604">
        <v>0</v>
      </c>
      <c r="DW281" s="180">
        <v>0</v>
      </c>
      <c r="DX281" s="289">
        <f>$D$281*DW281</f>
        <v>0</v>
      </c>
      <c r="DY281" s="502">
        <v>0</v>
      </c>
      <c r="DZ281" s="274"/>
      <c r="EA281" s="359">
        <v>0.95</v>
      </c>
      <c r="EB281" s="41">
        <f t="shared" si="282"/>
        <v>0</v>
      </c>
      <c r="EC281" s="41">
        <f t="shared" si="283"/>
        <v>0</v>
      </c>
      <c r="ED281" s="604">
        <v>0</v>
      </c>
      <c r="EE281" s="180">
        <v>0</v>
      </c>
      <c r="EF281" s="289">
        <f>$D$281*EE281</f>
        <v>0</v>
      </c>
      <c r="EG281" s="502">
        <v>0</v>
      </c>
      <c r="EH281" s="274"/>
      <c r="EI281" s="359">
        <v>0.95</v>
      </c>
      <c r="EJ281" s="41">
        <f t="shared" si="284"/>
        <v>0</v>
      </c>
      <c r="EK281" s="41">
        <f t="shared" si="285"/>
        <v>0</v>
      </c>
      <c r="EL281" s="604">
        <v>0</v>
      </c>
      <c r="EM281" s="180">
        <v>0</v>
      </c>
      <c r="EN281" s="289">
        <f>$D$281*EM281</f>
        <v>0</v>
      </c>
      <c r="EO281" s="502">
        <v>0</v>
      </c>
      <c r="EP281" s="274"/>
      <c r="EQ281" s="359">
        <v>0.95</v>
      </c>
      <c r="ER281" s="41">
        <f t="shared" si="286"/>
        <v>0</v>
      </c>
      <c r="ES281" s="41">
        <f t="shared" si="287"/>
        <v>0</v>
      </c>
      <c r="ET281" s="604">
        <v>0</v>
      </c>
      <c r="EU281" s="180">
        <v>0</v>
      </c>
      <c r="EV281" s="289">
        <f>$D$281*EU281</f>
        <v>0</v>
      </c>
      <c r="EW281" s="502">
        <v>0</v>
      </c>
      <c r="EX281" s="274"/>
      <c r="EY281" s="359">
        <v>0.95</v>
      </c>
      <c r="EZ281" s="41">
        <f t="shared" si="288"/>
        <v>0</v>
      </c>
      <c r="FA281" s="41">
        <f t="shared" si="289"/>
        <v>0</v>
      </c>
      <c r="FB281" s="604">
        <v>0</v>
      </c>
      <c r="FC281" s="86">
        <v>0</v>
      </c>
      <c r="FD281" s="289">
        <f>$D$281*FC281</f>
        <v>0</v>
      </c>
      <c r="FE281" s="499">
        <v>0</v>
      </c>
      <c r="FF281" s="19"/>
      <c r="FG281" s="359">
        <v>0.95</v>
      </c>
      <c r="FH281" s="41">
        <f t="shared" si="290"/>
        <v>0</v>
      </c>
      <c r="FI281" s="41">
        <f t="shared" si="248"/>
        <v>0</v>
      </c>
      <c r="FJ281" s="599">
        <v>0</v>
      </c>
      <c r="FK281" s="400">
        <v>0</v>
      </c>
      <c r="FL281" s="289">
        <f>$D$281*FK281</f>
        <v>0</v>
      </c>
      <c r="FM281" s="539">
        <v>0</v>
      </c>
      <c r="FN281" s="275"/>
      <c r="FO281" s="359">
        <v>0.95</v>
      </c>
      <c r="FP281" s="41">
        <f t="shared" si="291"/>
        <v>0</v>
      </c>
      <c r="FQ281" s="41">
        <f t="shared" si="292"/>
        <v>0</v>
      </c>
      <c r="FR281" s="633">
        <v>0</v>
      </c>
      <c r="FW281" s="355">
        <f t="shared" si="293"/>
        <v>144</v>
      </c>
      <c r="FX281" s="355">
        <f t="shared" si="293"/>
        <v>11880</v>
      </c>
      <c r="FY281" s="355">
        <f t="shared" si="294"/>
        <v>0</v>
      </c>
      <c r="FZ281" s="356">
        <f t="shared" si="294"/>
        <v>0</v>
      </c>
    </row>
    <row r="282" spans="1:182" x14ac:dyDescent="0.25">
      <c r="A282" s="35" t="s">
        <v>416</v>
      </c>
      <c r="B282" s="84" t="s">
        <v>417</v>
      </c>
      <c r="C282" s="88" t="s">
        <v>120</v>
      </c>
      <c r="D282" s="102">
        <v>103.5</v>
      </c>
      <c r="E282" s="299">
        <f t="shared" si="298"/>
        <v>93</v>
      </c>
      <c r="F282" s="288">
        <f>$D$282*E282</f>
        <v>9625.5</v>
      </c>
      <c r="G282" s="60">
        <v>0</v>
      </c>
      <c r="H282" s="289">
        <f>$D$282*G282</f>
        <v>0</v>
      </c>
      <c r="I282" s="457">
        <v>0</v>
      </c>
      <c r="K282" s="42">
        <v>1</v>
      </c>
      <c r="L282" s="41">
        <f t="shared" si="254"/>
        <v>0</v>
      </c>
      <c r="M282" s="41">
        <f t="shared" si="255"/>
        <v>0</v>
      </c>
      <c r="N282" s="557">
        <v>0</v>
      </c>
      <c r="O282" s="60">
        <v>15</v>
      </c>
      <c r="P282" s="289">
        <f>$D$282*O282</f>
        <v>1552.5</v>
      </c>
      <c r="Q282" s="457">
        <v>15</v>
      </c>
      <c r="S282" s="42">
        <v>1</v>
      </c>
      <c r="T282" s="41">
        <f t="shared" si="256"/>
        <v>15</v>
      </c>
      <c r="U282" s="41">
        <f t="shared" si="257"/>
        <v>15</v>
      </c>
      <c r="V282" s="557">
        <v>15</v>
      </c>
      <c r="W282" s="60">
        <v>0</v>
      </c>
      <c r="X282" s="289">
        <f>$D$282*W282</f>
        <v>0</v>
      </c>
      <c r="Y282" s="457">
        <v>0</v>
      </c>
      <c r="AA282" s="42">
        <v>1</v>
      </c>
      <c r="AB282" s="41">
        <f t="shared" si="258"/>
        <v>0</v>
      </c>
      <c r="AC282" s="41">
        <f t="shared" si="259"/>
        <v>0</v>
      </c>
      <c r="AD282" s="557">
        <v>0</v>
      </c>
      <c r="AE282" s="60">
        <v>16</v>
      </c>
      <c r="AF282" s="289">
        <f>$D$282*AE282</f>
        <v>1656</v>
      </c>
      <c r="AG282" s="457">
        <v>16</v>
      </c>
      <c r="AI282" s="42">
        <v>1</v>
      </c>
      <c r="AJ282" s="41">
        <f t="shared" si="260"/>
        <v>16</v>
      </c>
      <c r="AK282" s="41">
        <f t="shared" si="261"/>
        <v>16</v>
      </c>
      <c r="AL282" s="557">
        <v>16</v>
      </c>
      <c r="AM282" s="60">
        <v>0</v>
      </c>
      <c r="AN282" s="289">
        <f>$D$282*AM282</f>
        <v>0</v>
      </c>
      <c r="AO282" s="457">
        <v>0</v>
      </c>
      <c r="AQ282" s="42">
        <v>1</v>
      </c>
      <c r="AR282" s="41">
        <f t="shared" si="262"/>
        <v>0</v>
      </c>
      <c r="AS282" s="41">
        <f t="shared" si="263"/>
        <v>0</v>
      </c>
      <c r="AT282" s="557">
        <v>0</v>
      </c>
      <c r="AU282" s="41">
        <v>12</v>
      </c>
      <c r="AV282" s="289">
        <f>$D$282*AU282</f>
        <v>1242</v>
      </c>
      <c r="AW282" s="467">
        <v>12</v>
      </c>
      <c r="AY282" s="42">
        <v>1</v>
      </c>
      <c r="AZ282" s="41">
        <f t="shared" si="264"/>
        <v>12</v>
      </c>
      <c r="BA282" s="41">
        <f t="shared" si="265"/>
        <v>12</v>
      </c>
      <c r="BB282" s="564">
        <v>12</v>
      </c>
      <c r="BC282" s="60">
        <v>0</v>
      </c>
      <c r="BD282" s="289">
        <f>$D$282*BC282</f>
        <v>0</v>
      </c>
      <c r="BE282" s="457">
        <v>0</v>
      </c>
      <c r="BG282" s="42">
        <v>1</v>
      </c>
      <c r="BH282" s="41">
        <f t="shared" si="266"/>
        <v>0</v>
      </c>
      <c r="BI282" s="41">
        <f t="shared" si="267"/>
        <v>0</v>
      </c>
      <c r="BJ282" s="557">
        <v>0</v>
      </c>
      <c r="BK282" s="60">
        <v>10</v>
      </c>
      <c r="BL282" s="289">
        <f>$D$282*BK282</f>
        <v>1035</v>
      </c>
      <c r="BM282" s="457">
        <v>10</v>
      </c>
      <c r="BO282" s="42">
        <v>1</v>
      </c>
      <c r="BP282" s="41">
        <f t="shared" si="268"/>
        <v>10</v>
      </c>
      <c r="BQ282" s="41">
        <f t="shared" si="269"/>
        <v>10</v>
      </c>
      <c r="BR282" s="557">
        <v>10</v>
      </c>
      <c r="BS282" s="41"/>
      <c r="BT282" s="289">
        <f>$D$282*BS282</f>
        <v>0</v>
      </c>
      <c r="BU282" s="467"/>
      <c r="BW282" s="42">
        <v>1</v>
      </c>
      <c r="BX282" s="41">
        <f t="shared" si="270"/>
        <v>0</v>
      </c>
      <c r="BY282" s="41">
        <f t="shared" si="271"/>
        <v>0</v>
      </c>
      <c r="BZ282" s="564">
        <v>0</v>
      </c>
      <c r="CA282" s="60">
        <v>6</v>
      </c>
      <c r="CB282" s="289">
        <f>$D$282*CA282</f>
        <v>621</v>
      </c>
      <c r="CC282" s="457">
        <v>6</v>
      </c>
      <c r="CE282" s="42">
        <v>1</v>
      </c>
      <c r="CF282" s="41">
        <f t="shared" si="272"/>
        <v>6</v>
      </c>
      <c r="CG282" s="41">
        <f t="shared" si="273"/>
        <v>6</v>
      </c>
      <c r="CH282" s="557">
        <v>6</v>
      </c>
      <c r="CI282" s="60">
        <v>7</v>
      </c>
      <c r="CJ282" s="289">
        <f>$D$282*CI282</f>
        <v>724.5</v>
      </c>
      <c r="CK282" s="457">
        <v>7</v>
      </c>
      <c r="CM282" s="42">
        <v>1</v>
      </c>
      <c r="CN282" s="41">
        <f t="shared" si="274"/>
        <v>7</v>
      </c>
      <c r="CO282" s="41">
        <f t="shared" si="275"/>
        <v>7</v>
      </c>
      <c r="CP282" s="599">
        <v>7</v>
      </c>
      <c r="CQ282" s="60">
        <v>7</v>
      </c>
      <c r="CR282" s="289">
        <f>$D$282*CQ282</f>
        <v>724.5</v>
      </c>
      <c r="CS282" s="467">
        <v>0</v>
      </c>
      <c r="CT282" s="56"/>
      <c r="CU282" s="42">
        <v>1</v>
      </c>
      <c r="CV282" s="41">
        <f t="shared" si="252"/>
        <v>7</v>
      </c>
      <c r="CW282" s="41">
        <f t="shared" si="253"/>
        <v>7</v>
      </c>
      <c r="CX282" s="564">
        <v>0</v>
      </c>
      <c r="CY282" s="60">
        <v>20</v>
      </c>
      <c r="CZ282" s="289">
        <f>$D$282*CY282</f>
        <v>2070</v>
      </c>
      <c r="DA282" s="502">
        <v>0</v>
      </c>
      <c r="DB282" s="274"/>
      <c r="DC282" s="42">
        <v>1</v>
      </c>
      <c r="DD282" s="41">
        <f t="shared" si="276"/>
        <v>20</v>
      </c>
      <c r="DE282" s="41">
        <f t="shared" si="277"/>
        <v>20</v>
      </c>
      <c r="DF282" s="604">
        <v>0</v>
      </c>
      <c r="DG282" s="180">
        <v>0</v>
      </c>
      <c r="DH282" s="289">
        <f>$D$282*DG282</f>
        <v>0</v>
      </c>
      <c r="DI282" s="502">
        <v>0</v>
      </c>
      <c r="DJ282" s="274"/>
      <c r="DK282" s="42">
        <v>1</v>
      </c>
      <c r="DL282" s="41">
        <f t="shared" si="278"/>
        <v>0</v>
      </c>
      <c r="DM282" s="41">
        <f t="shared" si="279"/>
        <v>0</v>
      </c>
      <c r="DN282" s="604">
        <v>0</v>
      </c>
      <c r="DO282" s="180">
        <v>0</v>
      </c>
      <c r="DP282" s="289">
        <f>$D$282*DO282</f>
        <v>0</v>
      </c>
      <c r="DQ282" s="502">
        <v>0</v>
      </c>
      <c r="DR282" s="274"/>
      <c r="DS282" s="42">
        <v>1</v>
      </c>
      <c r="DT282" s="41">
        <f t="shared" si="280"/>
        <v>0</v>
      </c>
      <c r="DU282" s="41">
        <f t="shared" si="281"/>
        <v>0</v>
      </c>
      <c r="DV282" s="604">
        <v>0</v>
      </c>
      <c r="DW282" s="180">
        <v>0</v>
      </c>
      <c r="DX282" s="289">
        <f>$D$282*DW282</f>
        <v>0</v>
      </c>
      <c r="DY282" s="502">
        <v>0</v>
      </c>
      <c r="DZ282" s="274"/>
      <c r="EA282" s="42">
        <v>1</v>
      </c>
      <c r="EB282" s="41">
        <f t="shared" si="282"/>
        <v>0</v>
      </c>
      <c r="EC282" s="41">
        <f t="shared" si="283"/>
        <v>0</v>
      </c>
      <c r="ED282" s="604">
        <v>0</v>
      </c>
      <c r="EE282" s="180">
        <v>0</v>
      </c>
      <c r="EF282" s="289">
        <f>$D$282*EE282</f>
        <v>0</v>
      </c>
      <c r="EG282" s="502">
        <v>0</v>
      </c>
      <c r="EH282" s="274"/>
      <c r="EI282" s="42">
        <v>1</v>
      </c>
      <c r="EJ282" s="41">
        <f t="shared" si="284"/>
        <v>0</v>
      </c>
      <c r="EK282" s="41">
        <f t="shared" si="285"/>
        <v>0</v>
      </c>
      <c r="EL282" s="604">
        <v>0</v>
      </c>
      <c r="EM282" s="180">
        <v>0</v>
      </c>
      <c r="EN282" s="289">
        <f>$D$282*EM282</f>
        <v>0</v>
      </c>
      <c r="EO282" s="502">
        <v>0</v>
      </c>
      <c r="EP282" s="274"/>
      <c r="EQ282" s="42">
        <v>1</v>
      </c>
      <c r="ER282" s="41">
        <f t="shared" si="286"/>
        <v>0</v>
      </c>
      <c r="ES282" s="41">
        <f t="shared" si="287"/>
        <v>0</v>
      </c>
      <c r="ET282" s="604">
        <v>0</v>
      </c>
      <c r="EU282" s="180">
        <v>0</v>
      </c>
      <c r="EV282" s="289">
        <f>$D$282*EU282</f>
        <v>0</v>
      </c>
      <c r="EW282" s="502">
        <v>0</v>
      </c>
      <c r="EX282" s="274"/>
      <c r="EY282" s="42">
        <v>1</v>
      </c>
      <c r="EZ282" s="41">
        <f t="shared" si="288"/>
        <v>0</v>
      </c>
      <c r="FA282" s="41">
        <f t="shared" si="289"/>
        <v>0</v>
      </c>
      <c r="FB282" s="604">
        <v>0</v>
      </c>
      <c r="FC282" s="86">
        <v>0</v>
      </c>
      <c r="FD282" s="289">
        <f>$D$282*FC282</f>
        <v>0</v>
      </c>
      <c r="FE282" s="499">
        <v>0</v>
      </c>
      <c r="FF282" s="19"/>
      <c r="FG282" s="42">
        <v>1</v>
      </c>
      <c r="FH282" s="41">
        <f t="shared" si="290"/>
        <v>0</v>
      </c>
      <c r="FI282" s="41">
        <f t="shared" si="248"/>
        <v>0</v>
      </c>
      <c r="FJ282" s="599">
        <v>0</v>
      </c>
      <c r="FK282" s="400">
        <v>0</v>
      </c>
      <c r="FL282" s="289">
        <f>$D$282*FK282</f>
        <v>0</v>
      </c>
      <c r="FM282" s="539">
        <v>0</v>
      </c>
      <c r="FN282" s="275"/>
      <c r="FO282" s="42">
        <v>1</v>
      </c>
      <c r="FP282" s="41">
        <f t="shared" si="291"/>
        <v>0</v>
      </c>
      <c r="FQ282" s="41">
        <f t="shared" si="292"/>
        <v>0</v>
      </c>
      <c r="FR282" s="633">
        <v>0</v>
      </c>
      <c r="FW282" s="355">
        <f t="shared" si="293"/>
        <v>93</v>
      </c>
      <c r="FX282" s="355">
        <f t="shared" si="293"/>
        <v>9625.5</v>
      </c>
      <c r="FY282" s="355">
        <f t="shared" si="294"/>
        <v>0</v>
      </c>
      <c r="FZ282" s="356">
        <f t="shared" si="294"/>
        <v>0</v>
      </c>
    </row>
    <row r="283" spans="1:182" x14ac:dyDescent="0.25">
      <c r="A283" s="35" t="s">
        <v>418</v>
      </c>
      <c r="B283" s="84" t="s">
        <v>419</v>
      </c>
      <c r="C283" s="88" t="s">
        <v>120</v>
      </c>
      <c r="D283" s="102">
        <v>82.5</v>
      </c>
      <c r="E283" s="299">
        <f t="shared" si="298"/>
        <v>161</v>
      </c>
      <c r="F283" s="288">
        <f>$D$283*E283</f>
        <v>13282.5</v>
      </c>
      <c r="G283" s="60">
        <v>0</v>
      </c>
      <c r="H283" s="289">
        <f>$D$283*G283</f>
        <v>0</v>
      </c>
      <c r="I283" s="457">
        <v>0</v>
      </c>
      <c r="K283" s="424">
        <v>1.4</v>
      </c>
      <c r="L283" s="41">
        <f t="shared" si="254"/>
        <v>0</v>
      </c>
      <c r="M283" s="41">
        <f t="shared" si="255"/>
        <v>0</v>
      </c>
      <c r="N283" s="557">
        <v>0</v>
      </c>
      <c r="O283" s="60">
        <v>28</v>
      </c>
      <c r="P283" s="289">
        <f>$D$283*O283</f>
        <v>2310</v>
      </c>
      <c r="Q283" s="457">
        <v>28</v>
      </c>
      <c r="S283" s="424">
        <v>1.4</v>
      </c>
      <c r="T283" s="41">
        <f t="shared" si="256"/>
        <v>39.199999999999996</v>
      </c>
      <c r="U283" s="41">
        <f t="shared" si="257"/>
        <v>40</v>
      </c>
      <c r="V283" s="557">
        <v>40</v>
      </c>
      <c r="W283" s="60">
        <v>0</v>
      </c>
      <c r="X283" s="289">
        <f>$D$283*W283</f>
        <v>0</v>
      </c>
      <c r="Y283" s="457">
        <v>0</v>
      </c>
      <c r="AA283" s="424">
        <v>1.4</v>
      </c>
      <c r="AB283" s="41">
        <f t="shared" si="258"/>
        <v>0</v>
      </c>
      <c r="AC283" s="41">
        <f t="shared" si="259"/>
        <v>0</v>
      </c>
      <c r="AD283" s="557">
        <v>0</v>
      </c>
      <c r="AE283" s="60">
        <v>21</v>
      </c>
      <c r="AF283" s="289">
        <f>$D$283*AE283</f>
        <v>1732.5</v>
      </c>
      <c r="AG283" s="457">
        <v>21</v>
      </c>
      <c r="AI283" s="424">
        <v>1.4</v>
      </c>
      <c r="AJ283" s="41">
        <f t="shared" si="260"/>
        <v>29.4</v>
      </c>
      <c r="AK283" s="41">
        <f t="shared" si="261"/>
        <v>30</v>
      </c>
      <c r="AL283" s="557">
        <v>30</v>
      </c>
      <c r="AM283" s="60">
        <v>0</v>
      </c>
      <c r="AN283" s="289">
        <f>$D$283*AM283</f>
        <v>0</v>
      </c>
      <c r="AO283" s="457">
        <v>0</v>
      </c>
      <c r="AQ283" s="424">
        <v>1.4</v>
      </c>
      <c r="AR283" s="41">
        <f t="shared" si="262"/>
        <v>0</v>
      </c>
      <c r="AS283" s="41">
        <f t="shared" si="263"/>
        <v>0</v>
      </c>
      <c r="AT283" s="557">
        <v>0</v>
      </c>
      <c r="AU283" s="41">
        <v>20</v>
      </c>
      <c r="AV283" s="289">
        <f>$D$283*AU283</f>
        <v>1650</v>
      </c>
      <c r="AW283" s="467">
        <v>20</v>
      </c>
      <c r="AY283" s="424">
        <v>1.4</v>
      </c>
      <c r="AZ283" s="41">
        <f t="shared" si="264"/>
        <v>28</v>
      </c>
      <c r="BA283" s="41">
        <f t="shared" si="265"/>
        <v>28</v>
      </c>
      <c r="BB283" s="564">
        <v>28</v>
      </c>
      <c r="BC283" s="60">
        <v>0</v>
      </c>
      <c r="BD283" s="289">
        <f>$D$283*BC283</f>
        <v>0</v>
      </c>
      <c r="BE283" s="457">
        <v>0</v>
      </c>
      <c r="BG283" s="424">
        <v>1.4</v>
      </c>
      <c r="BH283" s="41">
        <f t="shared" si="266"/>
        <v>0</v>
      </c>
      <c r="BI283" s="41">
        <f t="shared" si="267"/>
        <v>0</v>
      </c>
      <c r="BJ283" s="557">
        <v>0</v>
      </c>
      <c r="BK283" s="60">
        <v>20</v>
      </c>
      <c r="BL283" s="289">
        <f>$D$283*BK283</f>
        <v>1650</v>
      </c>
      <c r="BM283" s="457">
        <v>20</v>
      </c>
      <c r="BO283" s="424">
        <v>1.4</v>
      </c>
      <c r="BP283" s="41">
        <f t="shared" si="268"/>
        <v>28</v>
      </c>
      <c r="BQ283" s="41">
        <f t="shared" si="269"/>
        <v>28</v>
      </c>
      <c r="BR283" s="557">
        <v>28</v>
      </c>
      <c r="BS283" s="41">
        <v>0</v>
      </c>
      <c r="BT283" s="289">
        <f>$D$283*BS283</f>
        <v>0</v>
      </c>
      <c r="BU283" s="467">
        <v>0</v>
      </c>
      <c r="BW283" s="424">
        <v>1.4</v>
      </c>
      <c r="BX283" s="41">
        <f t="shared" si="270"/>
        <v>0</v>
      </c>
      <c r="BY283" s="41">
        <f t="shared" si="271"/>
        <v>0</v>
      </c>
      <c r="BZ283" s="564">
        <v>0</v>
      </c>
      <c r="CA283" s="60">
        <v>10</v>
      </c>
      <c r="CB283" s="289">
        <f>$D$283*CA283</f>
        <v>825</v>
      </c>
      <c r="CC283" s="457">
        <v>10</v>
      </c>
      <c r="CE283" s="424">
        <v>1.4</v>
      </c>
      <c r="CF283" s="41">
        <f t="shared" si="272"/>
        <v>14</v>
      </c>
      <c r="CG283" s="41">
        <f t="shared" si="273"/>
        <v>14</v>
      </c>
      <c r="CH283" s="557">
        <v>14</v>
      </c>
      <c r="CI283" s="86">
        <v>14</v>
      </c>
      <c r="CJ283" s="289">
        <f>$D$283*CI283</f>
        <v>1155</v>
      </c>
      <c r="CK283" s="499">
        <v>14</v>
      </c>
      <c r="CM283" s="424">
        <v>1.4</v>
      </c>
      <c r="CN283" s="41">
        <f t="shared" si="274"/>
        <v>19.599999999999998</v>
      </c>
      <c r="CO283" s="41">
        <f t="shared" si="275"/>
        <v>20</v>
      </c>
      <c r="CP283" s="599">
        <v>20</v>
      </c>
      <c r="CQ283" s="86">
        <v>14</v>
      </c>
      <c r="CR283" s="289">
        <f>$D$283*CQ283</f>
        <v>1155</v>
      </c>
      <c r="CS283" s="467">
        <v>0</v>
      </c>
      <c r="CT283" s="56"/>
      <c r="CU283" s="424">
        <v>1.4</v>
      </c>
      <c r="CV283" s="41">
        <f t="shared" si="252"/>
        <v>19.599999999999998</v>
      </c>
      <c r="CW283" s="41">
        <f t="shared" si="253"/>
        <v>20</v>
      </c>
      <c r="CX283" s="564">
        <v>0</v>
      </c>
      <c r="CY283" s="60">
        <v>34</v>
      </c>
      <c r="CZ283" s="289">
        <f>$D$283*CY283</f>
        <v>2805</v>
      </c>
      <c r="DA283" s="502">
        <v>0</v>
      </c>
      <c r="DB283" s="274"/>
      <c r="DC283" s="424">
        <v>1.4</v>
      </c>
      <c r="DD283" s="41">
        <f t="shared" si="276"/>
        <v>47.599999999999994</v>
      </c>
      <c r="DE283" s="41">
        <f t="shared" si="277"/>
        <v>48</v>
      </c>
      <c r="DF283" s="604">
        <v>0</v>
      </c>
      <c r="DG283" s="180">
        <v>0</v>
      </c>
      <c r="DH283" s="289">
        <f>$D$283*DG283</f>
        <v>0</v>
      </c>
      <c r="DI283" s="502">
        <v>0</v>
      </c>
      <c r="DJ283" s="274"/>
      <c r="DK283" s="424">
        <v>1.4</v>
      </c>
      <c r="DL283" s="41">
        <f t="shared" si="278"/>
        <v>0</v>
      </c>
      <c r="DM283" s="41">
        <f t="shared" si="279"/>
        <v>0</v>
      </c>
      <c r="DN283" s="604">
        <v>0</v>
      </c>
      <c r="DO283" s="180">
        <v>0</v>
      </c>
      <c r="DP283" s="289">
        <f>$D$283*DO283</f>
        <v>0</v>
      </c>
      <c r="DQ283" s="502">
        <v>0</v>
      </c>
      <c r="DR283" s="274"/>
      <c r="DS283" s="424">
        <v>1.4</v>
      </c>
      <c r="DT283" s="41">
        <f t="shared" si="280"/>
        <v>0</v>
      </c>
      <c r="DU283" s="41">
        <f t="shared" si="281"/>
        <v>0</v>
      </c>
      <c r="DV283" s="604">
        <v>0</v>
      </c>
      <c r="DW283" s="180">
        <v>0</v>
      </c>
      <c r="DX283" s="289">
        <f>$D$283*DW283</f>
        <v>0</v>
      </c>
      <c r="DY283" s="502">
        <v>0</v>
      </c>
      <c r="DZ283" s="274"/>
      <c r="EA283" s="424">
        <v>1.4</v>
      </c>
      <c r="EB283" s="41">
        <f t="shared" si="282"/>
        <v>0</v>
      </c>
      <c r="EC283" s="41">
        <f t="shared" si="283"/>
        <v>0</v>
      </c>
      <c r="ED283" s="604">
        <v>0</v>
      </c>
      <c r="EE283" s="180">
        <v>0</v>
      </c>
      <c r="EF283" s="289">
        <f>$D$283*EE283</f>
        <v>0</v>
      </c>
      <c r="EG283" s="502">
        <v>0</v>
      </c>
      <c r="EH283" s="274"/>
      <c r="EI283" s="424">
        <v>1.4</v>
      </c>
      <c r="EJ283" s="41">
        <f t="shared" si="284"/>
        <v>0</v>
      </c>
      <c r="EK283" s="41">
        <f t="shared" si="285"/>
        <v>0</v>
      </c>
      <c r="EL283" s="604">
        <v>0</v>
      </c>
      <c r="EM283" s="180">
        <v>0</v>
      </c>
      <c r="EN283" s="289">
        <f>$D$283*EM283</f>
        <v>0</v>
      </c>
      <c r="EO283" s="502">
        <v>0</v>
      </c>
      <c r="EP283" s="274"/>
      <c r="EQ283" s="424">
        <v>1.4</v>
      </c>
      <c r="ER283" s="41">
        <f t="shared" si="286"/>
        <v>0</v>
      </c>
      <c r="ES283" s="41">
        <f t="shared" si="287"/>
        <v>0</v>
      </c>
      <c r="ET283" s="604">
        <v>0</v>
      </c>
      <c r="EU283" s="180">
        <v>0</v>
      </c>
      <c r="EV283" s="289">
        <f>$D$283*EU283</f>
        <v>0</v>
      </c>
      <c r="EW283" s="502">
        <v>0</v>
      </c>
      <c r="EX283" s="274"/>
      <c r="EY283" s="424">
        <v>1.4</v>
      </c>
      <c r="EZ283" s="41">
        <f t="shared" si="288"/>
        <v>0</v>
      </c>
      <c r="FA283" s="41">
        <f t="shared" si="289"/>
        <v>0</v>
      </c>
      <c r="FB283" s="604">
        <v>0</v>
      </c>
      <c r="FC283" s="86">
        <v>0</v>
      </c>
      <c r="FD283" s="289">
        <f>$D$283*FC283</f>
        <v>0</v>
      </c>
      <c r="FE283" s="499">
        <v>0</v>
      </c>
      <c r="FF283" s="19"/>
      <c r="FG283" s="424">
        <v>1.4</v>
      </c>
      <c r="FH283" s="41">
        <f t="shared" si="290"/>
        <v>0</v>
      </c>
      <c r="FI283" s="41">
        <f t="shared" si="248"/>
        <v>0</v>
      </c>
      <c r="FJ283" s="599">
        <v>0</v>
      </c>
      <c r="FK283" s="400">
        <v>0</v>
      </c>
      <c r="FL283" s="289">
        <f>$D$283*FK283</f>
        <v>0</v>
      </c>
      <c r="FM283" s="539">
        <v>0</v>
      </c>
      <c r="FN283" s="274"/>
      <c r="FO283" s="424">
        <v>1.4</v>
      </c>
      <c r="FP283" s="41">
        <f t="shared" si="291"/>
        <v>0</v>
      </c>
      <c r="FQ283" s="41">
        <f t="shared" si="292"/>
        <v>0</v>
      </c>
      <c r="FR283" s="633">
        <v>0</v>
      </c>
      <c r="FW283" s="355">
        <f t="shared" si="293"/>
        <v>161</v>
      </c>
      <c r="FX283" s="355">
        <f t="shared" si="293"/>
        <v>13282.5</v>
      </c>
      <c r="FY283" s="355">
        <f t="shared" si="294"/>
        <v>0</v>
      </c>
      <c r="FZ283" s="356">
        <f t="shared" si="294"/>
        <v>0</v>
      </c>
    </row>
    <row r="284" spans="1:182" x14ac:dyDescent="0.25">
      <c r="A284" s="35" t="s">
        <v>420</v>
      </c>
      <c r="B284" s="84" t="s">
        <v>421</v>
      </c>
      <c r="C284" s="88" t="s">
        <v>120</v>
      </c>
      <c r="D284" s="102">
        <v>103.5</v>
      </c>
      <c r="E284" s="299">
        <f t="shared" si="298"/>
        <v>94</v>
      </c>
      <c r="F284" s="288">
        <f>$D$284*E284</f>
        <v>9729</v>
      </c>
      <c r="G284" s="60">
        <v>0</v>
      </c>
      <c r="H284" s="289">
        <f>$D$284*G284</f>
        <v>0</v>
      </c>
      <c r="I284" s="457">
        <v>0</v>
      </c>
      <c r="K284" s="359">
        <v>1.25</v>
      </c>
      <c r="L284" s="41">
        <f t="shared" si="254"/>
        <v>0</v>
      </c>
      <c r="M284" s="41">
        <f t="shared" si="255"/>
        <v>0</v>
      </c>
      <c r="N284" s="557">
        <v>0</v>
      </c>
      <c r="O284" s="60">
        <v>18</v>
      </c>
      <c r="P284" s="289">
        <f>$D$284*O284</f>
        <v>1863</v>
      </c>
      <c r="Q284" s="457">
        <v>18</v>
      </c>
      <c r="S284" s="359">
        <v>1.25</v>
      </c>
      <c r="T284" s="41">
        <f t="shared" si="256"/>
        <v>22.5</v>
      </c>
      <c r="U284" s="41">
        <f t="shared" si="257"/>
        <v>23</v>
      </c>
      <c r="V284" s="557">
        <v>23</v>
      </c>
      <c r="W284" s="60">
        <v>0</v>
      </c>
      <c r="X284" s="289">
        <f>$D$284*W284</f>
        <v>0</v>
      </c>
      <c r="Y284" s="457">
        <v>0</v>
      </c>
      <c r="AA284" s="359">
        <v>1.25</v>
      </c>
      <c r="AB284" s="41">
        <f t="shared" si="258"/>
        <v>0</v>
      </c>
      <c r="AC284" s="41">
        <f t="shared" si="259"/>
        <v>0</v>
      </c>
      <c r="AD284" s="557">
        <v>0</v>
      </c>
      <c r="AE284" s="60">
        <v>10</v>
      </c>
      <c r="AF284" s="289">
        <f>$D$284*AE284</f>
        <v>1035</v>
      </c>
      <c r="AG284" s="457">
        <v>10</v>
      </c>
      <c r="AI284" s="359">
        <v>1.25</v>
      </c>
      <c r="AJ284" s="41">
        <f t="shared" si="260"/>
        <v>12.5</v>
      </c>
      <c r="AK284" s="41">
        <f t="shared" si="261"/>
        <v>13</v>
      </c>
      <c r="AL284" s="557">
        <v>13</v>
      </c>
      <c r="AM284" s="60">
        <v>0</v>
      </c>
      <c r="AN284" s="289">
        <f>$D$284*AM284</f>
        <v>0</v>
      </c>
      <c r="AO284" s="457">
        <v>0</v>
      </c>
      <c r="AQ284" s="359">
        <v>1.25</v>
      </c>
      <c r="AR284" s="41">
        <f t="shared" si="262"/>
        <v>0</v>
      </c>
      <c r="AS284" s="41">
        <f t="shared" si="263"/>
        <v>0</v>
      </c>
      <c r="AT284" s="557">
        <v>0</v>
      </c>
      <c r="AU284" s="41">
        <v>12</v>
      </c>
      <c r="AV284" s="289">
        <f>$D$284*AU284</f>
        <v>1242</v>
      </c>
      <c r="AW284" s="467">
        <v>12</v>
      </c>
      <c r="AY284" s="359">
        <v>1.25</v>
      </c>
      <c r="AZ284" s="41">
        <f t="shared" si="264"/>
        <v>15</v>
      </c>
      <c r="BA284" s="41">
        <f t="shared" si="265"/>
        <v>15</v>
      </c>
      <c r="BB284" s="564">
        <v>15</v>
      </c>
      <c r="BC284" s="60">
        <v>0</v>
      </c>
      <c r="BD284" s="289">
        <f>$D$284*BC284</f>
        <v>0</v>
      </c>
      <c r="BE284" s="457">
        <v>0</v>
      </c>
      <c r="BG284" s="359">
        <v>1.25</v>
      </c>
      <c r="BH284" s="41">
        <f t="shared" si="266"/>
        <v>0</v>
      </c>
      <c r="BI284" s="41">
        <f t="shared" si="267"/>
        <v>0</v>
      </c>
      <c r="BJ284" s="557">
        <v>0</v>
      </c>
      <c r="BK284" s="60">
        <v>9</v>
      </c>
      <c r="BL284" s="289">
        <f>$D$284*BK284</f>
        <v>931.5</v>
      </c>
      <c r="BM284" s="457">
        <v>9</v>
      </c>
      <c r="BO284" s="359">
        <v>1.25</v>
      </c>
      <c r="BP284" s="41">
        <f t="shared" si="268"/>
        <v>11.25</v>
      </c>
      <c r="BQ284" s="41">
        <f t="shared" si="269"/>
        <v>12</v>
      </c>
      <c r="BR284" s="557">
        <v>12</v>
      </c>
      <c r="BS284" s="41"/>
      <c r="BT284" s="289">
        <f>$D$284*BS284</f>
        <v>0</v>
      </c>
      <c r="BU284" s="467"/>
      <c r="BW284" s="359">
        <v>1.25</v>
      </c>
      <c r="BX284" s="41">
        <f t="shared" si="270"/>
        <v>0</v>
      </c>
      <c r="BY284" s="41">
        <f t="shared" si="271"/>
        <v>0</v>
      </c>
      <c r="BZ284" s="564">
        <v>0</v>
      </c>
      <c r="CA284" s="60">
        <v>7</v>
      </c>
      <c r="CB284" s="289">
        <f>$D$284*CA284</f>
        <v>724.5</v>
      </c>
      <c r="CC284" s="457">
        <v>7</v>
      </c>
      <c r="CE284" s="359">
        <v>1.25</v>
      </c>
      <c r="CF284" s="41">
        <f t="shared" si="272"/>
        <v>8.75</v>
      </c>
      <c r="CG284" s="41">
        <f t="shared" si="273"/>
        <v>9</v>
      </c>
      <c r="CH284" s="557">
        <v>9</v>
      </c>
      <c r="CI284" s="60">
        <v>9</v>
      </c>
      <c r="CJ284" s="289">
        <f>$D$284*CI284</f>
        <v>931.5</v>
      </c>
      <c r="CK284" s="457">
        <v>9</v>
      </c>
      <c r="CM284" s="359">
        <v>1.25</v>
      </c>
      <c r="CN284" s="41">
        <f t="shared" si="274"/>
        <v>11.25</v>
      </c>
      <c r="CO284" s="41">
        <f t="shared" si="275"/>
        <v>12</v>
      </c>
      <c r="CP284" s="599">
        <v>12</v>
      </c>
      <c r="CQ284" s="60">
        <v>9</v>
      </c>
      <c r="CR284" s="289">
        <f>$D$284*CQ284</f>
        <v>931.5</v>
      </c>
      <c r="CS284" s="467">
        <v>0</v>
      </c>
      <c r="CT284" s="56"/>
      <c r="CU284" s="359">
        <v>1.25</v>
      </c>
      <c r="CV284" s="41">
        <f t="shared" si="252"/>
        <v>11.25</v>
      </c>
      <c r="CW284" s="41">
        <f t="shared" si="253"/>
        <v>12</v>
      </c>
      <c r="CX284" s="564">
        <v>0</v>
      </c>
      <c r="CY284" s="60">
        <v>20</v>
      </c>
      <c r="CZ284" s="289">
        <f>$D$284*CY284</f>
        <v>2070</v>
      </c>
      <c r="DA284" s="502">
        <v>0</v>
      </c>
      <c r="DB284" s="274"/>
      <c r="DC284" s="359">
        <v>1.25</v>
      </c>
      <c r="DD284" s="41">
        <f t="shared" si="276"/>
        <v>25</v>
      </c>
      <c r="DE284" s="41">
        <f t="shared" si="277"/>
        <v>25</v>
      </c>
      <c r="DF284" s="604">
        <v>0</v>
      </c>
      <c r="DG284" s="180">
        <v>0</v>
      </c>
      <c r="DH284" s="289">
        <f>$D$284*DG284</f>
        <v>0</v>
      </c>
      <c r="DI284" s="502">
        <v>0</v>
      </c>
      <c r="DJ284" s="274"/>
      <c r="DK284" s="359">
        <v>1.25</v>
      </c>
      <c r="DL284" s="41">
        <f t="shared" si="278"/>
        <v>0</v>
      </c>
      <c r="DM284" s="41">
        <f t="shared" si="279"/>
        <v>0</v>
      </c>
      <c r="DN284" s="604">
        <v>0</v>
      </c>
      <c r="DO284" s="180">
        <v>0</v>
      </c>
      <c r="DP284" s="289">
        <f>$D$284*DO284</f>
        <v>0</v>
      </c>
      <c r="DQ284" s="502">
        <v>0</v>
      </c>
      <c r="DR284" s="274"/>
      <c r="DS284" s="359">
        <v>1.25</v>
      </c>
      <c r="DT284" s="41">
        <f t="shared" si="280"/>
        <v>0</v>
      </c>
      <c r="DU284" s="41">
        <f t="shared" si="281"/>
        <v>0</v>
      </c>
      <c r="DV284" s="604">
        <v>0</v>
      </c>
      <c r="DW284" s="180">
        <v>0</v>
      </c>
      <c r="DX284" s="289">
        <f>$D$284*DW284</f>
        <v>0</v>
      </c>
      <c r="DY284" s="502">
        <v>0</v>
      </c>
      <c r="DZ284" s="274"/>
      <c r="EA284" s="359">
        <v>1.25</v>
      </c>
      <c r="EB284" s="41">
        <f t="shared" si="282"/>
        <v>0</v>
      </c>
      <c r="EC284" s="41">
        <f t="shared" si="283"/>
        <v>0</v>
      </c>
      <c r="ED284" s="604">
        <v>0</v>
      </c>
      <c r="EE284" s="180">
        <v>0</v>
      </c>
      <c r="EF284" s="289">
        <f>$D$284*EE284</f>
        <v>0</v>
      </c>
      <c r="EG284" s="502">
        <v>0</v>
      </c>
      <c r="EH284" s="274"/>
      <c r="EI284" s="359">
        <v>1.25</v>
      </c>
      <c r="EJ284" s="41">
        <f t="shared" si="284"/>
        <v>0</v>
      </c>
      <c r="EK284" s="41">
        <f t="shared" si="285"/>
        <v>0</v>
      </c>
      <c r="EL284" s="604">
        <v>0</v>
      </c>
      <c r="EM284" s="180">
        <v>0</v>
      </c>
      <c r="EN284" s="289">
        <f>$D$284*EM284</f>
        <v>0</v>
      </c>
      <c r="EO284" s="502">
        <v>0</v>
      </c>
      <c r="EP284" s="274"/>
      <c r="EQ284" s="359">
        <v>1.25</v>
      </c>
      <c r="ER284" s="41">
        <f t="shared" si="286"/>
        <v>0</v>
      </c>
      <c r="ES284" s="41">
        <f t="shared" si="287"/>
        <v>0</v>
      </c>
      <c r="ET284" s="604">
        <v>0</v>
      </c>
      <c r="EU284" s="180">
        <v>0</v>
      </c>
      <c r="EV284" s="289">
        <f>$D$284*EU284</f>
        <v>0</v>
      </c>
      <c r="EW284" s="502">
        <v>0</v>
      </c>
      <c r="EX284" s="274"/>
      <c r="EY284" s="359">
        <v>1.25</v>
      </c>
      <c r="EZ284" s="41">
        <f t="shared" si="288"/>
        <v>0</v>
      </c>
      <c r="FA284" s="41">
        <f t="shared" si="289"/>
        <v>0</v>
      </c>
      <c r="FB284" s="604">
        <v>0</v>
      </c>
      <c r="FC284" s="86">
        <v>0</v>
      </c>
      <c r="FD284" s="289">
        <f>$D$284*FC284</f>
        <v>0</v>
      </c>
      <c r="FE284" s="499">
        <v>0</v>
      </c>
      <c r="FF284" s="19"/>
      <c r="FG284" s="359">
        <v>1.25</v>
      </c>
      <c r="FH284" s="41">
        <f t="shared" si="290"/>
        <v>0</v>
      </c>
      <c r="FI284" s="41">
        <f t="shared" si="248"/>
        <v>0</v>
      </c>
      <c r="FJ284" s="599">
        <v>0</v>
      </c>
      <c r="FK284" s="400">
        <v>0</v>
      </c>
      <c r="FL284" s="289">
        <f>$D$284*FK284</f>
        <v>0</v>
      </c>
      <c r="FM284" s="539">
        <v>0</v>
      </c>
      <c r="FN284" s="274"/>
      <c r="FO284" s="359">
        <v>1.25</v>
      </c>
      <c r="FP284" s="41">
        <f t="shared" si="291"/>
        <v>0</v>
      </c>
      <c r="FQ284" s="41">
        <f t="shared" si="292"/>
        <v>0</v>
      </c>
      <c r="FR284" s="633">
        <v>0</v>
      </c>
      <c r="FW284" s="355">
        <f t="shared" si="293"/>
        <v>94</v>
      </c>
      <c r="FX284" s="355">
        <f t="shared" si="293"/>
        <v>9729</v>
      </c>
      <c r="FY284" s="355">
        <f t="shared" si="294"/>
        <v>0</v>
      </c>
      <c r="FZ284" s="356">
        <f t="shared" si="294"/>
        <v>0</v>
      </c>
    </row>
    <row r="285" spans="1:182" x14ac:dyDescent="0.25">
      <c r="A285" s="62"/>
      <c r="B285" s="63" t="s">
        <v>422</v>
      </c>
      <c r="C285" s="64" t="s">
        <v>120</v>
      </c>
      <c r="D285" s="65"/>
      <c r="E285" s="299">
        <f>SUM(E281:E284)</f>
        <v>492</v>
      </c>
      <c r="F285" s="297">
        <f>SUM(F281:F284)</f>
        <v>44517</v>
      </c>
      <c r="G285" s="104">
        <f>SUM(G281:G284)</f>
        <v>0</v>
      </c>
      <c r="H285" s="298">
        <f>SUM(H281:H284)</f>
        <v>0</v>
      </c>
      <c r="I285" s="463">
        <v>0</v>
      </c>
      <c r="J285" s="122">
        <v>0</v>
      </c>
      <c r="K285" s="42"/>
      <c r="L285" s="41">
        <f t="shared" si="254"/>
        <v>0</v>
      </c>
      <c r="M285" s="41">
        <f t="shared" si="255"/>
        <v>0</v>
      </c>
      <c r="N285" s="557">
        <v>0</v>
      </c>
      <c r="O285" s="104">
        <f>SUM(O281:O284)</f>
        <v>87</v>
      </c>
      <c r="P285" s="298">
        <f>SUM(P281:P284)</f>
        <v>7870.5</v>
      </c>
      <c r="Q285" s="463">
        <v>87</v>
      </c>
      <c r="R285" s="122">
        <v>171</v>
      </c>
      <c r="S285" s="42"/>
      <c r="T285" s="41">
        <f t="shared" si="256"/>
        <v>0</v>
      </c>
      <c r="U285" s="41">
        <f t="shared" si="257"/>
        <v>0</v>
      </c>
      <c r="V285" s="557">
        <v>0</v>
      </c>
      <c r="W285" s="104">
        <f>SUM(W281:W284)</f>
        <v>0</v>
      </c>
      <c r="X285" s="298">
        <f>SUM(X281:X284)</f>
        <v>0</v>
      </c>
      <c r="Y285" s="463">
        <v>0</v>
      </c>
      <c r="Z285" s="122">
        <v>0</v>
      </c>
      <c r="AA285" s="42"/>
      <c r="AB285" s="41">
        <f t="shared" si="258"/>
        <v>0</v>
      </c>
      <c r="AC285" s="41">
        <f t="shared" si="259"/>
        <v>0</v>
      </c>
      <c r="AD285" s="557">
        <v>0</v>
      </c>
      <c r="AE285" s="104">
        <f>SUM(AE281:AE284)</f>
        <v>71</v>
      </c>
      <c r="AF285" s="298">
        <f>SUM(AF281:AF284)</f>
        <v>6403.5</v>
      </c>
      <c r="AG285" s="463">
        <v>71</v>
      </c>
      <c r="AH285" s="122">
        <v>255</v>
      </c>
      <c r="AI285" s="42"/>
      <c r="AJ285" s="41">
        <f t="shared" si="260"/>
        <v>0</v>
      </c>
      <c r="AK285" s="41">
        <f t="shared" si="261"/>
        <v>0</v>
      </c>
      <c r="AL285" s="557">
        <v>0</v>
      </c>
      <c r="AM285" s="104">
        <f>SUM(AM281:AM284)</f>
        <v>0</v>
      </c>
      <c r="AN285" s="298">
        <f>SUM(AN281:AN284)</f>
        <v>0</v>
      </c>
      <c r="AO285" s="463">
        <v>0</v>
      </c>
      <c r="AP285" s="122">
        <v>0</v>
      </c>
      <c r="AQ285" s="42"/>
      <c r="AR285" s="41">
        <f t="shared" si="262"/>
        <v>0</v>
      </c>
      <c r="AS285" s="41">
        <f t="shared" si="263"/>
        <v>0</v>
      </c>
      <c r="AT285" s="557">
        <v>0</v>
      </c>
      <c r="AU285" s="104">
        <f>SUM(AU281:AU284)</f>
        <v>62</v>
      </c>
      <c r="AV285" s="298">
        <f>SUM(AV281:AV284)</f>
        <v>5619</v>
      </c>
      <c r="AW285" s="463">
        <v>62</v>
      </c>
      <c r="AX285" s="122">
        <v>405</v>
      </c>
      <c r="AY285" s="42"/>
      <c r="AZ285" s="41">
        <f t="shared" si="264"/>
        <v>0</v>
      </c>
      <c r="BA285" s="41">
        <f t="shared" si="265"/>
        <v>0</v>
      </c>
      <c r="BB285" s="557">
        <v>0</v>
      </c>
      <c r="BC285" s="104">
        <f>SUM(BC281:BC284)</f>
        <v>0</v>
      </c>
      <c r="BD285" s="298">
        <f>SUM(BD281:BD284)</f>
        <v>0</v>
      </c>
      <c r="BE285" s="463">
        <v>0</v>
      </c>
      <c r="BF285" s="122">
        <v>0</v>
      </c>
      <c r="BG285" s="42"/>
      <c r="BH285" s="41">
        <f t="shared" si="266"/>
        <v>0</v>
      </c>
      <c r="BI285" s="41">
        <f t="shared" si="267"/>
        <v>0</v>
      </c>
      <c r="BJ285" s="557">
        <v>0</v>
      </c>
      <c r="BK285" s="104">
        <f>SUM(BK281:BK284)</f>
        <v>57</v>
      </c>
      <c r="BL285" s="298">
        <f>SUM(BL281:BL284)</f>
        <v>5101.5</v>
      </c>
      <c r="BM285" s="463">
        <v>57</v>
      </c>
      <c r="BN285" s="122">
        <v>229</v>
      </c>
      <c r="BO285" s="42"/>
      <c r="BP285" s="41">
        <f t="shared" si="268"/>
        <v>0</v>
      </c>
      <c r="BQ285" s="41">
        <f t="shared" si="269"/>
        <v>0</v>
      </c>
      <c r="BR285" s="557">
        <v>0</v>
      </c>
      <c r="BS285" s="41">
        <f>SUM(BS281:BS284)</f>
        <v>0</v>
      </c>
      <c r="BT285" s="298">
        <f>SUM(BT281:BT284)</f>
        <v>0</v>
      </c>
      <c r="BU285" s="467">
        <v>0</v>
      </c>
      <c r="BV285" s="122">
        <v>57</v>
      </c>
      <c r="BW285" s="42"/>
      <c r="BX285" s="41">
        <f t="shared" si="270"/>
        <v>0</v>
      </c>
      <c r="BY285" s="41">
        <f t="shared" si="271"/>
        <v>0</v>
      </c>
      <c r="BZ285" s="557">
        <v>0</v>
      </c>
      <c r="CA285" s="41">
        <f>SUM(CA281:CA284)</f>
        <v>31</v>
      </c>
      <c r="CB285" s="298">
        <f>SUM(CB281:CB284)</f>
        <v>2830.5</v>
      </c>
      <c r="CC285" s="467">
        <v>31</v>
      </c>
      <c r="CD285" s="122">
        <v>0</v>
      </c>
      <c r="CE285" s="42"/>
      <c r="CF285" s="41">
        <f t="shared" si="272"/>
        <v>0</v>
      </c>
      <c r="CG285" s="41">
        <f t="shared" si="273"/>
        <v>0</v>
      </c>
      <c r="CH285" s="557">
        <v>0</v>
      </c>
      <c r="CI285" s="104">
        <f>SUM(CI281:CI284)</f>
        <v>39</v>
      </c>
      <c r="CJ285" s="298">
        <f>SUM(CJ281:CJ284)</f>
        <v>3553.5</v>
      </c>
      <c r="CK285" s="463">
        <v>39</v>
      </c>
      <c r="CL285" s="122">
        <v>0</v>
      </c>
      <c r="CM285" s="42"/>
      <c r="CN285" s="41">
        <f t="shared" si="274"/>
        <v>0</v>
      </c>
      <c r="CO285" s="41">
        <f t="shared" si="275"/>
        <v>0</v>
      </c>
      <c r="CP285" s="599">
        <v>0</v>
      </c>
      <c r="CQ285" s="104">
        <f>SUM(CQ281:CQ284)</f>
        <v>39</v>
      </c>
      <c r="CR285" s="298">
        <f>SUM(CR281:CR284)</f>
        <v>3553.5</v>
      </c>
      <c r="CS285" s="463">
        <v>0</v>
      </c>
      <c r="CT285" s="227"/>
      <c r="CU285" s="42"/>
      <c r="CV285" s="41">
        <f t="shared" si="252"/>
        <v>0</v>
      </c>
      <c r="CW285" s="41">
        <f t="shared" si="253"/>
        <v>0</v>
      </c>
      <c r="CX285" s="564">
        <v>0</v>
      </c>
      <c r="CY285" s="41">
        <f>SUM(CY281:CY284)</f>
        <v>106</v>
      </c>
      <c r="CZ285" s="298">
        <f>SUM(CZ281:CZ284)</f>
        <v>9585</v>
      </c>
      <c r="DA285" s="463">
        <v>0</v>
      </c>
      <c r="DB285" s="227"/>
      <c r="DC285" s="42"/>
      <c r="DD285" s="41">
        <f t="shared" si="276"/>
        <v>0</v>
      </c>
      <c r="DE285" s="41">
        <f t="shared" si="277"/>
        <v>0</v>
      </c>
      <c r="DF285" s="604">
        <v>0</v>
      </c>
      <c r="DG285" s="104">
        <f>SUM(DG281:DG284)</f>
        <v>0</v>
      </c>
      <c r="DH285" s="298">
        <f>SUM(DH281:DH284)</f>
        <v>0</v>
      </c>
      <c r="DI285" s="463">
        <v>0</v>
      </c>
      <c r="DJ285" s="227"/>
      <c r="DK285" s="42"/>
      <c r="DL285" s="41">
        <f t="shared" si="278"/>
        <v>0</v>
      </c>
      <c r="DM285" s="41">
        <f t="shared" si="279"/>
        <v>0</v>
      </c>
      <c r="DN285" s="604">
        <v>0</v>
      </c>
      <c r="DO285" s="299">
        <f>SUM(DO281:DO284)</f>
        <v>0</v>
      </c>
      <c r="DP285" s="298">
        <f>SUM(DP281:DP284)</f>
        <v>0</v>
      </c>
      <c r="DQ285" s="497">
        <v>0</v>
      </c>
      <c r="DR285" s="317"/>
      <c r="DS285" s="42"/>
      <c r="DT285" s="41">
        <f t="shared" si="280"/>
        <v>0</v>
      </c>
      <c r="DU285" s="41">
        <f t="shared" si="281"/>
        <v>0</v>
      </c>
      <c r="DV285" s="604">
        <v>0</v>
      </c>
      <c r="DW285" s="299">
        <f>SUM(DW281:DW284)</f>
        <v>0</v>
      </c>
      <c r="DX285" s="298">
        <f>SUM(DX281:DX284)</f>
        <v>0</v>
      </c>
      <c r="DY285" s="497">
        <v>0</v>
      </c>
      <c r="DZ285" s="317"/>
      <c r="EA285" s="42"/>
      <c r="EB285" s="41">
        <f t="shared" si="282"/>
        <v>0</v>
      </c>
      <c r="EC285" s="41">
        <f t="shared" si="283"/>
        <v>0</v>
      </c>
      <c r="ED285" s="604">
        <v>0</v>
      </c>
      <c r="EE285" s="299">
        <f>SUM(EE281:EE284)</f>
        <v>0</v>
      </c>
      <c r="EF285" s="298">
        <f>SUM(EF281:EF284)</f>
        <v>0</v>
      </c>
      <c r="EG285" s="497">
        <v>0</v>
      </c>
      <c r="EH285" s="317"/>
      <c r="EI285" s="42"/>
      <c r="EJ285" s="41">
        <f t="shared" si="284"/>
        <v>0</v>
      </c>
      <c r="EK285" s="41">
        <f t="shared" si="285"/>
        <v>0</v>
      </c>
      <c r="EL285" s="604">
        <v>0</v>
      </c>
      <c r="EM285" s="299">
        <f>SUM(EM281:EM284)</f>
        <v>0</v>
      </c>
      <c r="EN285" s="298">
        <f>SUM(EN281:EN284)</f>
        <v>0</v>
      </c>
      <c r="EO285" s="497">
        <v>0</v>
      </c>
      <c r="EP285" s="317"/>
      <c r="EQ285" s="42"/>
      <c r="ER285" s="41">
        <f t="shared" si="286"/>
        <v>0</v>
      </c>
      <c r="ES285" s="41">
        <f t="shared" si="287"/>
        <v>0</v>
      </c>
      <c r="ET285" s="604">
        <v>0</v>
      </c>
      <c r="EU285" s="299">
        <f>SUM(EU281:EU284)</f>
        <v>0</v>
      </c>
      <c r="EV285" s="298">
        <f>SUM(EV281:EV284)</f>
        <v>0</v>
      </c>
      <c r="EW285" s="497">
        <v>0</v>
      </c>
      <c r="EX285" s="317"/>
      <c r="EY285" s="42"/>
      <c r="EZ285" s="41">
        <f t="shared" si="288"/>
        <v>0</v>
      </c>
      <c r="FA285" s="41">
        <f t="shared" si="289"/>
        <v>0</v>
      </c>
      <c r="FB285" s="604">
        <v>0</v>
      </c>
      <c r="FC285" s="299">
        <f>SUM(FC281:FC284)</f>
        <v>0</v>
      </c>
      <c r="FD285" s="298">
        <f>SUM(FD281:FD284)</f>
        <v>0</v>
      </c>
      <c r="FE285" s="497">
        <v>0</v>
      </c>
      <c r="FF285" s="317"/>
      <c r="FG285" s="42"/>
      <c r="FH285" s="41">
        <f t="shared" si="290"/>
        <v>0</v>
      </c>
      <c r="FI285" s="41">
        <f t="shared" si="248"/>
        <v>0</v>
      </c>
      <c r="FJ285" s="599">
        <v>0</v>
      </c>
      <c r="FK285" s="299">
        <f>SUM(FK281:FK284)</f>
        <v>0</v>
      </c>
      <c r="FL285" s="298">
        <f>SUM(FL281:FL284)</f>
        <v>0</v>
      </c>
      <c r="FM285" s="497">
        <v>0</v>
      </c>
      <c r="FN285" s="317"/>
      <c r="FO285" s="42"/>
      <c r="FP285" s="41">
        <f t="shared" si="291"/>
        <v>0</v>
      </c>
      <c r="FQ285" s="41">
        <f t="shared" si="292"/>
        <v>0</v>
      </c>
      <c r="FR285" s="633">
        <v>0</v>
      </c>
      <c r="FW285" s="355">
        <f t="shared" si="293"/>
        <v>492</v>
      </c>
      <c r="FX285" s="355">
        <f t="shared" si="293"/>
        <v>44517</v>
      </c>
      <c r="FY285" s="355">
        <f t="shared" si="294"/>
        <v>0</v>
      </c>
      <c r="FZ285" s="356">
        <f t="shared" si="294"/>
        <v>0</v>
      </c>
    </row>
    <row r="286" spans="1:182" x14ac:dyDescent="0.25">
      <c r="A286" s="62"/>
      <c r="B286" s="99"/>
      <c r="C286" s="100"/>
      <c r="D286" s="96"/>
      <c r="E286" s="299"/>
      <c r="F286" s="288"/>
      <c r="G286" s="60"/>
      <c r="H286" s="289"/>
      <c r="I286" s="457"/>
      <c r="K286" s="42"/>
      <c r="L286" s="41">
        <f t="shared" si="254"/>
        <v>0</v>
      </c>
      <c r="M286" s="41">
        <f t="shared" si="255"/>
        <v>0</v>
      </c>
      <c r="N286" s="557">
        <v>0</v>
      </c>
      <c r="O286" s="60"/>
      <c r="P286" s="289"/>
      <c r="Q286" s="457"/>
      <c r="S286" s="42"/>
      <c r="T286" s="41">
        <f t="shared" si="256"/>
        <v>0</v>
      </c>
      <c r="U286" s="41">
        <f t="shared" si="257"/>
        <v>0</v>
      </c>
      <c r="V286" s="557">
        <v>0</v>
      </c>
      <c r="W286" s="60"/>
      <c r="X286" s="289"/>
      <c r="Y286" s="457"/>
      <c r="AA286" s="42"/>
      <c r="AB286" s="41">
        <f t="shared" si="258"/>
        <v>0</v>
      </c>
      <c r="AC286" s="41">
        <f t="shared" si="259"/>
        <v>0</v>
      </c>
      <c r="AD286" s="557">
        <v>0</v>
      </c>
      <c r="AE286" s="60"/>
      <c r="AF286" s="289"/>
      <c r="AG286" s="457"/>
      <c r="AI286" s="42"/>
      <c r="AJ286" s="41">
        <f t="shared" si="260"/>
        <v>0</v>
      </c>
      <c r="AK286" s="41">
        <f t="shared" si="261"/>
        <v>0</v>
      </c>
      <c r="AL286" s="557">
        <v>0</v>
      </c>
      <c r="AM286" s="60"/>
      <c r="AN286" s="289"/>
      <c r="AO286" s="457"/>
      <c r="AQ286" s="42"/>
      <c r="AR286" s="41">
        <f t="shared" si="262"/>
        <v>0</v>
      </c>
      <c r="AS286" s="41">
        <f t="shared" si="263"/>
        <v>0</v>
      </c>
      <c r="AT286" s="557">
        <v>0</v>
      </c>
      <c r="AU286" s="60"/>
      <c r="AV286" s="289"/>
      <c r="AW286" s="457"/>
      <c r="AY286" s="42"/>
      <c r="AZ286" s="41">
        <f t="shared" si="264"/>
        <v>0</v>
      </c>
      <c r="BA286" s="41">
        <f t="shared" si="265"/>
        <v>0</v>
      </c>
      <c r="BB286" s="557">
        <v>0</v>
      </c>
      <c r="BC286" s="60"/>
      <c r="BD286" s="289"/>
      <c r="BE286" s="457"/>
      <c r="BG286" s="42"/>
      <c r="BH286" s="41">
        <f t="shared" si="266"/>
        <v>0</v>
      </c>
      <c r="BI286" s="41">
        <f t="shared" si="267"/>
        <v>0</v>
      </c>
      <c r="BJ286" s="557">
        <v>0</v>
      </c>
      <c r="BK286" s="60"/>
      <c r="BL286" s="289"/>
      <c r="BM286" s="457"/>
      <c r="BO286" s="42"/>
      <c r="BP286" s="41">
        <f t="shared" si="268"/>
        <v>0</v>
      </c>
      <c r="BQ286" s="41">
        <f t="shared" si="269"/>
        <v>0</v>
      </c>
      <c r="BR286" s="557">
        <v>0</v>
      </c>
      <c r="BS286" s="60"/>
      <c r="BT286" s="289"/>
      <c r="BU286" s="457"/>
      <c r="BW286" s="42"/>
      <c r="BX286" s="41">
        <f t="shared" si="270"/>
        <v>0</v>
      </c>
      <c r="BY286" s="41">
        <f t="shared" si="271"/>
        <v>0</v>
      </c>
      <c r="BZ286" s="557">
        <v>0</v>
      </c>
      <c r="CA286" s="60"/>
      <c r="CB286" s="289"/>
      <c r="CC286" s="457"/>
      <c r="CE286" s="42"/>
      <c r="CF286" s="41">
        <f t="shared" si="272"/>
        <v>0</v>
      </c>
      <c r="CG286" s="41">
        <f t="shared" si="273"/>
        <v>0</v>
      </c>
      <c r="CH286" s="557">
        <v>0</v>
      </c>
      <c r="CI286" s="60"/>
      <c r="CJ286" s="289"/>
      <c r="CK286" s="457"/>
      <c r="CM286" s="42"/>
      <c r="CN286" s="41">
        <f t="shared" si="274"/>
        <v>0</v>
      </c>
      <c r="CO286" s="41">
        <f t="shared" si="275"/>
        <v>0</v>
      </c>
      <c r="CP286" s="599">
        <v>0</v>
      </c>
      <c r="CQ286" s="60"/>
      <c r="CR286" s="289"/>
      <c r="CS286" s="457"/>
      <c r="CT286" s="56"/>
      <c r="CU286" s="42"/>
      <c r="CV286" s="41">
        <f t="shared" si="252"/>
        <v>0</v>
      </c>
      <c r="CW286" s="41">
        <f t="shared" si="253"/>
        <v>0</v>
      </c>
      <c r="CX286" s="564">
        <v>0</v>
      </c>
      <c r="CY286" s="60"/>
      <c r="CZ286" s="289"/>
      <c r="DA286" s="502"/>
      <c r="DB286" s="274"/>
      <c r="DC286" s="42"/>
      <c r="DD286" s="41">
        <f t="shared" si="276"/>
        <v>0</v>
      </c>
      <c r="DE286" s="41">
        <f t="shared" si="277"/>
        <v>0</v>
      </c>
      <c r="DF286" s="604">
        <v>0</v>
      </c>
      <c r="DG286" s="180"/>
      <c r="DH286" s="289"/>
      <c r="DI286" s="502"/>
      <c r="DJ286" s="274"/>
      <c r="DK286" s="42"/>
      <c r="DL286" s="41">
        <f t="shared" si="278"/>
        <v>0</v>
      </c>
      <c r="DM286" s="41">
        <f t="shared" si="279"/>
        <v>0</v>
      </c>
      <c r="DN286" s="604">
        <v>0</v>
      </c>
      <c r="DO286" s="180"/>
      <c r="DP286" s="289"/>
      <c r="DQ286" s="502"/>
      <c r="DR286" s="274"/>
      <c r="DS286" s="42"/>
      <c r="DT286" s="41">
        <f t="shared" si="280"/>
        <v>0</v>
      </c>
      <c r="DU286" s="41">
        <f t="shared" si="281"/>
        <v>0</v>
      </c>
      <c r="DV286" s="604">
        <v>0</v>
      </c>
      <c r="DW286" s="180"/>
      <c r="DX286" s="289"/>
      <c r="DY286" s="502"/>
      <c r="DZ286" s="274"/>
      <c r="EA286" s="42"/>
      <c r="EB286" s="41">
        <f t="shared" si="282"/>
        <v>0</v>
      </c>
      <c r="EC286" s="41">
        <f t="shared" si="283"/>
        <v>0</v>
      </c>
      <c r="ED286" s="604">
        <v>0</v>
      </c>
      <c r="EE286" s="180"/>
      <c r="EF286" s="289"/>
      <c r="EG286" s="502"/>
      <c r="EH286" s="274"/>
      <c r="EI286" s="42"/>
      <c r="EJ286" s="41">
        <f t="shared" si="284"/>
        <v>0</v>
      </c>
      <c r="EK286" s="41">
        <f t="shared" si="285"/>
        <v>0</v>
      </c>
      <c r="EL286" s="604">
        <v>0</v>
      </c>
      <c r="EM286" s="180"/>
      <c r="EN286" s="289"/>
      <c r="EO286" s="502"/>
      <c r="EP286" s="274"/>
      <c r="EQ286" s="42"/>
      <c r="ER286" s="41">
        <f t="shared" si="286"/>
        <v>0</v>
      </c>
      <c r="ES286" s="41">
        <f t="shared" si="287"/>
        <v>0</v>
      </c>
      <c r="ET286" s="604">
        <v>0</v>
      </c>
      <c r="EU286" s="180"/>
      <c r="EV286" s="289"/>
      <c r="EW286" s="502"/>
      <c r="EX286" s="274"/>
      <c r="EY286" s="42"/>
      <c r="EZ286" s="41">
        <f t="shared" si="288"/>
        <v>0</v>
      </c>
      <c r="FA286" s="41">
        <f t="shared" si="289"/>
        <v>0</v>
      </c>
      <c r="FB286" s="604">
        <v>0</v>
      </c>
      <c r="FC286" s="86"/>
      <c r="FD286" s="289"/>
      <c r="FE286" s="499"/>
      <c r="FF286" s="19"/>
      <c r="FG286" s="42"/>
      <c r="FH286" s="41">
        <f t="shared" si="290"/>
        <v>0</v>
      </c>
      <c r="FI286" s="41">
        <f t="shared" si="248"/>
        <v>0</v>
      </c>
      <c r="FJ286" s="599">
        <v>0</v>
      </c>
      <c r="FK286" s="292"/>
      <c r="FL286" s="289"/>
      <c r="FM286" s="548"/>
      <c r="FN286" s="275"/>
      <c r="FO286" s="42"/>
      <c r="FP286" s="41">
        <f t="shared" si="291"/>
        <v>0</v>
      </c>
      <c r="FQ286" s="41">
        <f t="shared" si="292"/>
        <v>0</v>
      </c>
      <c r="FR286" s="633">
        <v>0</v>
      </c>
      <c r="FW286" s="355">
        <f t="shared" si="293"/>
        <v>0</v>
      </c>
      <c r="FX286" s="355">
        <f t="shared" si="293"/>
        <v>0</v>
      </c>
      <c r="FY286" s="355">
        <f t="shared" si="294"/>
        <v>0</v>
      </c>
      <c r="FZ286" s="356">
        <f t="shared" si="294"/>
        <v>0</v>
      </c>
    </row>
    <row r="287" spans="1:182" x14ac:dyDescent="0.25">
      <c r="A287" s="35" t="s">
        <v>423</v>
      </c>
      <c r="B287" s="99" t="s">
        <v>424</v>
      </c>
      <c r="C287" s="88" t="s">
        <v>120</v>
      </c>
      <c r="D287" s="102">
        <v>179</v>
      </c>
      <c r="E287" s="299">
        <f t="shared" ref="E287:E288" si="299">G287+O287+W287+AE287+AM287+AU287+BC287+BK287+BS287+CA287+CI287+CQ287+CY287+DG287+DO287+DW287</f>
        <v>296</v>
      </c>
      <c r="F287" s="288">
        <f>$D$287*E287</f>
        <v>52984</v>
      </c>
      <c r="G287" s="60">
        <v>0</v>
      </c>
      <c r="H287" s="289">
        <f>$D$287*G287</f>
        <v>0</v>
      </c>
      <c r="I287" s="457">
        <v>0</v>
      </c>
      <c r="J287" s="91">
        <v>0</v>
      </c>
      <c r="K287" s="42">
        <v>1</v>
      </c>
      <c r="L287" s="41">
        <f t="shared" si="254"/>
        <v>0</v>
      </c>
      <c r="M287" s="41">
        <f t="shared" si="255"/>
        <v>0</v>
      </c>
      <c r="N287" s="557">
        <v>0</v>
      </c>
      <c r="O287" s="60">
        <v>45</v>
      </c>
      <c r="P287" s="289">
        <f>$D$287*O287</f>
        <v>8055</v>
      </c>
      <c r="Q287" s="457">
        <v>45</v>
      </c>
      <c r="R287" s="91">
        <v>52</v>
      </c>
      <c r="S287" s="42">
        <v>1</v>
      </c>
      <c r="T287" s="41">
        <f t="shared" si="256"/>
        <v>45</v>
      </c>
      <c r="U287" s="41">
        <f t="shared" si="257"/>
        <v>45</v>
      </c>
      <c r="V287" s="557">
        <v>45</v>
      </c>
      <c r="W287" s="60">
        <v>0</v>
      </c>
      <c r="X287" s="289">
        <f>$D$287*W287</f>
        <v>0</v>
      </c>
      <c r="Y287" s="457">
        <v>0</v>
      </c>
      <c r="Z287" s="91">
        <v>0</v>
      </c>
      <c r="AA287" s="42">
        <v>1</v>
      </c>
      <c r="AB287" s="41">
        <f t="shared" si="258"/>
        <v>0</v>
      </c>
      <c r="AC287" s="41">
        <f t="shared" si="259"/>
        <v>0</v>
      </c>
      <c r="AD287" s="557">
        <v>0</v>
      </c>
      <c r="AE287" s="60">
        <v>60</v>
      </c>
      <c r="AF287" s="289">
        <f>$D$287*AE287</f>
        <v>10740</v>
      </c>
      <c r="AG287" s="457">
        <v>60</v>
      </c>
      <c r="AH287" s="91">
        <v>62</v>
      </c>
      <c r="AI287" s="42">
        <v>1</v>
      </c>
      <c r="AJ287" s="41">
        <f t="shared" si="260"/>
        <v>60</v>
      </c>
      <c r="AK287" s="41">
        <f t="shared" si="261"/>
        <v>60</v>
      </c>
      <c r="AL287" s="557">
        <v>60</v>
      </c>
      <c r="AM287" s="60">
        <v>0</v>
      </c>
      <c r="AN287" s="289">
        <f>$D$287*AM287</f>
        <v>0</v>
      </c>
      <c r="AO287" s="457">
        <v>0</v>
      </c>
      <c r="AP287" s="91">
        <v>0</v>
      </c>
      <c r="AQ287" s="42">
        <v>1</v>
      </c>
      <c r="AR287" s="41">
        <f t="shared" si="262"/>
        <v>0</v>
      </c>
      <c r="AS287" s="41">
        <f t="shared" si="263"/>
        <v>0</v>
      </c>
      <c r="AT287" s="557">
        <v>0</v>
      </c>
      <c r="AU287" s="60">
        <v>36</v>
      </c>
      <c r="AV287" s="289">
        <f>$D$287*AU287</f>
        <v>6444</v>
      </c>
      <c r="AW287" s="457">
        <v>36</v>
      </c>
      <c r="AX287" s="91">
        <v>67</v>
      </c>
      <c r="AY287" s="42">
        <v>1</v>
      </c>
      <c r="AZ287" s="41">
        <f t="shared" si="264"/>
        <v>36</v>
      </c>
      <c r="BA287" s="41">
        <f t="shared" si="265"/>
        <v>36</v>
      </c>
      <c r="BB287" s="557">
        <v>36</v>
      </c>
      <c r="BC287" s="60">
        <v>0</v>
      </c>
      <c r="BD287" s="289">
        <f>$D$287*BC287</f>
        <v>0</v>
      </c>
      <c r="BE287" s="457">
        <v>0</v>
      </c>
      <c r="BF287" s="91">
        <v>0</v>
      </c>
      <c r="BG287" s="42">
        <v>1</v>
      </c>
      <c r="BH287" s="41">
        <f t="shared" si="266"/>
        <v>0</v>
      </c>
      <c r="BI287" s="41">
        <f t="shared" si="267"/>
        <v>0</v>
      </c>
      <c r="BJ287" s="557">
        <v>0</v>
      </c>
      <c r="BK287" s="60">
        <v>36</v>
      </c>
      <c r="BL287" s="289">
        <f>$D$287*BK287</f>
        <v>6444</v>
      </c>
      <c r="BM287" s="457">
        <v>36</v>
      </c>
      <c r="BN287" s="91">
        <v>26</v>
      </c>
      <c r="BO287" s="42">
        <v>1</v>
      </c>
      <c r="BP287" s="41">
        <f t="shared" si="268"/>
        <v>36</v>
      </c>
      <c r="BQ287" s="41">
        <f t="shared" si="269"/>
        <v>36</v>
      </c>
      <c r="BR287" s="557">
        <v>36</v>
      </c>
      <c r="BS287" s="60">
        <v>0</v>
      </c>
      <c r="BT287" s="289">
        <f>$D$287*BS287</f>
        <v>0</v>
      </c>
      <c r="BU287" s="457">
        <v>0</v>
      </c>
      <c r="BV287" s="91">
        <v>20</v>
      </c>
      <c r="BW287" s="42">
        <v>1</v>
      </c>
      <c r="BX287" s="41">
        <f t="shared" si="270"/>
        <v>0</v>
      </c>
      <c r="BY287" s="41">
        <f t="shared" si="271"/>
        <v>0</v>
      </c>
      <c r="BZ287" s="557">
        <v>0</v>
      </c>
      <c r="CA287" s="60">
        <v>45</v>
      </c>
      <c r="CB287" s="289">
        <f>$D$287*CA287</f>
        <v>8055</v>
      </c>
      <c r="CC287" s="457">
        <v>45</v>
      </c>
      <c r="CD287" s="91">
        <v>0</v>
      </c>
      <c r="CE287" s="42">
        <v>1</v>
      </c>
      <c r="CF287" s="41">
        <f t="shared" si="272"/>
        <v>45</v>
      </c>
      <c r="CG287" s="41">
        <f t="shared" si="273"/>
        <v>45</v>
      </c>
      <c r="CH287" s="557">
        <v>45</v>
      </c>
      <c r="CI287" s="60">
        <v>12</v>
      </c>
      <c r="CJ287" s="289">
        <f>$D$287*CI287</f>
        <v>2148</v>
      </c>
      <c r="CK287" s="457">
        <v>12</v>
      </c>
      <c r="CL287" s="91">
        <v>0</v>
      </c>
      <c r="CM287" s="42">
        <v>1</v>
      </c>
      <c r="CN287" s="41">
        <f t="shared" si="274"/>
        <v>12</v>
      </c>
      <c r="CO287" s="41">
        <f t="shared" si="275"/>
        <v>12</v>
      </c>
      <c r="CP287" s="599">
        <v>12</v>
      </c>
      <c r="CQ287" s="60">
        <v>12</v>
      </c>
      <c r="CR287" s="289">
        <f>$D$287*CQ287</f>
        <v>2148</v>
      </c>
      <c r="CS287" s="467">
        <v>0</v>
      </c>
      <c r="CT287" s="56"/>
      <c r="CU287" s="42">
        <v>1</v>
      </c>
      <c r="CV287" s="41">
        <f t="shared" si="252"/>
        <v>12</v>
      </c>
      <c r="CW287" s="41">
        <f t="shared" si="253"/>
        <v>12</v>
      </c>
      <c r="CX287" s="564">
        <v>0</v>
      </c>
      <c r="CY287" s="60">
        <v>50</v>
      </c>
      <c r="CZ287" s="289">
        <f>$D$287*CY287</f>
        <v>8950</v>
      </c>
      <c r="DA287" s="502">
        <v>0</v>
      </c>
      <c r="DB287" s="274"/>
      <c r="DC287" s="42">
        <v>1</v>
      </c>
      <c r="DD287" s="41">
        <f t="shared" si="276"/>
        <v>50</v>
      </c>
      <c r="DE287" s="41">
        <f t="shared" si="277"/>
        <v>50</v>
      </c>
      <c r="DF287" s="604">
        <v>0</v>
      </c>
      <c r="DG287" s="180">
        <v>0</v>
      </c>
      <c r="DH287" s="289">
        <f>$D$287*DG287</f>
        <v>0</v>
      </c>
      <c r="DI287" s="502">
        <v>0</v>
      </c>
      <c r="DJ287" s="274"/>
      <c r="DK287" s="42">
        <v>1</v>
      </c>
      <c r="DL287" s="41">
        <f t="shared" si="278"/>
        <v>0</v>
      </c>
      <c r="DM287" s="41">
        <f t="shared" si="279"/>
        <v>0</v>
      </c>
      <c r="DN287" s="604">
        <v>0</v>
      </c>
      <c r="DO287" s="180">
        <v>0</v>
      </c>
      <c r="DP287" s="289">
        <f>$D$287*DO287</f>
        <v>0</v>
      </c>
      <c r="DQ287" s="502">
        <v>0</v>
      </c>
      <c r="DR287" s="274"/>
      <c r="DS287" s="42">
        <v>1</v>
      </c>
      <c r="DT287" s="41">
        <f t="shared" si="280"/>
        <v>0</v>
      </c>
      <c r="DU287" s="41">
        <f t="shared" si="281"/>
        <v>0</v>
      </c>
      <c r="DV287" s="604">
        <v>0</v>
      </c>
      <c r="DW287" s="180">
        <v>0</v>
      </c>
      <c r="DX287" s="289">
        <f>$D$287*DW287</f>
        <v>0</v>
      </c>
      <c r="DY287" s="502">
        <v>0</v>
      </c>
      <c r="DZ287" s="274"/>
      <c r="EA287" s="42">
        <v>1</v>
      </c>
      <c r="EB287" s="41">
        <f t="shared" si="282"/>
        <v>0</v>
      </c>
      <c r="EC287" s="41">
        <f t="shared" si="283"/>
        <v>0</v>
      </c>
      <c r="ED287" s="604">
        <v>0</v>
      </c>
      <c r="EE287" s="180">
        <v>0</v>
      </c>
      <c r="EF287" s="289">
        <f>$D$287*EE287</f>
        <v>0</v>
      </c>
      <c r="EG287" s="502">
        <v>0</v>
      </c>
      <c r="EH287" s="274"/>
      <c r="EI287" s="42">
        <v>1</v>
      </c>
      <c r="EJ287" s="41">
        <f t="shared" si="284"/>
        <v>0</v>
      </c>
      <c r="EK287" s="41">
        <f t="shared" si="285"/>
        <v>0</v>
      </c>
      <c r="EL287" s="604">
        <v>0</v>
      </c>
      <c r="EM287" s="180">
        <v>0</v>
      </c>
      <c r="EN287" s="289">
        <f>$D$287*EM287</f>
        <v>0</v>
      </c>
      <c r="EO287" s="502">
        <v>0</v>
      </c>
      <c r="EP287" s="274"/>
      <c r="EQ287" s="42">
        <v>1</v>
      </c>
      <c r="ER287" s="41">
        <f t="shared" si="286"/>
        <v>0</v>
      </c>
      <c r="ES287" s="41">
        <f t="shared" si="287"/>
        <v>0</v>
      </c>
      <c r="ET287" s="604">
        <v>0</v>
      </c>
      <c r="EU287" s="180">
        <v>0</v>
      </c>
      <c r="EV287" s="289">
        <f>$D$287*EU287</f>
        <v>0</v>
      </c>
      <c r="EW287" s="502">
        <v>0</v>
      </c>
      <c r="EX287" s="274"/>
      <c r="EY287" s="42">
        <v>1</v>
      </c>
      <c r="EZ287" s="41">
        <f t="shared" si="288"/>
        <v>0</v>
      </c>
      <c r="FA287" s="41">
        <f t="shared" si="289"/>
        <v>0</v>
      </c>
      <c r="FB287" s="604">
        <v>0</v>
      </c>
      <c r="FC287" s="86">
        <v>0</v>
      </c>
      <c r="FD287" s="289">
        <f>$D$287*FC287</f>
        <v>0</v>
      </c>
      <c r="FE287" s="499">
        <v>0</v>
      </c>
      <c r="FF287" s="19"/>
      <c r="FG287" s="42">
        <v>1</v>
      </c>
      <c r="FH287" s="41">
        <f t="shared" si="290"/>
        <v>0</v>
      </c>
      <c r="FI287" s="41">
        <f t="shared" si="248"/>
        <v>0</v>
      </c>
      <c r="FJ287" s="599">
        <v>0</v>
      </c>
      <c r="FK287" s="400">
        <v>0</v>
      </c>
      <c r="FL287" s="289">
        <f>$D$287*FK287</f>
        <v>0</v>
      </c>
      <c r="FM287" s="539">
        <v>0</v>
      </c>
      <c r="FN287" s="275"/>
      <c r="FO287" s="42">
        <v>1</v>
      </c>
      <c r="FP287" s="41">
        <f t="shared" si="291"/>
        <v>0</v>
      </c>
      <c r="FQ287" s="41">
        <f t="shared" si="292"/>
        <v>0</v>
      </c>
      <c r="FR287" s="633">
        <v>0</v>
      </c>
      <c r="FW287" s="355">
        <f t="shared" si="293"/>
        <v>296</v>
      </c>
      <c r="FX287" s="355">
        <f t="shared" si="293"/>
        <v>52984</v>
      </c>
      <c r="FY287" s="355">
        <f t="shared" si="294"/>
        <v>0</v>
      </c>
      <c r="FZ287" s="356">
        <f t="shared" si="294"/>
        <v>0</v>
      </c>
    </row>
    <row r="288" spans="1:182" x14ac:dyDescent="0.25">
      <c r="A288" s="35" t="s">
        <v>425</v>
      </c>
      <c r="B288" s="99" t="s">
        <v>426</v>
      </c>
      <c r="C288" s="88" t="s">
        <v>120</v>
      </c>
      <c r="D288" s="102">
        <v>111</v>
      </c>
      <c r="E288" s="299">
        <f t="shared" si="299"/>
        <v>428</v>
      </c>
      <c r="F288" s="288">
        <f>$D$288*E288</f>
        <v>47508</v>
      </c>
      <c r="G288" s="60">
        <v>0</v>
      </c>
      <c r="H288" s="289">
        <f>$D$288*G288</f>
        <v>0</v>
      </c>
      <c r="I288" s="457">
        <v>0</v>
      </c>
      <c r="J288" s="95">
        <v>0</v>
      </c>
      <c r="K288" s="42">
        <v>1</v>
      </c>
      <c r="L288" s="41">
        <f t="shared" si="254"/>
        <v>0</v>
      </c>
      <c r="M288" s="41">
        <f t="shared" si="255"/>
        <v>0</v>
      </c>
      <c r="N288" s="557">
        <v>0</v>
      </c>
      <c r="O288" s="60">
        <v>75</v>
      </c>
      <c r="P288" s="289">
        <f>$D$288*O288</f>
        <v>8325</v>
      </c>
      <c r="Q288" s="457">
        <v>75</v>
      </c>
      <c r="R288" s="95">
        <v>67</v>
      </c>
      <c r="S288" s="42">
        <v>1</v>
      </c>
      <c r="T288" s="41">
        <f t="shared" si="256"/>
        <v>75</v>
      </c>
      <c r="U288" s="41">
        <f t="shared" si="257"/>
        <v>75</v>
      </c>
      <c r="V288" s="557">
        <v>75</v>
      </c>
      <c r="W288" s="60">
        <v>0</v>
      </c>
      <c r="X288" s="289">
        <f>$D$288*W288</f>
        <v>0</v>
      </c>
      <c r="Y288" s="457">
        <v>0</v>
      </c>
      <c r="Z288" s="95">
        <v>0</v>
      </c>
      <c r="AA288" s="42">
        <v>1</v>
      </c>
      <c r="AB288" s="41">
        <f t="shared" si="258"/>
        <v>0</v>
      </c>
      <c r="AC288" s="41">
        <f t="shared" si="259"/>
        <v>0</v>
      </c>
      <c r="AD288" s="557">
        <v>0</v>
      </c>
      <c r="AE288" s="60">
        <v>95</v>
      </c>
      <c r="AF288" s="289">
        <f>$D$288*AE288</f>
        <v>10545</v>
      </c>
      <c r="AG288" s="457">
        <v>95</v>
      </c>
      <c r="AH288" s="95">
        <v>77</v>
      </c>
      <c r="AI288" s="42">
        <v>1</v>
      </c>
      <c r="AJ288" s="41">
        <f t="shared" si="260"/>
        <v>95</v>
      </c>
      <c r="AK288" s="41">
        <f t="shared" si="261"/>
        <v>95</v>
      </c>
      <c r="AL288" s="557">
        <v>95</v>
      </c>
      <c r="AM288" s="60">
        <v>0</v>
      </c>
      <c r="AN288" s="289">
        <f>$D$288*AM288</f>
        <v>0</v>
      </c>
      <c r="AO288" s="457">
        <v>0</v>
      </c>
      <c r="AP288" s="95">
        <v>0</v>
      </c>
      <c r="AQ288" s="42">
        <v>1</v>
      </c>
      <c r="AR288" s="41">
        <f t="shared" si="262"/>
        <v>0</v>
      </c>
      <c r="AS288" s="41">
        <f t="shared" si="263"/>
        <v>0</v>
      </c>
      <c r="AT288" s="557">
        <v>0</v>
      </c>
      <c r="AU288" s="60">
        <v>55</v>
      </c>
      <c r="AV288" s="289">
        <f>$D$288*AU288</f>
        <v>6105</v>
      </c>
      <c r="AW288" s="457">
        <v>55</v>
      </c>
      <c r="AX288" s="95">
        <v>135</v>
      </c>
      <c r="AY288" s="42">
        <v>1</v>
      </c>
      <c r="AZ288" s="41">
        <f t="shared" si="264"/>
        <v>55</v>
      </c>
      <c r="BA288" s="41">
        <f t="shared" si="265"/>
        <v>55</v>
      </c>
      <c r="BB288" s="557">
        <v>55</v>
      </c>
      <c r="BC288" s="60">
        <v>0</v>
      </c>
      <c r="BD288" s="289">
        <f>$D$288*BC288</f>
        <v>0</v>
      </c>
      <c r="BE288" s="457">
        <v>0</v>
      </c>
      <c r="BF288" s="95">
        <v>0</v>
      </c>
      <c r="BG288" s="42">
        <v>1</v>
      </c>
      <c r="BH288" s="41">
        <f t="shared" si="266"/>
        <v>0</v>
      </c>
      <c r="BI288" s="41">
        <f t="shared" si="267"/>
        <v>0</v>
      </c>
      <c r="BJ288" s="557">
        <v>0</v>
      </c>
      <c r="BK288" s="60">
        <v>45</v>
      </c>
      <c r="BL288" s="289">
        <f>$D$288*BK288</f>
        <v>4995</v>
      </c>
      <c r="BM288" s="457">
        <v>45</v>
      </c>
      <c r="BN288" s="95">
        <v>35</v>
      </c>
      <c r="BO288" s="42">
        <v>1</v>
      </c>
      <c r="BP288" s="41">
        <f t="shared" si="268"/>
        <v>45</v>
      </c>
      <c r="BQ288" s="41">
        <f t="shared" si="269"/>
        <v>45</v>
      </c>
      <c r="BR288" s="557">
        <v>45</v>
      </c>
      <c r="BS288" s="60">
        <v>0</v>
      </c>
      <c r="BT288" s="289">
        <f>$D$288*BS288</f>
        <v>0</v>
      </c>
      <c r="BU288" s="457">
        <v>0</v>
      </c>
      <c r="BV288" s="95">
        <v>22</v>
      </c>
      <c r="BW288" s="42">
        <v>1</v>
      </c>
      <c r="BX288" s="41">
        <f t="shared" si="270"/>
        <v>0</v>
      </c>
      <c r="BY288" s="41">
        <f t="shared" si="271"/>
        <v>0</v>
      </c>
      <c r="BZ288" s="557">
        <v>0</v>
      </c>
      <c r="CA288" s="60">
        <v>55</v>
      </c>
      <c r="CB288" s="289">
        <f>$D$288*CA288</f>
        <v>6105</v>
      </c>
      <c r="CC288" s="457">
        <v>55</v>
      </c>
      <c r="CD288" s="95">
        <v>0</v>
      </c>
      <c r="CE288" s="42">
        <v>1</v>
      </c>
      <c r="CF288" s="41">
        <f t="shared" si="272"/>
        <v>55</v>
      </c>
      <c r="CG288" s="41">
        <f t="shared" si="273"/>
        <v>55</v>
      </c>
      <c r="CH288" s="557">
        <v>55</v>
      </c>
      <c r="CI288" s="60">
        <v>14</v>
      </c>
      <c r="CJ288" s="289">
        <f>$D$288*CI288</f>
        <v>1554</v>
      </c>
      <c r="CK288" s="457">
        <v>14</v>
      </c>
      <c r="CL288" s="95">
        <v>0</v>
      </c>
      <c r="CM288" s="42">
        <v>1</v>
      </c>
      <c r="CN288" s="41">
        <f t="shared" si="274"/>
        <v>14</v>
      </c>
      <c r="CO288" s="41">
        <f t="shared" si="275"/>
        <v>14</v>
      </c>
      <c r="CP288" s="599">
        <v>14</v>
      </c>
      <c r="CQ288" s="60">
        <v>14</v>
      </c>
      <c r="CR288" s="289">
        <f>$D$288*CQ288</f>
        <v>1554</v>
      </c>
      <c r="CS288" s="467">
        <v>0</v>
      </c>
      <c r="CT288" s="56"/>
      <c r="CU288" s="42">
        <v>1</v>
      </c>
      <c r="CV288" s="41">
        <f t="shared" si="252"/>
        <v>14</v>
      </c>
      <c r="CW288" s="41">
        <f t="shared" si="253"/>
        <v>14</v>
      </c>
      <c r="CX288" s="564">
        <v>0</v>
      </c>
      <c r="CY288" s="60">
        <v>75</v>
      </c>
      <c r="CZ288" s="289">
        <f>$D$288*CY288</f>
        <v>8325</v>
      </c>
      <c r="DA288" s="502">
        <v>0</v>
      </c>
      <c r="DB288" s="274"/>
      <c r="DC288" s="42">
        <v>1</v>
      </c>
      <c r="DD288" s="41">
        <f t="shared" si="276"/>
        <v>75</v>
      </c>
      <c r="DE288" s="41">
        <f t="shared" si="277"/>
        <v>75</v>
      </c>
      <c r="DF288" s="604">
        <v>0</v>
      </c>
      <c r="DG288" s="180">
        <v>0</v>
      </c>
      <c r="DH288" s="289">
        <f>$D$288*DG288</f>
        <v>0</v>
      </c>
      <c r="DI288" s="502">
        <v>0</v>
      </c>
      <c r="DJ288" s="274"/>
      <c r="DK288" s="42">
        <v>1</v>
      </c>
      <c r="DL288" s="41">
        <f t="shared" si="278"/>
        <v>0</v>
      </c>
      <c r="DM288" s="41">
        <f t="shared" si="279"/>
        <v>0</v>
      </c>
      <c r="DN288" s="604">
        <v>0</v>
      </c>
      <c r="DO288" s="180">
        <v>0</v>
      </c>
      <c r="DP288" s="289">
        <f>$D$288*DO288</f>
        <v>0</v>
      </c>
      <c r="DQ288" s="502">
        <v>0</v>
      </c>
      <c r="DR288" s="274"/>
      <c r="DS288" s="42">
        <v>1</v>
      </c>
      <c r="DT288" s="41">
        <f t="shared" si="280"/>
        <v>0</v>
      </c>
      <c r="DU288" s="41">
        <f t="shared" si="281"/>
        <v>0</v>
      </c>
      <c r="DV288" s="604">
        <v>0</v>
      </c>
      <c r="DW288" s="180">
        <v>0</v>
      </c>
      <c r="DX288" s="289">
        <f>$D$288*DW288</f>
        <v>0</v>
      </c>
      <c r="DY288" s="502">
        <v>0</v>
      </c>
      <c r="DZ288" s="274"/>
      <c r="EA288" s="42">
        <v>1</v>
      </c>
      <c r="EB288" s="41">
        <f t="shared" si="282"/>
        <v>0</v>
      </c>
      <c r="EC288" s="41">
        <f t="shared" si="283"/>
        <v>0</v>
      </c>
      <c r="ED288" s="604">
        <v>0</v>
      </c>
      <c r="EE288" s="180">
        <v>0</v>
      </c>
      <c r="EF288" s="289">
        <f>$D$288*EE288</f>
        <v>0</v>
      </c>
      <c r="EG288" s="502">
        <v>0</v>
      </c>
      <c r="EH288" s="274"/>
      <c r="EI288" s="42">
        <v>1</v>
      </c>
      <c r="EJ288" s="41">
        <f t="shared" si="284"/>
        <v>0</v>
      </c>
      <c r="EK288" s="41">
        <f t="shared" si="285"/>
        <v>0</v>
      </c>
      <c r="EL288" s="604">
        <v>0</v>
      </c>
      <c r="EM288" s="180">
        <v>0</v>
      </c>
      <c r="EN288" s="289">
        <f>$D$288*EM288</f>
        <v>0</v>
      </c>
      <c r="EO288" s="502">
        <v>0</v>
      </c>
      <c r="EP288" s="274"/>
      <c r="EQ288" s="42">
        <v>1</v>
      </c>
      <c r="ER288" s="41">
        <f t="shared" si="286"/>
        <v>0</v>
      </c>
      <c r="ES288" s="41">
        <f t="shared" si="287"/>
        <v>0</v>
      </c>
      <c r="ET288" s="604">
        <v>0</v>
      </c>
      <c r="EU288" s="180">
        <v>0</v>
      </c>
      <c r="EV288" s="289">
        <f>$D$288*EU288</f>
        <v>0</v>
      </c>
      <c r="EW288" s="502">
        <v>0</v>
      </c>
      <c r="EX288" s="274"/>
      <c r="EY288" s="42">
        <v>1</v>
      </c>
      <c r="EZ288" s="41">
        <f t="shared" si="288"/>
        <v>0</v>
      </c>
      <c r="FA288" s="41">
        <f t="shared" si="289"/>
        <v>0</v>
      </c>
      <c r="FB288" s="604">
        <v>0</v>
      </c>
      <c r="FC288" s="86">
        <v>0</v>
      </c>
      <c r="FD288" s="289">
        <f>$D$288*FC288</f>
        <v>0</v>
      </c>
      <c r="FE288" s="499">
        <v>0</v>
      </c>
      <c r="FF288" s="19"/>
      <c r="FG288" s="42">
        <v>1</v>
      </c>
      <c r="FH288" s="41">
        <f t="shared" si="290"/>
        <v>0</v>
      </c>
      <c r="FI288" s="41">
        <f t="shared" si="248"/>
        <v>0</v>
      </c>
      <c r="FJ288" s="599">
        <v>0</v>
      </c>
      <c r="FK288" s="400">
        <v>0</v>
      </c>
      <c r="FL288" s="289">
        <f>$D$288*FK288</f>
        <v>0</v>
      </c>
      <c r="FM288" s="539">
        <v>0</v>
      </c>
      <c r="FN288" s="275"/>
      <c r="FO288" s="42">
        <v>1</v>
      </c>
      <c r="FP288" s="41">
        <f t="shared" si="291"/>
        <v>0</v>
      </c>
      <c r="FQ288" s="41">
        <f t="shared" si="292"/>
        <v>0</v>
      </c>
      <c r="FR288" s="633">
        <v>0</v>
      </c>
      <c r="FW288" s="355">
        <f t="shared" si="293"/>
        <v>428</v>
      </c>
      <c r="FX288" s="355">
        <f t="shared" si="293"/>
        <v>47508</v>
      </c>
      <c r="FY288" s="355">
        <f t="shared" si="294"/>
        <v>0</v>
      </c>
      <c r="FZ288" s="356">
        <f t="shared" si="294"/>
        <v>0</v>
      </c>
    </row>
    <row r="289" spans="1:182" x14ac:dyDescent="0.25">
      <c r="A289" s="62"/>
      <c r="B289" s="209" t="s">
        <v>427</v>
      </c>
      <c r="C289" s="88"/>
      <c r="D289" s="65"/>
      <c r="E289" s="97">
        <f>F289</f>
        <v>100492</v>
      </c>
      <c r="F289" s="297">
        <f>SUM(F287:F288)</f>
        <v>100492</v>
      </c>
      <c r="G289" s="119">
        <f>H289</f>
        <v>0</v>
      </c>
      <c r="H289" s="298">
        <f>SUM(H287:H288)</f>
        <v>0</v>
      </c>
      <c r="I289" s="501">
        <v>0</v>
      </c>
      <c r="K289" s="42"/>
      <c r="L289" s="41">
        <f t="shared" si="254"/>
        <v>0</v>
      </c>
      <c r="M289" s="41">
        <f t="shared" si="255"/>
        <v>0</v>
      </c>
      <c r="N289" s="557">
        <v>0</v>
      </c>
      <c r="O289" s="51">
        <f>P289</f>
        <v>16380</v>
      </c>
      <c r="P289" s="298">
        <f>SUM(P287:P288)</f>
        <v>16380</v>
      </c>
      <c r="Q289" s="462">
        <v>16380</v>
      </c>
      <c r="S289" s="42"/>
      <c r="T289" s="41">
        <f t="shared" si="256"/>
        <v>0</v>
      </c>
      <c r="U289" s="41">
        <f t="shared" si="257"/>
        <v>0</v>
      </c>
      <c r="V289" s="557">
        <v>0</v>
      </c>
      <c r="W289" s="51">
        <f>X289</f>
        <v>0</v>
      </c>
      <c r="X289" s="298">
        <f>SUM(X287:X288)</f>
        <v>0</v>
      </c>
      <c r="Y289" s="462">
        <v>0</v>
      </c>
      <c r="AA289" s="42"/>
      <c r="AB289" s="41">
        <f t="shared" si="258"/>
        <v>0</v>
      </c>
      <c r="AC289" s="41">
        <f t="shared" si="259"/>
        <v>0</v>
      </c>
      <c r="AD289" s="557">
        <v>0</v>
      </c>
      <c r="AE289" s="51">
        <f>AF289</f>
        <v>21285</v>
      </c>
      <c r="AF289" s="298">
        <f>SUM(AF287:AF288)</f>
        <v>21285</v>
      </c>
      <c r="AG289" s="462">
        <v>21285</v>
      </c>
      <c r="AI289" s="42"/>
      <c r="AJ289" s="41">
        <f t="shared" si="260"/>
        <v>0</v>
      </c>
      <c r="AK289" s="41">
        <f t="shared" si="261"/>
        <v>0</v>
      </c>
      <c r="AL289" s="557">
        <v>0</v>
      </c>
      <c r="AM289" s="51">
        <f>AN289</f>
        <v>0</v>
      </c>
      <c r="AN289" s="298">
        <f>SUM(AN287:AN288)</f>
        <v>0</v>
      </c>
      <c r="AO289" s="462">
        <v>0</v>
      </c>
      <c r="AQ289" s="42"/>
      <c r="AR289" s="41">
        <f t="shared" si="262"/>
        <v>0</v>
      </c>
      <c r="AS289" s="41">
        <f t="shared" si="263"/>
        <v>0</v>
      </c>
      <c r="AT289" s="557">
        <v>0</v>
      </c>
      <c r="AU289" s="51">
        <f>AV289</f>
        <v>12549</v>
      </c>
      <c r="AV289" s="298">
        <f>SUM(AV287:AV288)</f>
        <v>12549</v>
      </c>
      <c r="AW289" s="462">
        <v>12549</v>
      </c>
      <c r="AY289" s="42"/>
      <c r="AZ289" s="41">
        <f t="shared" si="264"/>
        <v>0</v>
      </c>
      <c r="BA289" s="41">
        <f t="shared" si="265"/>
        <v>0</v>
      </c>
      <c r="BB289" s="557">
        <v>0</v>
      </c>
      <c r="BC289" s="51">
        <f>BD289</f>
        <v>0</v>
      </c>
      <c r="BD289" s="298">
        <f>SUM(BD287:BD288)</f>
        <v>0</v>
      </c>
      <c r="BE289" s="462">
        <v>0</v>
      </c>
      <c r="BG289" s="42"/>
      <c r="BH289" s="41">
        <f t="shared" si="266"/>
        <v>0</v>
      </c>
      <c r="BI289" s="41">
        <f t="shared" si="267"/>
        <v>0</v>
      </c>
      <c r="BJ289" s="557">
        <v>0</v>
      </c>
      <c r="BK289" s="51">
        <f>BL289</f>
        <v>11439</v>
      </c>
      <c r="BL289" s="298">
        <f>SUM(BL287:BL288)</f>
        <v>11439</v>
      </c>
      <c r="BM289" s="462">
        <v>11439</v>
      </c>
      <c r="BO289" s="42"/>
      <c r="BP289" s="41">
        <f t="shared" si="268"/>
        <v>0</v>
      </c>
      <c r="BQ289" s="41">
        <f t="shared" si="269"/>
        <v>0</v>
      </c>
      <c r="BR289" s="557">
        <v>0</v>
      </c>
      <c r="BS289" s="51">
        <f>BT289</f>
        <v>0</v>
      </c>
      <c r="BT289" s="298">
        <f>SUM(BT287:BT288)</f>
        <v>0</v>
      </c>
      <c r="BU289" s="462">
        <v>0</v>
      </c>
      <c r="BW289" s="42"/>
      <c r="BX289" s="41">
        <f t="shared" si="270"/>
        <v>0</v>
      </c>
      <c r="BY289" s="41">
        <f t="shared" si="271"/>
        <v>0</v>
      </c>
      <c r="BZ289" s="557">
        <v>0</v>
      </c>
      <c r="CA289" s="51">
        <f>CB289</f>
        <v>14160</v>
      </c>
      <c r="CB289" s="298">
        <f>SUM(CB287:CB288)</f>
        <v>14160</v>
      </c>
      <c r="CC289" s="462">
        <v>14160</v>
      </c>
      <c r="CE289" s="42"/>
      <c r="CF289" s="41">
        <f t="shared" si="272"/>
        <v>0</v>
      </c>
      <c r="CG289" s="41">
        <f t="shared" si="273"/>
        <v>0</v>
      </c>
      <c r="CH289" s="557">
        <v>0</v>
      </c>
      <c r="CI289" s="51">
        <f>CJ289</f>
        <v>3702</v>
      </c>
      <c r="CJ289" s="298">
        <f>SUM(CJ287:CJ288)</f>
        <v>3702</v>
      </c>
      <c r="CK289" s="462">
        <v>3702</v>
      </c>
      <c r="CM289" s="42"/>
      <c r="CN289" s="41">
        <f t="shared" si="274"/>
        <v>0</v>
      </c>
      <c r="CO289" s="41">
        <f t="shared" si="275"/>
        <v>0</v>
      </c>
      <c r="CP289" s="599">
        <v>0</v>
      </c>
      <c r="CQ289" s="51">
        <f>CR289</f>
        <v>3702</v>
      </c>
      <c r="CR289" s="298">
        <f>SUM(CR287:CR288)</f>
        <v>3702</v>
      </c>
      <c r="CS289" s="462">
        <v>0</v>
      </c>
      <c r="CT289" s="83"/>
      <c r="CU289" s="42"/>
      <c r="CV289" s="41">
        <f t="shared" si="252"/>
        <v>0</v>
      </c>
      <c r="CW289" s="41">
        <f t="shared" si="253"/>
        <v>0</v>
      </c>
      <c r="CX289" s="564">
        <v>0</v>
      </c>
      <c r="CY289" s="51">
        <f>CZ289</f>
        <v>17275</v>
      </c>
      <c r="CZ289" s="298">
        <f>SUM(CZ287:CZ288)</f>
        <v>17275</v>
      </c>
      <c r="DA289" s="502"/>
      <c r="DB289" s="274"/>
      <c r="DC289" s="42"/>
      <c r="DD289" s="41">
        <f t="shared" si="276"/>
        <v>0</v>
      </c>
      <c r="DE289" s="41">
        <f t="shared" si="277"/>
        <v>0</v>
      </c>
      <c r="DF289" s="604">
        <v>0</v>
      </c>
      <c r="DG289" s="180">
        <f>DH289</f>
        <v>0</v>
      </c>
      <c r="DH289" s="298">
        <f>SUM(DH287:DH288)</f>
        <v>0</v>
      </c>
      <c r="DI289" s="502">
        <v>0</v>
      </c>
      <c r="DJ289" s="274"/>
      <c r="DK289" s="42"/>
      <c r="DL289" s="41">
        <f t="shared" si="278"/>
        <v>0</v>
      </c>
      <c r="DM289" s="41">
        <f t="shared" si="279"/>
        <v>0</v>
      </c>
      <c r="DN289" s="604">
        <v>0</v>
      </c>
      <c r="DO289" s="180"/>
      <c r="DP289" s="298">
        <f>SUM(DP287:DP288)</f>
        <v>0</v>
      </c>
      <c r="DQ289" s="502"/>
      <c r="DR289" s="274"/>
      <c r="DS289" s="42"/>
      <c r="DT289" s="41">
        <f t="shared" si="280"/>
        <v>0</v>
      </c>
      <c r="DU289" s="41">
        <f t="shared" si="281"/>
        <v>0</v>
      </c>
      <c r="DV289" s="604">
        <v>0</v>
      </c>
      <c r="DW289" s="180">
        <f>DX289</f>
        <v>0</v>
      </c>
      <c r="DX289" s="298">
        <f>SUM(DX287:DX288)</f>
        <v>0</v>
      </c>
      <c r="DY289" s="502">
        <v>0</v>
      </c>
      <c r="DZ289" s="274"/>
      <c r="EA289" s="42"/>
      <c r="EB289" s="41">
        <f t="shared" si="282"/>
        <v>0</v>
      </c>
      <c r="EC289" s="41">
        <f t="shared" si="283"/>
        <v>0</v>
      </c>
      <c r="ED289" s="604">
        <v>0</v>
      </c>
      <c r="EE289" s="180"/>
      <c r="EF289" s="298">
        <f>SUM(EF287:EF288)</f>
        <v>0</v>
      </c>
      <c r="EG289" s="502"/>
      <c r="EH289" s="274"/>
      <c r="EI289" s="42"/>
      <c r="EJ289" s="41">
        <f t="shared" si="284"/>
        <v>0</v>
      </c>
      <c r="EK289" s="41">
        <f t="shared" si="285"/>
        <v>0</v>
      </c>
      <c r="EL289" s="604">
        <v>0</v>
      </c>
      <c r="EM289" s="180"/>
      <c r="EN289" s="298">
        <f>SUM(EN287:EN288)</f>
        <v>0</v>
      </c>
      <c r="EO289" s="502"/>
      <c r="EP289" s="274"/>
      <c r="EQ289" s="42"/>
      <c r="ER289" s="41">
        <f t="shared" si="286"/>
        <v>0</v>
      </c>
      <c r="ES289" s="41">
        <f t="shared" si="287"/>
        <v>0</v>
      </c>
      <c r="ET289" s="604">
        <v>0</v>
      </c>
      <c r="EU289" s="180"/>
      <c r="EV289" s="298">
        <f>SUM(EV287:EV288)</f>
        <v>0</v>
      </c>
      <c r="EW289" s="502"/>
      <c r="EX289" s="274"/>
      <c r="EY289" s="42"/>
      <c r="EZ289" s="41">
        <f t="shared" si="288"/>
        <v>0</v>
      </c>
      <c r="FA289" s="41">
        <f t="shared" si="289"/>
        <v>0</v>
      </c>
      <c r="FB289" s="604">
        <v>0</v>
      </c>
      <c r="FC289" s="180"/>
      <c r="FD289" s="298">
        <f>SUM(FD287:FD288)</f>
        <v>0</v>
      </c>
      <c r="FE289" s="502"/>
      <c r="FF289" s="274"/>
      <c r="FG289" s="42"/>
      <c r="FH289" s="41">
        <f t="shared" si="290"/>
        <v>0</v>
      </c>
      <c r="FI289" s="41">
        <f t="shared" si="248"/>
        <v>0</v>
      </c>
      <c r="FJ289" s="599">
        <v>0</v>
      </c>
      <c r="FK289" s="292"/>
      <c r="FL289" s="298">
        <f>SUM(FL287:FL288)</f>
        <v>0</v>
      </c>
      <c r="FM289" s="548"/>
      <c r="FN289" s="275"/>
      <c r="FO289" s="42"/>
      <c r="FP289" s="41">
        <f t="shared" si="291"/>
        <v>0</v>
      </c>
      <c r="FQ289" s="41">
        <f t="shared" si="292"/>
        <v>0</v>
      </c>
      <c r="FR289" s="633">
        <v>0</v>
      </c>
      <c r="FW289" s="355">
        <f t="shared" si="293"/>
        <v>100492</v>
      </c>
      <c r="FX289" s="355">
        <f t="shared" si="293"/>
        <v>100492</v>
      </c>
      <c r="FY289" s="355">
        <f t="shared" si="294"/>
        <v>0</v>
      </c>
      <c r="FZ289" s="356">
        <f t="shared" si="294"/>
        <v>0</v>
      </c>
    </row>
    <row r="290" spans="1:182" x14ac:dyDescent="0.25">
      <c r="A290" s="62"/>
      <c r="B290" s="99"/>
      <c r="C290" s="100"/>
      <c r="D290" s="96"/>
      <c r="E290" s="299"/>
      <c r="F290" s="288"/>
      <c r="G290" s="180"/>
      <c r="H290" s="289"/>
      <c r="I290" s="502"/>
      <c r="K290" s="42"/>
      <c r="L290" s="41">
        <f t="shared" si="254"/>
        <v>0</v>
      </c>
      <c r="M290" s="41">
        <f t="shared" si="255"/>
        <v>0</v>
      </c>
      <c r="N290" s="557">
        <v>0</v>
      </c>
      <c r="O290" s="87"/>
      <c r="P290" s="289"/>
      <c r="Q290" s="461"/>
      <c r="S290" s="42"/>
      <c r="T290" s="41">
        <f t="shared" si="256"/>
        <v>0</v>
      </c>
      <c r="U290" s="41">
        <f t="shared" si="257"/>
        <v>0</v>
      </c>
      <c r="V290" s="557">
        <v>0</v>
      </c>
      <c r="W290" s="87"/>
      <c r="X290" s="289"/>
      <c r="Y290" s="461"/>
      <c r="AA290" s="42"/>
      <c r="AB290" s="41">
        <f t="shared" si="258"/>
        <v>0</v>
      </c>
      <c r="AC290" s="41">
        <f t="shared" si="259"/>
        <v>0</v>
      </c>
      <c r="AD290" s="557">
        <v>0</v>
      </c>
      <c r="AE290" s="87"/>
      <c r="AF290" s="289"/>
      <c r="AG290" s="461"/>
      <c r="AI290" s="42"/>
      <c r="AJ290" s="41">
        <f t="shared" si="260"/>
        <v>0</v>
      </c>
      <c r="AK290" s="41">
        <f t="shared" si="261"/>
        <v>0</v>
      </c>
      <c r="AL290" s="557">
        <v>0</v>
      </c>
      <c r="AM290" s="87"/>
      <c r="AN290" s="289"/>
      <c r="AO290" s="461"/>
      <c r="AQ290" s="42"/>
      <c r="AR290" s="41">
        <f t="shared" si="262"/>
        <v>0</v>
      </c>
      <c r="AS290" s="41">
        <f t="shared" si="263"/>
        <v>0</v>
      </c>
      <c r="AT290" s="557">
        <v>0</v>
      </c>
      <c r="AU290" s="87"/>
      <c r="AV290" s="289"/>
      <c r="AW290" s="461"/>
      <c r="AY290" s="42"/>
      <c r="AZ290" s="41">
        <f t="shared" si="264"/>
        <v>0</v>
      </c>
      <c r="BA290" s="41">
        <f t="shared" si="265"/>
        <v>0</v>
      </c>
      <c r="BB290" s="557">
        <v>0</v>
      </c>
      <c r="BC290" s="87"/>
      <c r="BD290" s="289"/>
      <c r="BE290" s="461"/>
      <c r="BG290" s="42"/>
      <c r="BH290" s="41">
        <f t="shared" si="266"/>
        <v>0</v>
      </c>
      <c r="BI290" s="41">
        <f t="shared" si="267"/>
        <v>0</v>
      </c>
      <c r="BJ290" s="557">
        <v>0</v>
      </c>
      <c r="BK290" s="87"/>
      <c r="BL290" s="289"/>
      <c r="BM290" s="461"/>
      <c r="BO290" s="42"/>
      <c r="BP290" s="41">
        <f t="shared" si="268"/>
        <v>0</v>
      </c>
      <c r="BQ290" s="41">
        <f t="shared" si="269"/>
        <v>0</v>
      </c>
      <c r="BR290" s="557">
        <v>0</v>
      </c>
      <c r="BS290" s="87"/>
      <c r="BT290" s="289"/>
      <c r="BU290" s="461"/>
      <c r="BW290" s="42"/>
      <c r="BX290" s="41">
        <f t="shared" si="270"/>
        <v>0</v>
      </c>
      <c r="BY290" s="41">
        <f t="shared" si="271"/>
        <v>0</v>
      </c>
      <c r="BZ290" s="557">
        <v>0</v>
      </c>
      <c r="CA290" s="87"/>
      <c r="CB290" s="289"/>
      <c r="CC290" s="461"/>
      <c r="CE290" s="42"/>
      <c r="CF290" s="41">
        <f t="shared" si="272"/>
        <v>0</v>
      </c>
      <c r="CG290" s="41">
        <f t="shared" si="273"/>
        <v>0</v>
      </c>
      <c r="CH290" s="557">
        <v>0</v>
      </c>
      <c r="CI290" s="87"/>
      <c r="CJ290" s="289"/>
      <c r="CK290" s="461"/>
      <c r="CM290" s="42"/>
      <c r="CN290" s="41">
        <f t="shared" si="274"/>
        <v>0</v>
      </c>
      <c r="CO290" s="41">
        <f t="shared" si="275"/>
        <v>0</v>
      </c>
      <c r="CP290" s="599">
        <v>0</v>
      </c>
      <c r="CQ290" s="87"/>
      <c r="CR290" s="289"/>
      <c r="CS290" s="461"/>
      <c r="CT290" s="247"/>
      <c r="CU290" s="42"/>
      <c r="CV290" s="41">
        <f t="shared" si="252"/>
        <v>0</v>
      </c>
      <c r="CW290" s="41">
        <f t="shared" si="253"/>
        <v>0</v>
      </c>
      <c r="CX290" s="564">
        <v>0</v>
      </c>
      <c r="CY290" s="87"/>
      <c r="CZ290" s="289"/>
      <c r="DA290" s="502"/>
      <c r="DB290" s="274"/>
      <c r="DC290" s="42"/>
      <c r="DD290" s="41">
        <f t="shared" si="276"/>
        <v>0</v>
      </c>
      <c r="DE290" s="41">
        <f t="shared" si="277"/>
        <v>0</v>
      </c>
      <c r="DF290" s="604">
        <v>0</v>
      </c>
      <c r="DG290" s="180"/>
      <c r="DH290" s="289"/>
      <c r="DI290" s="502"/>
      <c r="DJ290" s="274"/>
      <c r="DK290" s="42"/>
      <c r="DL290" s="41">
        <f t="shared" si="278"/>
        <v>0</v>
      </c>
      <c r="DM290" s="41">
        <f t="shared" si="279"/>
        <v>0</v>
      </c>
      <c r="DN290" s="604">
        <v>0</v>
      </c>
      <c r="DO290" s="180"/>
      <c r="DP290" s="289"/>
      <c r="DQ290" s="502"/>
      <c r="DR290" s="274"/>
      <c r="DS290" s="42"/>
      <c r="DT290" s="41">
        <f t="shared" si="280"/>
        <v>0</v>
      </c>
      <c r="DU290" s="41">
        <f t="shared" si="281"/>
        <v>0</v>
      </c>
      <c r="DV290" s="604">
        <v>0</v>
      </c>
      <c r="DW290" s="180"/>
      <c r="DX290" s="289"/>
      <c r="DY290" s="502"/>
      <c r="DZ290" s="274"/>
      <c r="EA290" s="42"/>
      <c r="EB290" s="41">
        <f t="shared" si="282"/>
        <v>0</v>
      </c>
      <c r="EC290" s="41">
        <f t="shared" si="283"/>
        <v>0</v>
      </c>
      <c r="ED290" s="604">
        <v>0</v>
      </c>
      <c r="EE290" s="180"/>
      <c r="EF290" s="289"/>
      <c r="EG290" s="502"/>
      <c r="EH290" s="274"/>
      <c r="EI290" s="42"/>
      <c r="EJ290" s="41">
        <f t="shared" si="284"/>
        <v>0</v>
      </c>
      <c r="EK290" s="41">
        <f t="shared" si="285"/>
        <v>0</v>
      </c>
      <c r="EL290" s="604">
        <v>0</v>
      </c>
      <c r="EM290" s="180"/>
      <c r="EN290" s="298"/>
      <c r="EO290" s="502"/>
      <c r="EP290" s="274"/>
      <c r="EQ290" s="42"/>
      <c r="ER290" s="41">
        <f t="shared" si="286"/>
        <v>0</v>
      </c>
      <c r="ES290" s="41">
        <f t="shared" si="287"/>
        <v>0</v>
      </c>
      <c r="ET290" s="604">
        <v>0</v>
      </c>
      <c r="EU290" s="180"/>
      <c r="EV290" s="289"/>
      <c r="EW290" s="502"/>
      <c r="EX290" s="274"/>
      <c r="EY290" s="42"/>
      <c r="EZ290" s="41">
        <f t="shared" si="288"/>
        <v>0</v>
      </c>
      <c r="FA290" s="41">
        <f t="shared" si="289"/>
        <v>0</v>
      </c>
      <c r="FB290" s="604">
        <v>0</v>
      </c>
      <c r="FC290" s="180"/>
      <c r="FD290" s="289"/>
      <c r="FE290" s="502"/>
      <c r="FF290" s="274"/>
      <c r="FG290" s="42"/>
      <c r="FH290" s="41">
        <f t="shared" si="290"/>
        <v>0</v>
      </c>
      <c r="FI290" s="41">
        <f t="shared" si="248"/>
        <v>0</v>
      </c>
      <c r="FJ290" s="599">
        <v>0</v>
      </c>
      <c r="FK290" s="292"/>
      <c r="FL290" s="289"/>
      <c r="FM290" s="548"/>
      <c r="FN290" s="275"/>
      <c r="FO290" s="42"/>
      <c r="FP290" s="41">
        <f t="shared" si="291"/>
        <v>0</v>
      </c>
      <c r="FQ290" s="41">
        <f t="shared" si="292"/>
        <v>0</v>
      </c>
      <c r="FR290" s="633">
        <v>0</v>
      </c>
      <c r="FW290" s="355">
        <f t="shared" si="293"/>
        <v>0</v>
      </c>
      <c r="FX290" s="355">
        <f t="shared" si="293"/>
        <v>0</v>
      </c>
      <c r="FY290" s="355">
        <f t="shared" si="294"/>
        <v>0</v>
      </c>
      <c r="FZ290" s="356">
        <f t="shared" si="294"/>
        <v>0</v>
      </c>
    </row>
    <row r="291" spans="1:182" x14ac:dyDescent="0.25">
      <c r="A291" s="35" t="s">
        <v>428</v>
      </c>
      <c r="B291" s="99" t="s">
        <v>429</v>
      </c>
      <c r="C291" s="88" t="s">
        <v>396</v>
      </c>
      <c r="D291" s="203">
        <v>144</v>
      </c>
      <c r="E291" s="299">
        <f t="shared" ref="E291:E293" si="300">G291+O291+W291+AE291+AM291+AU291+BC291+BK291+BS291+CA291+CI291+CQ291+CY291+DG291+DO291+DW291</f>
        <v>1597</v>
      </c>
      <c r="F291" s="288">
        <f>$D$291*E291</f>
        <v>229968</v>
      </c>
      <c r="G291" s="60">
        <v>0</v>
      </c>
      <c r="H291" s="289">
        <f>$D$291*G291</f>
        <v>0</v>
      </c>
      <c r="I291" s="457">
        <v>0</v>
      </c>
      <c r="J291" s="178">
        <v>0</v>
      </c>
      <c r="K291" s="42">
        <v>1</v>
      </c>
      <c r="L291" s="41">
        <f t="shared" si="254"/>
        <v>0</v>
      </c>
      <c r="M291" s="41">
        <f t="shared" si="255"/>
        <v>0</v>
      </c>
      <c r="N291" s="557">
        <v>0</v>
      </c>
      <c r="O291" s="60">
        <v>310</v>
      </c>
      <c r="P291" s="289">
        <f>$D$291*O291</f>
        <v>44640</v>
      </c>
      <c r="Q291" s="457">
        <v>310</v>
      </c>
      <c r="R291" s="178">
        <v>356</v>
      </c>
      <c r="S291" s="42">
        <v>1</v>
      </c>
      <c r="T291" s="41">
        <f t="shared" si="256"/>
        <v>310</v>
      </c>
      <c r="U291" s="41">
        <f t="shared" si="257"/>
        <v>310</v>
      </c>
      <c r="V291" s="557">
        <v>310</v>
      </c>
      <c r="W291" s="60">
        <v>0</v>
      </c>
      <c r="X291" s="289">
        <f>$D$291*W291</f>
        <v>0</v>
      </c>
      <c r="Y291" s="457">
        <v>0</v>
      </c>
      <c r="Z291" s="178">
        <v>0</v>
      </c>
      <c r="AA291" s="42">
        <v>1</v>
      </c>
      <c r="AB291" s="41">
        <f t="shared" si="258"/>
        <v>0</v>
      </c>
      <c r="AC291" s="41">
        <f t="shared" si="259"/>
        <v>0</v>
      </c>
      <c r="AD291" s="557">
        <v>0</v>
      </c>
      <c r="AE291" s="60">
        <v>300</v>
      </c>
      <c r="AF291" s="289">
        <f>$D$291*AE291</f>
        <v>43200</v>
      </c>
      <c r="AG291" s="457">
        <v>300</v>
      </c>
      <c r="AH291" s="178">
        <v>350</v>
      </c>
      <c r="AI291" s="42">
        <v>1</v>
      </c>
      <c r="AJ291" s="41">
        <f t="shared" si="260"/>
        <v>300</v>
      </c>
      <c r="AK291" s="41">
        <f t="shared" si="261"/>
        <v>300</v>
      </c>
      <c r="AL291" s="557">
        <v>300</v>
      </c>
      <c r="AM291" s="60">
        <v>0</v>
      </c>
      <c r="AN291" s="289">
        <f>$D$291*AM291</f>
        <v>0</v>
      </c>
      <c r="AO291" s="457">
        <v>0</v>
      </c>
      <c r="AP291" s="178">
        <v>0</v>
      </c>
      <c r="AQ291" s="42">
        <v>1</v>
      </c>
      <c r="AR291" s="41">
        <f t="shared" si="262"/>
        <v>0</v>
      </c>
      <c r="AS291" s="41">
        <f t="shared" si="263"/>
        <v>0</v>
      </c>
      <c r="AT291" s="557">
        <v>0</v>
      </c>
      <c r="AU291" s="60">
        <v>225</v>
      </c>
      <c r="AV291" s="289">
        <f>$D$291*AU291</f>
        <v>32400</v>
      </c>
      <c r="AW291" s="457">
        <v>225</v>
      </c>
      <c r="AX291" s="178">
        <v>399</v>
      </c>
      <c r="AY291" s="42">
        <v>1</v>
      </c>
      <c r="AZ291" s="41">
        <f t="shared" si="264"/>
        <v>225</v>
      </c>
      <c r="BA291" s="41">
        <f t="shared" si="265"/>
        <v>225</v>
      </c>
      <c r="BB291" s="557">
        <v>225</v>
      </c>
      <c r="BC291" s="60">
        <v>0</v>
      </c>
      <c r="BD291" s="289">
        <f>$D$291*BC291</f>
        <v>0</v>
      </c>
      <c r="BE291" s="457">
        <v>0</v>
      </c>
      <c r="BF291" s="178">
        <v>0</v>
      </c>
      <c r="BG291" s="42">
        <v>1</v>
      </c>
      <c r="BH291" s="41">
        <f t="shared" si="266"/>
        <v>0</v>
      </c>
      <c r="BI291" s="41">
        <f t="shared" si="267"/>
        <v>0</v>
      </c>
      <c r="BJ291" s="557">
        <v>0</v>
      </c>
      <c r="BK291" s="60">
        <v>200</v>
      </c>
      <c r="BL291" s="289">
        <f>$D$291*BK291</f>
        <v>28800</v>
      </c>
      <c r="BM291" s="457">
        <v>200</v>
      </c>
      <c r="BN291" s="178">
        <v>146</v>
      </c>
      <c r="BO291" s="42">
        <v>1</v>
      </c>
      <c r="BP291" s="41">
        <f t="shared" si="268"/>
        <v>200</v>
      </c>
      <c r="BQ291" s="41">
        <f t="shared" si="269"/>
        <v>200</v>
      </c>
      <c r="BR291" s="557">
        <v>200</v>
      </c>
      <c r="BS291" s="60">
        <v>0</v>
      </c>
      <c r="BT291" s="289">
        <f>$D$291*BS291</f>
        <v>0</v>
      </c>
      <c r="BU291" s="457">
        <v>0</v>
      </c>
      <c r="BV291" s="178">
        <v>195</v>
      </c>
      <c r="BW291" s="42">
        <v>1</v>
      </c>
      <c r="BX291" s="41">
        <f t="shared" si="270"/>
        <v>0</v>
      </c>
      <c r="BY291" s="41">
        <f t="shared" si="271"/>
        <v>0</v>
      </c>
      <c r="BZ291" s="557">
        <v>0</v>
      </c>
      <c r="CA291" s="60">
        <v>112</v>
      </c>
      <c r="CB291" s="289">
        <f>$D$291*CA291</f>
        <v>16128</v>
      </c>
      <c r="CC291" s="457">
        <v>112</v>
      </c>
      <c r="CD291" s="178">
        <v>0</v>
      </c>
      <c r="CE291" s="42">
        <v>1</v>
      </c>
      <c r="CF291" s="41">
        <f t="shared" si="272"/>
        <v>112</v>
      </c>
      <c r="CG291" s="41">
        <f t="shared" si="273"/>
        <v>112</v>
      </c>
      <c r="CH291" s="557">
        <v>112</v>
      </c>
      <c r="CI291" s="60">
        <v>75</v>
      </c>
      <c r="CJ291" s="289">
        <f>$D$291*CI291</f>
        <v>10800</v>
      </c>
      <c r="CK291" s="457">
        <v>75</v>
      </c>
      <c r="CL291" s="178">
        <v>0</v>
      </c>
      <c r="CM291" s="42">
        <v>1</v>
      </c>
      <c r="CN291" s="41">
        <f t="shared" si="274"/>
        <v>75</v>
      </c>
      <c r="CO291" s="41">
        <f t="shared" si="275"/>
        <v>75</v>
      </c>
      <c r="CP291" s="599">
        <v>75</v>
      </c>
      <c r="CQ291" s="60">
        <v>75</v>
      </c>
      <c r="CR291" s="289">
        <f>$D$291*CQ291</f>
        <v>10800</v>
      </c>
      <c r="CS291" s="467">
        <v>0</v>
      </c>
      <c r="CT291" s="56"/>
      <c r="CU291" s="42">
        <v>1</v>
      </c>
      <c r="CV291" s="41">
        <f t="shared" si="252"/>
        <v>75</v>
      </c>
      <c r="CW291" s="41">
        <f t="shared" si="253"/>
        <v>75</v>
      </c>
      <c r="CX291" s="564">
        <v>0</v>
      </c>
      <c r="CY291" s="60">
        <v>300</v>
      </c>
      <c r="CZ291" s="289">
        <f>$D$291*CY291</f>
        <v>43200</v>
      </c>
      <c r="DA291" s="502">
        <v>0</v>
      </c>
      <c r="DB291" s="274"/>
      <c r="DC291" s="42">
        <v>1</v>
      </c>
      <c r="DD291" s="41">
        <f t="shared" si="276"/>
        <v>300</v>
      </c>
      <c r="DE291" s="41">
        <f t="shared" si="277"/>
        <v>300</v>
      </c>
      <c r="DF291" s="604">
        <v>0</v>
      </c>
      <c r="DG291" s="180">
        <v>0</v>
      </c>
      <c r="DH291" s="289">
        <f>$D$291*DG291</f>
        <v>0</v>
      </c>
      <c r="DI291" s="502">
        <v>0</v>
      </c>
      <c r="DJ291" s="274"/>
      <c r="DK291" s="42">
        <v>1</v>
      </c>
      <c r="DL291" s="41">
        <f t="shared" si="278"/>
        <v>0</v>
      </c>
      <c r="DM291" s="41">
        <f t="shared" si="279"/>
        <v>0</v>
      </c>
      <c r="DN291" s="604">
        <v>0</v>
      </c>
      <c r="DO291" s="180">
        <v>0</v>
      </c>
      <c r="DP291" s="289">
        <f>$D$291*DO291</f>
        <v>0</v>
      </c>
      <c r="DQ291" s="502">
        <v>0</v>
      </c>
      <c r="DR291" s="274"/>
      <c r="DS291" s="42">
        <v>1</v>
      </c>
      <c r="DT291" s="41">
        <f t="shared" si="280"/>
        <v>0</v>
      </c>
      <c r="DU291" s="41">
        <f t="shared" si="281"/>
        <v>0</v>
      </c>
      <c r="DV291" s="604">
        <v>0</v>
      </c>
      <c r="DW291" s="180">
        <v>0</v>
      </c>
      <c r="DX291" s="289">
        <f>$D$291*DW291</f>
        <v>0</v>
      </c>
      <c r="DY291" s="502">
        <v>0</v>
      </c>
      <c r="DZ291" s="274"/>
      <c r="EA291" s="42">
        <v>1</v>
      </c>
      <c r="EB291" s="41">
        <f t="shared" si="282"/>
        <v>0</v>
      </c>
      <c r="EC291" s="41">
        <f t="shared" si="283"/>
        <v>0</v>
      </c>
      <c r="ED291" s="604">
        <v>0</v>
      </c>
      <c r="EE291" s="180">
        <v>0</v>
      </c>
      <c r="EF291" s="289">
        <f>$D$291*EE291</f>
        <v>0</v>
      </c>
      <c r="EG291" s="502">
        <v>0</v>
      </c>
      <c r="EH291" s="274"/>
      <c r="EI291" s="42">
        <v>1</v>
      </c>
      <c r="EJ291" s="41">
        <f t="shared" si="284"/>
        <v>0</v>
      </c>
      <c r="EK291" s="41">
        <f t="shared" si="285"/>
        <v>0</v>
      </c>
      <c r="EL291" s="604">
        <v>0</v>
      </c>
      <c r="EM291" s="180">
        <v>0</v>
      </c>
      <c r="EN291" s="289">
        <f>$D$291*EM291</f>
        <v>0</v>
      </c>
      <c r="EO291" s="502">
        <v>0</v>
      </c>
      <c r="EP291" s="274"/>
      <c r="EQ291" s="42">
        <v>1</v>
      </c>
      <c r="ER291" s="41">
        <f t="shared" si="286"/>
        <v>0</v>
      </c>
      <c r="ES291" s="41">
        <f t="shared" si="287"/>
        <v>0</v>
      </c>
      <c r="ET291" s="559">
        <v>0</v>
      </c>
      <c r="EU291" s="180">
        <v>0</v>
      </c>
      <c r="EV291" s="289">
        <f>$D$291*EU291</f>
        <v>0</v>
      </c>
      <c r="EW291" s="502">
        <v>0</v>
      </c>
      <c r="EX291" s="274"/>
      <c r="EY291" s="42">
        <v>1</v>
      </c>
      <c r="EZ291" s="41">
        <f t="shared" si="288"/>
        <v>0</v>
      </c>
      <c r="FA291" s="41">
        <f t="shared" si="289"/>
        <v>0</v>
      </c>
      <c r="FB291" s="604">
        <v>0</v>
      </c>
      <c r="FC291" s="86">
        <v>0</v>
      </c>
      <c r="FD291" s="289">
        <f>$D$291*FC291</f>
        <v>0</v>
      </c>
      <c r="FE291" s="499">
        <v>0</v>
      </c>
      <c r="FF291" s="19"/>
      <c r="FG291" s="42">
        <v>1</v>
      </c>
      <c r="FH291" s="41">
        <f t="shared" si="290"/>
        <v>0</v>
      </c>
      <c r="FI291" s="41">
        <f t="shared" si="248"/>
        <v>0</v>
      </c>
      <c r="FJ291" s="599">
        <v>0</v>
      </c>
      <c r="FK291" s="400">
        <v>0</v>
      </c>
      <c r="FL291" s="289">
        <f>$D$291*FK291</f>
        <v>0</v>
      </c>
      <c r="FM291" s="539">
        <v>0</v>
      </c>
      <c r="FN291" s="275"/>
      <c r="FO291" s="42">
        <v>1</v>
      </c>
      <c r="FP291" s="41">
        <f t="shared" si="291"/>
        <v>0</v>
      </c>
      <c r="FQ291" s="41">
        <f t="shared" si="292"/>
        <v>0</v>
      </c>
      <c r="FR291" s="633">
        <v>0</v>
      </c>
      <c r="FW291" s="355">
        <f t="shared" si="293"/>
        <v>1597</v>
      </c>
      <c r="FX291" s="355">
        <f t="shared" si="293"/>
        <v>229968</v>
      </c>
      <c r="FY291" s="355">
        <f t="shared" si="294"/>
        <v>0</v>
      </c>
      <c r="FZ291" s="356">
        <f t="shared" si="294"/>
        <v>0</v>
      </c>
    </row>
    <row r="292" spans="1:182" x14ac:dyDescent="0.25">
      <c r="A292" s="35" t="s">
        <v>430</v>
      </c>
      <c r="B292" s="99" t="s">
        <v>431</v>
      </c>
      <c r="C292" s="88" t="s">
        <v>396</v>
      </c>
      <c r="D292" s="203">
        <v>221</v>
      </c>
      <c r="E292" s="299">
        <f t="shared" si="300"/>
        <v>605</v>
      </c>
      <c r="F292" s="288">
        <f>$D$292*E292</f>
        <v>133705</v>
      </c>
      <c r="G292" s="60">
        <v>0</v>
      </c>
      <c r="H292" s="289">
        <f>$D$292*G292</f>
        <v>0</v>
      </c>
      <c r="I292" s="457">
        <v>0</v>
      </c>
      <c r="J292" s="210">
        <v>0</v>
      </c>
      <c r="K292" s="42">
        <v>1</v>
      </c>
      <c r="L292" s="41">
        <f t="shared" si="254"/>
        <v>0</v>
      </c>
      <c r="M292" s="41">
        <f t="shared" si="255"/>
        <v>0</v>
      </c>
      <c r="N292" s="557">
        <v>0</v>
      </c>
      <c r="O292" s="60">
        <v>120</v>
      </c>
      <c r="P292" s="289">
        <f>$D$292*O292</f>
        <v>26520</v>
      </c>
      <c r="Q292" s="457">
        <v>120</v>
      </c>
      <c r="R292" s="210">
        <v>110</v>
      </c>
      <c r="S292" s="42">
        <v>1</v>
      </c>
      <c r="T292" s="41">
        <f t="shared" si="256"/>
        <v>120</v>
      </c>
      <c r="U292" s="41">
        <f t="shared" si="257"/>
        <v>120</v>
      </c>
      <c r="V292" s="557">
        <v>120</v>
      </c>
      <c r="W292" s="60">
        <v>0</v>
      </c>
      <c r="X292" s="289">
        <f>$D$292*W292</f>
        <v>0</v>
      </c>
      <c r="Y292" s="457">
        <v>0</v>
      </c>
      <c r="Z292" s="210">
        <v>0</v>
      </c>
      <c r="AA292" s="42">
        <v>1</v>
      </c>
      <c r="AB292" s="41">
        <f t="shared" si="258"/>
        <v>0</v>
      </c>
      <c r="AC292" s="41">
        <f t="shared" si="259"/>
        <v>0</v>
      </c>
      <c r="AD292" s="557">
        <v>0</v>
      </c>
      <c r="AE292" s="60">
        <v>95</v>
      </c>
      <c r="AF292" s="289">
        <f>$D$292*AE292</f>
        <v>20995</v>
      </c>
      <c r="AG292" s="457">
        <v>95</v>
      </c>
      <c r="AH292" s="210">
        <v>153</v>
      </c>
      <c r="AI292" s="42">
        <v>1</v>
      </c>
      <c r="AJ292" s="41">
        <f t="shared" si="260"/>
        <v>95</v>
      </c>
      <c r="AK292" s="41">
        <f t="shared" si="261"/>
        <v>95</v>
      </c>
      <c r="AL292" s="557">
        <v>95</v>
      </c>
      <c r="AM292" s="60">
        <v>0</v>
      </c>
      <c r="AN292" s="289">
        <f>$D$292*AM292</f>
        <v>0</v>
      </c>
      <c r="AO292" s="457">
        <v>0</v>
      </c>
      <c r="AP292" s="210">
        <v>0</v>
      </c>
      <c r="AQ292" s="42">
        <v>1</v>
      </c>
      <c r="AR292" s="41">
        <f t="shared" si="262"/>
        <v>0</v>
      </c>
      <c r="AS292" s="41">
        <f t="shared" si="263"/>
        <v>0</v>
      </c>
      <c r="AT292" s="557">
        <v>0</v>
      </c>
      <c r="AU292" s="60">
        <v>95</v>
      </c>
      <c r="AV292" s="289">
        <f>$D$292*AU292</f>
        <v>20995</v>
      </c>
      <c r="AW292" s="457">
        <v>95</v>
      </c>
      <c r="AX292" s="210">
        <v>210</v>
      </c>
      <c r="AY292" s="42">
        <v>1</v>
      </c>
      <c r="AZ292" s="41">
        <f t="shared" si="264"/>
        <v>95</v>
      </c>
      <c r="BA292" s="41">
        <f t="shared" si="265"/>
        <v>95</v>
      </c>
      <c r="BB292" s="557">
        <v>95</v>
      </c>
      <c r="BC292" s="60">
        <v>0</v>
      </c>
      <c r="BD292" s="289">
        <f>$D$292*BC292</f>
        <v>0</v>
      </c>
      <c r="BE292" s="457">
        <v>0</v>
      </c>
      <c r="BF292" s="210">
        <v>0</v>
      </c>
      <c r="BG292" s="42">
        <v>1</v>
      </c>
      <c r="BH292" s="41">
        <f t="shared" si="266"/>
        <v>0</v>
      </c>
      <c r="BI292" s="41">
        <f t="shared" si="267"/>
        <v>0</v>
      </c>
      <c r="BJ292" s="557">
        <v>0</v>
      </c>
      <c r="BK292" s="60">
        <v>75</v>
      </c>
      <c r="BL292" s="289">
        <f>$D$292*BK292</f>
        <v>16575</v>
      </c>
      <c r="BM292" s="457">
        <v>75</v>
      </c>
      <c r="BN292" s="210">
        <v>83</v>
      </c>
      <c r="BO292" s="42">
        <v>1</v>
      </c>
      <c r="BP292" s="41">
        <f t="shared" si="268"/>
        <v>75</v>
      </c>
      <c r="BQ292" s="41">
        <f t="shared" si="269"/>
        <v>75</v>
      </c>
      <c r="BR292" s="557">
        <v>75</v>
      </c>
      <c r="BS292" s="60">
        <v>0</v>
      </c>
      <c r="BT292" s="289">
        <f>$D$292*BS292</f>
        <v>0</v>
      </c>
      <c r="BU292" s="457">
        <v>0</v>
      </c>
      <c r="BV292" s="210">
        <v>78</v>
      </c>
      <c r="BW292" s="42">
        <v>1</v>
      </c>
      <c r="BX292" s="41">
        <f t="shared" si="270"/>
        <v>0</v>
      </c>
      <c r="BY292" s="41">
        <f t="shared" si="271"/>
        <v>0</v>
      </c>
      <c r="BZ292" s="557">
        <v>0</v>
      </c>
      <c r="CA292" s="60">
        <v>45</v>
      </c>
      <c r="CB292" s="289">
        <f>$D$292*CA292</f>
        <v>9945</v>
      </c>
      <c r="CC292" s="457">
        <v>45</v>
      </c>
      <c r="CD292" s="210">
        <v>0</v>
      </c>
      <c r="CE292" s="42">
        <v>1</v>
      </c>
      <c r="CF292" s="41">
        <f t="shared" si="272"/>
        <v>45</v>
      </c>
      <c r="CG292" s="41">
        <f t="shared" si="273"/>
        <v>45</v>
      </c>
      <c r="CH292" s="557">
        <v>45</v>
      </c>
      <c r="CI292" s="60">
        <v>25</v>
      </c>
      <c r="CJ292" s="289">
        <f>$D$292*CI292</f>
        <v>5525</v>
      </c>
      <c r="CK292" s="457">
        <v>25</v>
      </c>
      <c r="CL292" s="210">
        <v>0</v>
      </c>
      <c r="CM292" s="42">
        <v>1</v>
      </c>
      <c r="CN292" s="41">
        <f t="shared" si="274"/>
        <v>25</v>
      </c>
      <c r="CO292" s="41">
        <f t="shared" si="275"/>
        <v>25</v>
      </c>
      <c r="CP292" s="599">
        <v>25</v>
      </c>
      <c r="CQ292" s="60">
        <v>25</v>
      </c>
      <c r="CR292" s="289">
        <f>$D$292*CQ292</f>
        <v>5525</v>
      </c>
      <c r="CS292" s="467">
        <v>0</v>
      </c>
      <c r="CT292" s="56"/>
      <c r="CU292" s="42">
        <v>1</v>
      </c>
      <c r="CV292" s="41">
        <f t="shared" si="252"/>
        <v>25</v>
      </c>
      <c r="CW292" s="41">
        <f t="shared" si="253"/>
        <v>25</v>
      </c>
      <c r="CX292" s="564">
        <v>0</v>
      </c>
      <c r="CY292" s="60">
        <v>125</v>
      </c>
      <c r="CZ292" s="289">
        <f>$D$292*CY292</f>
        <v>27625</v>
      </c>
      <c r="DA292" s="502">
        <v>0</v>
      </c>
      <c r="DB292" s="274"/>
      <c r="DC292" s="42">
        <v>1</v>
      </c>
      <c r="DD292" s="41">
        <f t="shared" si="276"/>
        <v>125</v>
      </c>
      <c r="DE292" s="41">
        <f t="shared" si="277"/>
        <v>125</v>
      </c>
      <c r="DF292" s="604">
        <v>0</v>
      </c>
      <c r="DG292" s="180">
        <v>0</v>
      </c>
      <c r="DH292" s="289">
        <f>$D$292*DG292</f>
        <v>0</v>
      </c>
      <c r="DI292" s="502">
        <v>0</v>
      </c>
      <c r="DJ292" s="274"/>
      <c r="DK292" s="42">
        <v>1</v>
      </c>
      <c r="DL292" s="41">
        <f t="shared" si="278"/>
        <v>0</v>
      </c>
      <c r="DM292" s="41">
        <f t="shared" si="279"/>
        <v>0</v>
      </c>
      <c r="DN292" s="604">
        <v>0</v>
      </c>
      <c r="DO292" s="180">
        <v>0</v>
      </c>
      <c r="DP292" s="289">
        <f>$D$292*DO292</f>
        <v>0</v>
      </c>
      <c r="DQ292" s="502">
        <v>0</v>
      </c>
      <c r="DR292" s="274"/>
      <c r="DS292" s="42">
        <v>1</v>
      </c>
      <c r="DT292" s="41">
        <f t="shared" si="280"/>
        <v>0</v>
      </c>
      <c r="DU292" s="41">
        <f t="shared" si="281"/>
        <v>0</v>
      </c>
      <c r="DV292" s="604">
        <v>0</v>
      </c>
      <c r="DW292" s="180">
        <v>0</v>
      </c>
      <c r="DX292" s="289">
        <f>$D$292*DW292</f>
        <v>0</v>
      </c>
      <c r="DY292" s="502">
        <v>0</v>
      </c>
      <c r="DZ292" s="274"/>
      <c r="EA292" s="42">
        <v>1</v>
      </c>
      <c r="EB292" s="41">
        <f t="shared" si="282"/>
        <v>0</v>
      </c>
      <c r="EC292" s="41">
        <f t="shared" si="283"/>
        <v>0</v>
      </c>
      <c r="ED292" s="604">
        <v>0</v>
      </c>
      <c r="EE292" s="180">
        <v>0</v>
      </c>
      <c r="EF292" s="289">
        <f>$D$292*EE292</f>
        <v>0</v>
      </c>
      <c r="EG292" s="502">
        <v>0</v>
      </c>
      <c r="EH292" s="274"/>
      <c r="EI292" s="42">
        <v>1</v>
      </c>
      <c r="EJ292" s="41">
        <f t="shared" si="284"/>
        <v>0</v>
      </c>
      <c r="EK292" s="41">
        <f t="shared" si="285"/>
        <v>0</v>
      </c>
      <c r="EL292" s="604">
        <v>0</v>
      </c>
      <c r="EM292" s="180">
        <v>0</v>
      </c>
      <c r="EN292" s="289">
        <f>$D$292*EM292</f>
        <v>0</v>
      </c>
      <c r="EO292" s="502">
        <v>0</v>
      </c>
      <c r="EP292" s="274"/>
      <c r="EQ292" s="42">
        <v>1</v>
      </c>
      <c r="ER292" s="41">
        <f t="shared" si="286"/>
        <v>0</v>
      </c>
      <c r="ES292" s="41">
        <f t="shared" si="287"/>
        <v>0</v>
      </c>
      <c r="ET292" s="559">
        <v>0</v>
      </c>
      <c r="EU292" s="180">
        <v>0</v>
      </c>
      <c r="EV292" s="289">
        <f>$D$292*EU292</f>
        <v>0</v>
      </c>
      <c r="EW292" s="502">
        <v>0</v>
      </c>
      <c r="EX292" s="274"/>
      <c r="EY292" s="42">
        <v>1</v>
      </c>
      <c r="EZ292" s="41">
        <f t="shared" si="288"/>
        <v>0</v>
      </c>
      <c r="FA292" s="41">
        <f t="shared" si="289"/>
        <v>0</v>
      </c>
      <c r="FB292" s="604">
        <v>0</v>
      </c>
      <c r="FC292" s="86">
        <v>0</v>
      </c>
      <c r="FD292" s="289">
        <f>$D$292*FC292</f>
        <v>0</v>
      </c>
      <c r="FE292" s="499">
        <v>0</v>
      </c>
      <c r="FF292" s="19"/>
      <c r="FG292" s="42">
        <v>1</v>
      </c>
      <c r="FH292" s="41">
        <f t="shared" si="290"/>
        <v>0</v>
      </c>
      <c r="FI292" s="41">
        <f t="shared" si="248"/>
        <v>0</v>
      </c>
      <c r="FJ292" s="599">
        <v>0</v>
      </c>
      <c r="FK292" s="400">
        <v>0</v>
      </c>
      <c r="FL292" s="289">
        <f>$D$292*FK292</f>
        <v>0</v>
      </c>
      <c r="FM292" s="539">
        <v>0</v>
      </c>
      <c r="FN292" s="275"/>
      <c r="FO292" s="42">
        <v>1</v>
      </c>
      <c r="FP292" s="41">
        <f t="shared" si="291"/>
        <v>0</v>
      </c>
      <c r="FQ292" s="41">
        <f t="shared" si="292"/>
        <v>0</v>
      </c>
      <c r="FR292" s="633">
        <v>0</v>
      </c>
      <c r="FW292" s="355">
        <f t="shared" si="293"/>
        <v>605</v>
      </c>
      <c r="FX292" s="355">
        <f t="shared" si="293"/>
        <v>133705</v>
      </c>
      <c r="FY292" s="355">
        <f t="shared" si="294"/>
        <v>0</v>
      </c>
      <c r="FZ292" s="356">
        <f t="shared" si="294"/>
        <v>0</v>
      </c>
    </row>
    <row r="293" spans="1:182" x14ac:dyDescent="0.25">
      <c r="A293" s="35" t="s">
        <v>432</v>
      </c>
      <c r="B293" s="99" t="s">
        <v>433</v>
      </c>
      <c r="C293" s="88" t="s">
        <v>396</v>
      </c>
      <c r="D293" s="203">
        <v>291</v>
      </c>
      <c r="E293" s="299">
        <f t="shared" si="300"/>
        <v>102</v>
      </c>
      <c r="F293" s="288">
        <f>$D$293*E293</f>
        <v>29682</v>
      </c>
      <c r="G293" s="60">
        <v>0</v>
      </c>
      <c r="H293" s="289">
        <f>$D$293*G293</f>
        <v>0</v>
      </c>
      <c r="I293" s="457">
        <v>0</v>
      </c>
      <c r="J293" s="134">
        <v>0</v>
      </c>
      <c r="K293" s="42">
        <v>1</v>
      </c>
      <c r="L293" s="41">
        <f t="shared" si="254"/>
        <v>0</v>
      </c>
      <c r="M293" s="41">
        <f t="shared" si="255"/>
        <v>0</v>
      </c>
      <c r="N293" s="557">
        <v>0</v>
      </c>
      <c r="O293" s="60">
        <v>17</v>
      </c>
      <c r="P293" s="289">
        <f>$D$293*O293</f>
        <v>4947</v>
      </c>
      <c r="Q293" s="457">
        <v>17</v>
      </c>
      <c r="R293" s="134">
        <v>31</v>
      </c>
      <c r="S293" s="42">
        <v>1</v>
      </c>
      <c r="T293" s="41">
        <f t="shared" si="256"/>
        <v>17</v>
      </c>
      <c r="U293" s="41">
        <f t="shared" si="257"/>
        <v>17</v>
      </c>
      <c r="V293" s="557">
        <v>17</v>
      </c>
      <c r="W293" s="60">
        <v>0</v>
      </c>
      <c r="X293" s="289">
        <f>$D$293*W293</f>
        <v>0</v>
      </c>
      <c r="Y293" s="457">
        <v>0</v>
      </c>
      <c r="Z293" s="134">
        <v>0</v>
      </c>
      <c r="AA293" s="42">
        <v>1</v>
      </c>
      <c r="AB293" s="41">
        <f t="shared" si="258"/>
        <v>0</v>
      </c>
      <c r="AC293" s="41">
        <f t="shared" si="259"/>
        <v>0</v>
      </c>
      <c r="AD293" s="557">
        <v>0</v>
      </c>
      <c r="AE293" s="60">
        <v>21</v>
      </c>
      <c r="AF293" s="289">
        <f>$D$293*AE293</f>
        <v>6111</v>
      </c>
      <c r="AG293" s="457">
        <v>21</v>
      </c>
      <c r="AH293" s="134">
        <v>25</v>
      </c>
      <c r="AI293" s="42">
        <v>1</v>
      </c>
      <c r="AJ293" s="41">
        <f t="shared" si="260"/>
        <v>21</v>
      </c>
      <c r="AK293" s="41">
        <f t="shared" si="261"/>
        <v>21</v>
      </c>
      <c r="AL293" s="557">
        <v>21</v>
      </c>
      <c r="AM293" s="60">
        <v>0</v>
      </c>
      <c r="AN293" s="289">
        <f>$D$293*AM293</f>
        <v>0</v>
      </c>
      <c r="AO293" s="457">
        <v>0</v>
      </c>
      <c r="AP293" s="134">
        <v>0</v>
      </c>
      <c r="AQ293" s="42">
        <v>1</v>
      </c>
      <c r="AR293" s="41">
        <f t="shared" si="262"/>
        <v>0</v>
      </c>
      <c r="AS293" s="41">
        <f t="shared" si="263"/>
        <v>0</v>
      </c>
      <c r="AT293" s="557">
        <v>0</v>
      </c>
      <c r="AU293" s="60">
        <v>17</v>
      </c>
      <c r="AV293" s="289">
        <f>$D$293*AU293</f>
        <v>4947</v>
      </c>
      <c r="AW293" s="457">
        <v>17</v>
      </c>
      <c r="AX293" s="134">
        <v>42</v>
      </c>
      <c r="AY293" s="42">
        <v>1</v>
      </c>
      <c r="AZ293" s="41">
        <f t="shared" si="264"/>
        <v>17</v>
      </c>
      <c r="BA293" s="41">
        <f t="shared" si="265"/>
        <v>17</v>
      </c>
      <c r="BB293" s="557">
        <v>17</v>
      </c>
      <c r="BC293" s="60">
        <v>0</v>
      </c>
      <c r="BD293" s="289">
        <f>$D$293*BC293</f>
        <v>0</v>
      </c>
      <c r="BE293" s="457">
        <v>0</v>
      </c>
      <c r="BF293" s="134">
        <v>0</v>
      </c>
      <c r="BG293" s="42">
        <v>1</v>
      </c>
      <c r="BH293" s="41">
        <f t="shared" si="266"/>
        <v>0</v>
      </c>
      <c r="BI293" s="41">
        <f t="shared" si="267"/>
        <v>0</v>
      </c>
      <c r="BJ293" s="557">
        <v>0</v>
      </c>
      <c r="BK293" s="60">
        <v>11</v>
      </c>
      <c r="BL293" s="289">
        <f>$D$293*BK293</f>
        <v>3201</v>
      </c>
      <c r="BM293" s="457">
        <v>11</v>
      </c>
      <c r="BN293" s="134">
        <v>0</v>
      </c>
      <c r="BO293" s="42">
        <v>1</v>
      </c>
      <c r="BP293" s="41">
        <f t="shared" si="268"/>
        <v>11</v>
      </c>
      <c r="BQ293" s="41">
        <f t="shared" si="269"/>
        <v>11</v>
      </c>
      <c r="BR293" s="557">
        <v>11</v>
      </c>
      <c r="BS293" s="60">
        <v>0</v>
      </c>
      <c r="BT293" s="289">
        <f>$D$293*BS293</f>
        <v>0</v>
      </c>
      <c r="BU293" s="457">
        <v>0</v>
      </c>
      <c r="BV293" s="134">
        <v>0</v>
      </c>
      <c r="BW293" s="42">
        <v>1</v>
      </c>
      <c r="BX293" s="41">
        <f t="shared" si="270"/>
        <v>0</v>
      </c>
      <c r="BY293" s="41">
        <f t="shared" si="271"/>
        <v>0</v>
      </c>
      <c r="BZ293" s="557">
        <v>0</v>
      </c>
      <c r="CA293" s="60">
        <v>12</v>
      </c>
      <c r="CB293" s="289">
        <f>$D$293*CA293</f>
        <v>3492</v>
      </c>
      <c r="CC293" s="457">
        <v>12</v>
      </c>
      <c r="CD293" s="134">
        <v>0</v>
      </c>
      <c r="CE293" s="42">
        <v>1</v>
      </c>
      <c r="CF293" s="41">
        <f t="shared" si="272"/>
        <v>12</v>
      </c>
      <c r="CG293" s="41">
        <f t="shared" si="273"/>
        <v>12</v>
      </c>
      <c r="CH293" s="557">
        <v>12</v>
      </c>
      <c r="CI293" s="60">
        <v>6</v>
      </c>
      <c r="CJ293" s="289">
        <f>$D$293*CI293</f>
        <v>1746</v>
      </c>
      <c r="CK293" s="457">
        <v>6</v>
      </c>
      <c r="CL293" s="134">
        <v>0</v>
      </c>
      <c r="CM293" s="42">
        <v>1</v>
      </c>
      <c r="CN293" s="41">
        <f t="shared" si="274"/>
        <v>6</v>
      </c>
      <c r="CO293" s="41">
        <f t="shared" si="275"/>
        <v>6</v>
      </c>
      <c r="CP293" s="599">
        <v>6</v>
      </c>
      <c r="CQ293" s="60">
        <v>6</v>
      </c>
      <c r="CR293" s="289">
        <f>$D$293*CQ293</f>
        <v>1746</v>
      </c>
      <c r="CS293" s="467">
        <v>0</v>
      </c>
      <c r="CT293" s="56"/>
      <c r="CU293" s="42">
        <v>1</v>
      </c>
      <c r="CV293" s="41">
        <f t="shared" si="252"/>
        <v>6</v>
      </c>
      <c r="CW293" s="41">
        <f t="shared" si="253"/>
        <v>6</v>
      </c>
      <c r="CX293" s="564">
        <v>0</v>
      </c>
      <c r="CY293" s="60">
        <v>12</v>
      </c>
      <c r="CZ293" s="289">
        <f>$D$293*CY293</f>
        <v>3492</v>
      </c>
      <c r="DA293" s="502">
        <v>0</v>
      </c>
      <c r="DB293" s="274"/>
      <c r="DC293" s="42">
        <v>1</v>
      </c>
      <c r="DD293" s="41">
        <f t="shared" si="276"/>
        <v>12</v>
      </c>
      <c r="DE293" s="41">
        <f t="shared" si="277"/>
        <v>12</v>
      </c>
      <c r="DF293" s="604">
        <v>0</v>
      </c>
      <c r="DG293" s="180">
        <v>0</v>
      </c>
      <c r="DH293" s="289">
        <f>$D$293*DG293</f>
        <v>0</v>
      </c>
      <c r="DI293" s="502">
        <v>0</v>
      </c>
      <c r="DJ293" s="274"/>
      <c r="DK293" s="42">
        <v>1</v>
      </c>
      <c r="DL293" s="41">
        <f t="shared" si="278"/>
        <v>0</v>
      </c>
      <c r="DM293" s="41">
        <f t="shared" si="279"/>
        <v>0</v>
      </c>
      <c r="DN293" s="604">
        <v>0</v>
      </c>
      <c r="DO293" s="180">
        <v>0</v>
      </c>
      <c r="DP293" s="289">
        <f>$D$293*DO293</f>
        <v>0</v>
      </c>
      <c r="DQ293" s="502">
        <v>0</v>
      </c>
      <c r="DR293" s="274"/>
      <c r="DS293" s="42">
        <v>1</v>
      </c>
      <c r="DT293" s="41">
        <f t="shared" si="280"/>
        <v>0</v>
      </c>
      <c r="DU293" s="41">
        <f t="shared" si="281"/>
        <v>0</v>
      </c>
      <c r="DV293" s="604">
        <v>0</v>
      </c>
      <c r="DW293" s="180">
        <v>0</v>
      </c>
      <c r="DX293" s="289">
        <f>$D$293*DW293</f>
        <v>0</v>
      </c>
      <c r="DY293" s="502">
        <v>0</v>
      </c>
      <c r="DZ293" s="274"/>
      <c r="EA293" s="42">
        <v>1</v>
      </c>
      <c r="EB293" s="41">
        <f t="shared" si="282"/>
        <v>0</v>
      </c>
      <c r="EC293" s="41">
        <f t="shared" si="283"/>
        <v>0</v>
      </c>
      <c r="ED293" s="604">
        <v>0</v>
      </c>
      <c r="EE293" s="180">
        <v>0</v>
      </c>
      <c r="EF293" s="289">
        <f>$D$293*EE293</f>
        <v>0</v>
      </c>
      <c r="EG293" s="502">
        <v>0</v>
      </c>
      <c r="EH293" s="274"/>
      <c r="EI293" s="42">
        <v>1</v>
      </c>
      <c r="EJ293" s="41">
        <f t="shared" si="284"/>
        <v>0</v>
      </c>
      <c r="EK293" s="41">
        <f t="shared" si="285"/>
        <v>0</v>
      </c>
      <c r="EL293" s="604">
        <v>0</v>
      </c>
      <c r="EM293" s="180">
        <v>0</v>
      </c>
      <c r="EN293" s="289">
        <f>$D$293*EM293</f>
        <v>0</v>
      </c>
      <c r="EO293" s="502">
        <v>0</v>
      </c>
      <c r="EP293" s="274"/>
      <c r="EQ293" s="42">
        <v>1</v>
      </c>
      <c r="ER293" s="41">
        <f t="shared" si="286"/>
        <v>0</v>
      </c>
      <c r="ES293" s="41">
        <f t="shared" si="287"/>
        <v>0</v>
      </c>
      <c r="ET293" s="559">
        <v>0</v>
      </c>
      <c r="EU293" s="180">
        <v>0</v>
      </c>
      <c r="EV293" s="289">
        <f>$D$293*EU293</f>
        <v>0</v>
      </c>
      <c r="EW293" s="502">
        <v>0</v>
      </c>
      <c r="EX293" s="274"/>
      <c r="EY293" s="42">
        <v>1</v>
      </c>
      <c r="EZ293" s="41">
        <f t="shared" si="288"/>
        <v>0</v>
      </c>
      <c r="FA293" s="41">
        <f t="shared" si="289"/>
        <v>0</v>
      </c>
      <c r="FB293" s="604">
        <v>0</v>
      </c>
      <c r="FC293" s="86">
        <v>0</v>
      </c>
      <c r="FD293" s="289">
        <f>$D$293*FC293</f>
        <v>0</v>
      </c>
      <c r="FE293" s="499">
        <v>0</v>
      </c>
      <c r="FF293" s="19"/>
      <c r="FG293" s="42">
        <v>1</v>
      </c>
      <c r="FH293" s="41">
        <f t="shared" si="290"/>
        <v>0</v>
      </c>
      <c r="FI293" s="41">
        <f t="shared" si="248"/>
        <v>0</v>
      </c>
      <c r="FJ293" s="599">
        <v>0</v>
      </c>
      <c r="FK293" s="400">
        <v>0</v>
      </c>
      <c r="FL293" s="289">
        <f>$D$293*FK293</f>
        <v>0</v>
      </c>
      <c r="FM293" s="539">
        <v>0</v>
      </c>
      <c r="FN293" s="275"/>
      <c r="FO293" s="42">
        <v>1</v>
      </c>
      <c r="FP293" s="41">
        <f t="shared" si="291"/>
        <v>0</v>
      </c>
      <c r="FQ293" s="41">
        <f t="shared" si="292"/>
        <v>0</v>
      </c>
      <c r="FR293" s="633">
        <v>0</v>
      </c>
      <c r="FW293" s="355">
        <f t="shared" si="293"/>
        <v>102</v>
      </c>
      <c r="FX293" s="355">
        <f t="shared" si="293"/>
        <v>29682</v>
      </c>
      <c r="FY293" s="355">
        <f t="shared" si="294"/>
        <v>0</v>
      </c>
      <c r="FZ293" s="356">
        <f t="shared" si="294"/>
        <v>0</v>
      </c>
    </row>
    <row r="294" spans="1:182" x14ac:dyDescent="0.25">
      <c r="A294" s="62"/>
      <c r="B294" s="209" t="s">
        <v>434</v>
      </c>
      <c r="C294" s="88"/>
      <c r="D294" s="96"/>
      <c r="E294" s="97">
        <f>F294</f>
        <v>393355</v>
      </c>
      <c r="F294" s="297">
        <f>SUM(F291:F293)</f>
        <v>393355</v>
      </c>
      <c r="G294" s="119">
        <f>H294</f>
        <v>0</v>
      </c>
      <c r="H294" s="298">
        <f>SUM(H291:H293)</f>
        <v>0</v>
      </c>
      <c r="I294" s="501">
        <v>0</v>
      </c>
      <c r="J294" s="179">
        <v>0</v>
      </c>
      <c r="K294" s="42"/>
      <c r="L294" s="41">
        <f t="shared" si="254"/>
        <v>0</v>
      </c>
      <c r="M294" s="41">
        <f t="shared" si="255"/>
        <v>0</v>
      </c>
      <c r="N294" s="557">
        <v>0</v>
      </c>
      <c r="O294" s="51">
        <f>P294</f>
        <v>76107</v>
      </c>
      <c r="P294" s="298">
        <f>SUM(P291:P293)</f>
        <v>76107</v>
      </c>
      <c r="Q294" s="462">
        <v>76107</v>
      </c>
      <c r="R294" s="179">
        <v>497</v>
      </c>
      <c r="S294" s="42"/>
      <c r="T294" s="41">
        <f t="shared" si="256"/>
        <v>0</v>
      </c>
      <c r="U294" s="41">
        <f t="shared" si="257"/>
        <v>0</v>
      </c>
      <c r="V294" s="557">
        <v>0</v>
      </c>
      <c r="W294" s="51">
        <f>X294</f>
        <v>0</v>
      </c>
      <c r="X294" s="298">
        <f>SUM(X291:X293)</f>
        <v>0</v>
      </c>
      <c r="Y294" s="462">
        <v>0</v>
      </c>
      <c r="Z294" s="179">
        <v>0</v>
      </c>
      <c r="AA294" s="42"/>
      <c r="AB294" s="41">
        <f t="shared" si="258"/>
        <v>0</v>
      </c>
      <c r="AC294" s="41">
        <f t="shared" si="259"/>
        <v>0</v>
      </c>
      <c r="AD294" s="557">
        <v>0</v>
      </c>
      <c r="AE294" s="51">
        <f>AF294</f>
        <v>70306</v>
      </c>
      <c r="AF294" s="298">
        <f>SUM(AF291:AF293)</f>
        <v>70306</v>
      </c>
      <c r="AG294" s="462">
        <v>70306</v>
      </c>
      <c r="AH294" s="179">
        <v>528</v>
      </c>
      <c r="AI294" s="42"/>
      <c r="AJ294" s="41">
        <f t="shared" si="260"/>
        <v>0</v>
      </c>
      <c r="AK294" s="41">
        <f t="shared" si="261"/>
        <v>0</v>
      </c>
      <c r="AL294" s="557">
        <v>0</v>
      </c>
      <c r="AM294" s="51">
        <f>AN294</f>
        <v>0</v>
      </c>
      <c r="AN294" s="298">
        <f>SUM(AN291:AN293)</f>
        <v>0</v>
      </c>
      <c r="AO294" s="462">
        <v>0</v>
      </c>
      <c r="AP294" s="179">
        <v>0</v>
      </c>
      <c r="AQ294" s="42"/>
      <c r="AR294" s="41">
        <f t="shared" si="262"/>
        <v>0</v>
      </c>
      <c r="AS294" s="41">
        <f t="shared" si="263"/>
        <v>0</v>
      </c>
      <c r="AT294" s="557">
        <v>0</v>
      </c>
      <c r="AU294" s="51">
        <f>AV294</f>
        <v>58342</v>
      </c>
      <c r="AV294" s="298">
        <f>SUM(AV291:AV293)</f>
        <v>58342</v>
      </c>
      <c r="AW294" s="462">
        <v>58342</v>
      </c>
      <c r="AX294" s="179">
        <v>651</v>
      </c>
      <c r="AY294" s="42"/>
      <c r="AZ294" s="41">
        <f t="shared" si="264"/>
        <v>0</v>
      </c>
      <c r="BA294" s="41">
        <f t="shared" si="265"/>
        <v>0</v>
      </c>
      <c r="BB294" s="557">
        <v>0</v>
      </c>
      <c r="BC294" s="51">
        <f>BD294</f>
        <v>0</v>
      </c>
      <c r="BD294" s="298">
        <f>SUM(BD291:BD293)</f>
        <v>0</v>
      </c>
      <c r="BE294" s="462">
        <v>0</v>
      </c>
      <c r="BF294" s="179">
        <v>0</v>
      </c>
      <c r="BG294" s="42"/>
      <c r="BH294" s="41">
        <f t="shared" si="266"/>
        <v>0</v>
      </c>
      <c r="BI294" s="41">
        <f t="shared" si="267"/>
        <v>0</v>
      </c>
      <c r="BJ294" s="557">
        <v>0</v>
      </c>
      <c r="BK294" s="51">
        <f>BL294</f>
        <v>48576</v>
      </c>
      <c r="BL294" s="298">
        <f>SUM(BL291:BL293)</f>
        <v>48576</v>
      </c>
      <c r="BM294" s="462">
        <v>48576</v>
      </c>
      <c r="BN294" s="179">
        <v>229</v>
      </c>
      <c r="BO294" s="42"/>
      <c r="BP294" s="41">
        <f t="shared" si="268"/>
        <v>0</v>
      </c>
      <c r="BQ294" s="41">
        <f t="shared" si="269"/>
        <v>0</v>
      </c>
      <c r="BR294" s="557">
        <v>0</v>
      </c>
      <c r="BS294" s="51">
        <f>BT294</f>
        <v>0</v>
      </c>
      <c r="BT294" s="298">
        <f>SUM(BT291:BT293)</f>
        <v>0</v>
      </c>
      <c r="BU294" s="462">
        <v>0</v>
      </c>
      <c r="BV294" s="179">
        <v>273</v>
      </c>
      <c r="BW294" s="42"/>
      <c r="BX294" s="41">
        <f t="shared" si="270"/>
        <v>0</v>
      </c>
      <c r="BY294" s="41">
        <f t="shared" si="271"/>
        <v>0</v>
      </c>
      <c r="BZ294" s="557">
        <v>0</v>
      </c>
      <c r="CA294" s="51">
        <f>CB294</f>
        <v>29565</v>
      </c>
      <c r="CB294" s="298">
        <f>SUM(CB291:CB293)</f>
        <v>29565</v>
      </c>
      <c r="CC294" s="462">
        <v>29565</v>
      </c>
      <c r="CD294" s="179">
        <v>0</v>
      </c>
      <c r="CE294" s="42"/>
      <c r="CF294" s="41">
        <f t="shared" si="272"/>
        <v>0</v>
      </c>
      <c r="CG294" s="41">
        <f t="shared" si="273"/>
        <v>0</v>
      </c>
      <c r="CH294" s="557">
        <v>0</v>
      </c>
      <c r="CI294" s="51">
        <f>CJ294</f>
        <v>18071</v>
      </c>
      <c r="CJ294" s="298">
        <f>SUM(CJ291:CJ293)</f>
        <v>18071</v>
      </c>
      <c r="CK294" s="462">
        <v>18071</v>
      </c>
      <c r="CL294" s="179">
        <v>0</v>
      </c>
      <c r="CM294" s="42"/>
      <c r="CN294" s="41">
        <f t="shared" si="274"/>
        <v>0</v>
      </c>
      <c r="CO294" s="41">
        <f t="shared" si="275"/>
        <v>0</v>
      </c>
      <c r="CP294" s="599">
        <v>0</v>
      </c>
      <c r="CQ294" s="51">
        <f>CR294</f>
        <v>18071</v>
      </c>
      <c r="CR294" s="298">
        <f>SUM(CR291:CR293)</f>
        <v>18071</v>
      </c>
      <c r="CS294" s="462">
        <v>0</v>
      </c>
      <c r="CT294" s="83"/>
      <c r="CU294" s="42"/>
      <c r="CV294" s="41">
        <f t="shared" si="252"/>
        <v>0</v>
      </c>
      <c r="CW294" s="41">
        <f t="shared" si="253"/>
        <v>0</v>
      </c>
      <c r="CX294" s="564">
        <v>0</v>
      </c>
      <c r="CY294" s="51">
        <f>CZ294</f>
        <v>74317</v>
      </c>
      <c r="CZ294" s="298">
        <f>SUM(CZ291:CZ293)</f>
        <v>74317</v>
      </c>
      <c r="DA294" s="502"/>
      <c r="DB294" s="274"/>
      <c r="DC294" s="42"/>
      <c r="DD294" s="41">
        <f t="shared" si="276"/>
        <v>0</v>
      </c>
      <c r="DE294" s="41">
        <f t="shared" si="277"/>
        <v>0</v>
      </c>
      <c r="DF294" s="604">
        <v>0</v>
      </c>
      <c r="DG294" s="180">
        <f>DH294</f>
        <v>0</v>
      </c>
      <c r="DH294" s="298">
        <f>SUM(DH291:DH293)</f>
        <v>0</v>
      </c>
      <c r="DI294" s="502">
        <v>0</v>
      </c>
      <c r="DJ294" s="274"/>
      <c r="DK294" s="42"/>
      <c r="DL294" s="41">
        <f t="shared" si="278"/>
        <v>0</v>
      </c>
      <c r="DM294" s="41">
        <f t="shared" si="279"/>
        <v>0</v>
      </c>
      <c r="DN294" s="604">
        <v>0</v>
      </c>
      <c r="DO294" s="180"/>
      <c r="DP294" s="298">
        <f>SUM(DP291:DP293)</f>
        <v>0</v>
      </c>
      <c r="DQ294" s="502"/>
      <c r="DR294" s="274"/>
      <c r="DS294" s="42"/>
      <c r="DT294" s="41">
        <f t="shared" si="280"/>
        <v>0</v>
      </c>
      <c r="DU294" s="41">
        <f t="shared" si="281"/>
        <v>0</v>
      </c>
      <c r="DV294" s="604">
        <v>0</v>
      </c>
      <c r="DW294" s="180"/>
      <c r="DX294" s="298">
        <f>SUM(DX291:DX293)</f>
        <v>0</v>
      </c>
      <c r="DY294" s="502"/>
      <c r="DZ294" s="274"/>
      <c r="EA294" s="42"/>
      <c r="EB294" s="41">
        <f t="shared" si="282"/>
        <v>0</v>
      </c>
      <c r="EC294" s="41">
        <f t="shared" si="283"/>
        <v>0</v>
      </c>
      <c r="ED294" s="604">
        <v>0</v>
      </c>
      <c r="EE294" s="180"/>
      <c r="EF294" s="298">
        <f>SUM(EF291:EF293)</f>
        <v>0</v>
      </c>
      <c r="EG294" s="502"/>
      <c r="EH294" s="274"/>
      <c r="EI294" s="42"/>
      <c r="EJ294" s="41">
        <f t="shared" si="284"/>
        <v>0</v>
      </c>
      <c r="EK294" s="41">
        <f t="shared" si="285"/>
        <v>0</v>
      </c>
      <c r="EL294" s="604">
        <v>0</v>
      </c>
      <c r="EM294" s="180"/>
      <c r="EN294" s="298">
        <f>SUM(EN291:EN293)</f>
        <v>0</v>
      </c>
      <c r="EO294" s="502"/>
      <c r="EP294" s="274"/>
      <c r="EQ294" s="42"/>
      <c r="ER294" s="41">
        <f t="shared" si="286"/>
        <v>0</v>
      </c>
      <c r="ES294" s="41">
        <f t="shared" si="287"/>
        <v>0</v>
      </c>
      <c r="ET294" s="604">
        <v>0</v>
      </c>
      <c r="EU294" s="180"/>
      <c r="EV294" s="298">
        <f>SUM(EV291:EV293)</f>
        <v>0</v>
      </c>
      <c r="EW294" s="502"/>
      <c r="EX294" s="274"/>
      <c r="EY294" s="42"/>
      <c r="EZ294" s="41">
        <f t="shared" si="288"/>
        <v>0</v>
      </c>
      <c r="FA294" s="41">
        <f t="shared" si="289"/>
        <v>0</v>
      </c>
      <c r="FB294" s="604">
        <v>0</v>
      </c>
      <c r="FC294" s="180"/>
      <c r="FD294" s="298">
        <f>SUM(FD291:FD293)</f>
        <v>0</v>
      </c>
      <c r="FE294" s="502"/>
      <c r="FF294" s="274"/>
      <c r="FG294" s="42"/>
      <c r="FH294" s="41">
        <f t="shared" si="290"/>
        <v>0</v>
      </c>
      <c r="FI294" s="41">
        <f t="shared" si="248"/>
        <v>0</v>
      </c>
      <c r="FJ294" s="599">
        <v>0</v>
      </c>
      <c r="FK294" s="292"/>
      <c r="FL294" s="298">
        <f>SUM(FL291:FL293)</f>
        <v>0</v>
      </c>
      <c r="FM294" s="548"/>
      <c r="FN294" s="275"/>
      <c r="FO294" s="42"/>
      <c r="FP294" s="41">
        <f t="shared" si="291"/>
        <v>0</v>
      </c>
      <c r="FQ294" s="41">
        <f t="shared" si="292"/>
        <v>0</v>
      </c>
      <c r="FR294" s="633">
        <v>0</v>
      </c>
      <c r="FW294" s="355">
        <f t="shared" si="293"/>
        <v>393355</v>
      </c>
      <c r="FX294" s="355">
        <f t="shared" si="293"/>
        <v>393355</v>
      </c>
      <c r="FY294" s="355">
        <f t="shared" si="294"/>
        <v>0</v>
      </c>
      <c r="FZ294" s="356">
        <f t="shared" si="294"/>
        <v>0</v>
      </c>
    </row>
    <row r="295" spans="1:182" x14ac:dyDescent="0.25">
      <c r="A295" s="62"/>
      <c r="B295" s="99"/>
      <c r="C295" s="88"/>
      <c r="D295" s="96"/>
      <c r="E295" s="299"/>
      <c r="F295" s="288"/>
      <c r="G295" s="87"/>
      <c r="H295" s="289"/>
      <c r="I295" s="461"/>
      <c r="K295" s="42"/>
      <c r="L295" s="41">
        <f t="shared" si="254"/>
        <v>0</v>
      </c>
      <c r="M295" s="41">
        <f t="shared" si="255"/>
        <v>0</v>
      </c>
      <c r="N295" s="557">
        <v>0</v>
      </c>
      <c r="O295" s="87"/>
      <c r="P295" s="289"/>
      <c r="Q295" s="461"/>
      <c r="S295" s="42"/>
      <c r="T295" s="41">
        <f t="shared" si="256"/>
        <v>0</v>
      </c>
      <c r="U295" s="41">
        <f t="shared" si="257"/>
        <v>0</v>
      </c>
      <c r="V295" s="557">
        <v>0</v>
      </c>
      <c r="W295" s="87"/>
      <c r="X295" s="289"/>
      <c r="Y295" s="461"/>
      <c r="AA295" s="42"/>
      <c r="AB295" s="41">
        <f t="shared" si="258"/>
        <v>0</v>
      </c>
      <c r="AC295" s="41">
        <f t="shared" si="259"/>
        <v>0</v>
      </c>
      <c r="AD295" s="557">
        <v>0</v>
      </c>
      <c r="AE295" s="87"/>
      <c r="AF295" s="289"/>
      <c r="AG295" s="461"/>
      <c r="AI295" s="42"/>
      <c r="AJ295" s="41">
        <f t="shared" si="260"/>
        <v>0</v>
      </c>
      <c r="AK295" s="41">
        <f t="shared" si="261"/>
        <v>0</v>
      </c>
      <c r="AL295" s="557">
        <v>0</v>
      </c>
      <c r="AM295" s="87"/>
      <c r="AN295" s="289"/>
      <c r="AO295" s="461"/>
      <c r="AQ295" s="42"/>
      <c r="AR295" s="41">
        <f t="shared" si="262"/>
        <v>0</v>
      </c>
      <c r="AS295" s="41">
        <f t="shared" si="263"/>
        <v>0</v>
      </c>
      <c r="AT295" s="557">
        <v>0</v>
      </c>
      <c r="AU295" s="87"/>
      <c r="AV295" s="289"/>
      <c r="AW295" s="461"/>
      <c r="AY295" s="42"/>
      <c r="AZ295" s="41">
        <f t="shared" si="264"/>
        <v>0</v>
      </c>
      <c r="BA295" s="41">
        <f t="shared" si="265"/>
        <v>0</v>
      </c>
      <c r="BB295" s="557">
        <v>0</v>
      </c>
      <c r="BC295" s="87"/>
      <c r="BD295" s="289"/>
      <c r="BE295" s="461"/>
      <c r="BG295" s="42"/>
      <c r="BH295" s="41">
        <f t="shared" si="266"/>
        <v>0</v>
      </c>
      <c r="BI295" s="41">
        <f t="shared" si="267"/>
        <v>0</v>
      </c>
      <c r="BJ295" s="557">
        <v>0</v>
      </c>
      <c r="BK295" s="87"/>
      <c r="BL295" s="289"/>
      <c r="BM295" s="461"/>
      <c r="BO295" s="42"/>
      <c r="BP295" s="41">
        <f t="shared" si="268"/>
        <v>0</v>
      </c>
      <c r="BQ295" s="41">
        <f t="shared" si="269"/>
        <v>0</v>
      </c>
      <c r="BR295" s="557">
        <v>0</v>
      </c>
      <c r="BS295" s="87"/>
      <c r="BT295" s="289"/>
      <c r="BU295" s="461"/>
      <c r="BW295" s="42"/>
      <c r="BX295" s="41">
        <f t="shared" si="270"/>
        <v>0</v>
      </c>
      <c r="BY295" s="41">
        <f t="shared" si="271"/>
        <v>0</v>
      </c>
      <c r="BZ295" s="557">
        <v>0</v>
      </c>
      <c r="CA295" s="87"/>
      <c r="CB295" s="289"/>
      <c r="CC295" s="461"/>
      <c r="CE295" s="42"/>
      <c r="CF295" s="41">
        <f t="shared" si="272"/>
        <v>0</v>
      </c>
      <c r="CG295" s="41">
        <f t="shared" si="273"/>
        <v>0</v>
      </c>
      <c r="CH295" s="557">
        <v>0</v>
      </c>
      <c r="CI295" s="87"/>
      <c r="CJ295" s="289"/>
      <c r="CK295" s="461"/>
      <c r="CM295" s="42"/>
      <c r="CN295" s="41">
        <f t="shared" si="274"/>
        <v>0</v>
      </c>
      <c r="CO295" s="41">
        <f t="shared" si="275"/>
        <v>0</v>
      </c>
      <c r="CP295" s="599">
        <v>0</v>
      </c>
      <c r="CQ295" s="87"/>
      <c r="CR295" s="289"/>
      <c r="CS295" s="461"/>
      <c r="CT295" s="247"/>
      <c r="CU295" s="42"/>
      <c r="CV295" s="41">
        <f t="shared" si="252"/>
        <v>0</v>
      </c>
      <c r="CW295" s="41">
        <f t="shared" si="253"/>
        <v>0</v>
      </c>
      <c r="CX295" s="564">
        <v>0</v>
      </c>
      <c r="CY295" s="87"/>
      <c r="CZ295" s="289"/>
      <c r="DA295" s="502"/>
      <c r="DB295" s="274"/>
      <c r="DC295" s="42"/>
      <c r="DD295" s="41">
        <f t="shared" si="276"/>
        <v>0</v>
      </c>
      <c r="DE295" s="41">
        <f t="shared" si="277"/>
        <v>0</v>
      </c>
      <c r="DF295" s="604">
        <v>0</v>
      </c>
      <c r="DG295" s="180"/>
      <c r="DH295" s="289"/>
      <c r="DI295" s="502"/>
      <c r="DJ295" s="274"/>
      <c r="DK295" s="42"/>
      <c r="DL295" s="41">
        <f t="shared" si="278"/>
        <v>0</v>
      </c>
      <c r="DM295" s="41">
        <f t="shared" si="279"/>
        <v>0</v>
      </c>
      <c r="DN295" s="604">
        <v>0</v>
      </c>
      <c r="DO295" s="180"/>
      <c r="DP295" s="289"/>
      <c r="DQ295" s="502"/>
      <c r="DR295" s="274"/>
      <c r="DS295" s="42"/>
      <c r="DT295" s="41">
        <f t="shared" si="280"/>
        <v>0</v>
      </c>
      <c r="DU295" s="41">
        <f t="shared" si="281"/>
        <v>0</v>
      </c>
      <c r="DV295" s="604">
        <v>0</v>
      </c>
      <c r="DW295" s="180"/>
      <c r="DX295" s="289"/>
      <c r="DY295" s="502"/>
      <c r="DZ295" s="274"/>
      <c r="EA295" s="42"/>
      <c r="EB295" s="41">
        <f t="shared" si="282"/>
        <v>0</v>
      </c>
      <c r="EC295" s="41">
        <f t="shared" si="283"/>
        <v>0</v>
      </c>
      <c r="ED295" s="604">
        <v>0</v>
      </c>
      <c r="EE295" s="180"/>
      <c r="EF295" s="289"/>
      <c r="EG295" s="502"/>
      <c r="EH295" s="274"/>
      <c r="EI295" s="42"/>
      <c r="EJ295" s="41">
        <f t="shared" si="284"/>
        <v>0</v>
      </c>
      <c r="EK295" s="41">
        <f t="shared" si="285"/>
        <v>0</v>
      </c>
      <c r="EL295" s="604">
        <v>0</v>
      </c>
      <c r="EM295" s="180"/>
      <c r="EN295" s="289"/>
      <c r="EO295" s="502"/>
      <c r="EP295" s="274"/>
      <c r="EQ295" s="42"/>
      <c r="ER295" s="41">
        <f t="shared" si="286"/>
        <v>0</v>
      </c>
      <c r="ES295" s="41">
        <f t="shared" si="287"/>
        <v>0</v>
      </c>
      <c r="ET295" s="604">
        <v>0</v>
      </c>
      <c r="EU295" s="180"/>
      <c r="EV295" s="289"/>
      <c r="EW295" s="502"/>
      <c r="EX295" s="274"/>
      <c r="EY295" s="42"/>
      <c r="EZ295" s="41">
        <f t="shared" si="288"/>
        <v>0</v>
      </c>
      <c r="FA295" s="41">
        <f t="shared" si="289"/>
        <v>0</v>
      </c>
      <c r="FB295" s="604">
        <v>0</v>
      </c>
      <c r="FC295" s="180"/>
      <c r="FD295" s="289"/>
      <c r="FE295" s="502"/>
      <c r="FF295" s="274"/>
      <c r="FG295" s="42"/>
      <c r="FH295" s="41">
        <f t="shared" si="290"/>
        <v>0</v>
      </c>
      <c r="FI295" s="41">
        <f t="shared" si="248"/>
        <v>0</v>
      </c>
      <c r="FJ295" s="599">
        <v>0</v>
      </c>
      <c r="FK295" s="292"/>
      <c r="FL295" s="289"/>
      <c r="FM295" s="548"/>
      <c r="FN295" s="275"/>
      <c r="FO295" s="42"/>
      <c r="FP295" s="41">
        <f t="shared" si="291"/>
        <v>0</v>
      </c>
      <c r="FQ295" s="41">
        <f t="shared" si="292"/>
        <v>0</v>
      </c>
      <c r="FR295" s="633">
        <v>0</v>
      </c>
      <c r="FW295" s="355">
        <f t="shared" si="293"/>
        <v>0</v>
      </c>
      <c r="FX295" s="355">
        <f t="shared" si="293"/>
        <v>0</v>
      </c>
      <c r="FY295" s="355">
        <f t="shared" si="294"/>
        <v>0</v>
      </c>
      <c r="FZ295" s="356">
        <f t="shared" si="294"/>
        <v>0</v>
      </c>
    </row>
    <row r="296" spans="1:182" x14ac:dyDescent="0.25">
      <c r="A296" s="35" t="s">
        <v>435</v>
      </c>
      <c r="B296" s="99" t="s">
        <v>436</v>
      </c>
      <c r="C296" s="196" t="s">
        <v>120</v>
      </c>
      <c r="D296" s="96">
        <v>178.5</v>
      </c>
      <c r="E296" s="299">
        <f t="shared" ref="E296:E301" si="301">G296+O296+W296+AE296+AM296+AU296+BC296+BK296+BS296+CA296+CI296+CQ296+CY296+DG296+DO296+DW296</f>
        <v>16</v>
      </c>
      <c r="F296" s="288">
        <f>$D$296*E296</f>
        <v>2856</v>
      </c>
      <c r="G296" s="60">
        <v>0</v>
      </c>
      <c r="H296" s="289">
        <f>$D$296*G296</f>
        <v>0</v>
      </c>
      <c r="I296" s="457">
        <v>0</v>
      </c>
      <c r="J296">
        <v>0</v>
      </c>
      <c r="K296" s="42">
        <v>1</v>
      </c>
      <c r="L296" s="41">
        <f t="shared" si="254"/>
        <v>0</v>
      </c>
      <c r="M296" s="41">
        <f t="shared" si="255"/>
        <v>0</v>
      </c>
      <c r="N296" s="557">
        <v>0</v>
      </c>
      <c r="O296" s="60">
        <v>2</v>
      </c>
      <c r="P296" s="289">
        <f>$D$296*O296</f>
        <v>357</v>
      </c>
      <c r="Q296" s="457">
        <v>2</v>
      </c>
      <c r="R296">
        <v>0</v>
      </c>
      <c r="S296" s="42">
        <v>1</v>
      </c>
      <c r="T296" s="41">
        <f t="shared" si="256"/>
        <v>2</v>
      </c>
      <c r="U296" s="41">
        <f t="shared" si="257"/>
        <v>2</v>
      </c>
      <c r="V296" s="557">
        <v>2</v>
      </c>
      <c r="W296" s="60"/>
      <c r="X296" s="289">
        <f>$D$296*W296</f>
        <v>0</v>
      </c>
      <c r="Y296" s="457"/>
      <c r="Z296">
        <v>0</v>
      </c>
      <c r="AA296" s="42">
        <v>1</v>
      </c>
      <c r="AB296" s="41">
        <f t="shared" si="258"/>
        <v>0</v>
      </c>
      <c r="AC296" s="41">
        <f t="shared" si="259"/>
        <v>0</v>
      </c>
      <c r="AD296" s="557">
        <v>0</v>
      </c>
      <c r="AE296" s="60">
        <v>2</v>
      </c>
      <c r="AF296" s="289">
        <f>$D$296*AE296</f>
        <v>357</v>
      </c>
      <c r="AG296" s="457">
        <v>2</v>
      </c>
      <c r="AH296">
        <v>0</v>
      </c>
      <c r="AI296" s="42">
        <v>1</v>
      </c>
      <c r="AJ296" s="41">
        <f t="shared" si="260"/>
        <v>2</v>
      </c>
      <c r="AK296" s="41">
        <f t="shared" si="261"/>
        <v>2</v>
      </c>
      <c r="AL296" s="557">
        <v>2</v>
      </c>
      <c r="AM296" s="60">
        <v>0</v>
      </c>
      <c r="AN296" s="289">
        <f>$D$296*AM296</f>
        <v>0</v>
      </c>
      <c r="AO296" s="457">
        <v>0</v>
      </c>
      <c r="AP296">
        <v>0</v>
      </c>
      <c r="AQ296" s="42">
        <v>1</v>
      </c>
      <c r="AR296" s="41">
        <f t="shared" si="262"/>
        <v>0</v>
      </c>
      <c r="AS296" s="41">
        <f t="shared" si="263"/>
        <v>0</v>
      </c>
      <c r="AT296" s="557">
        <v>0</v>
      </c>
      <c r="AU296" s="60">
        <v>2</v>
      </c>
      <c r="AV296" s="289">
        <f>$D$296*AU296</f>
        <v>357</v>
      </c>
      <c r="AW296" s="457">
        <v>2</v>
      </c>
      <c r="AX296">
        <v>0</v>
      </c>
      <c r="AY296" s="42">
        <v>1</v>
      </c>
      <c r="AZ296" s="41">
        <f t="shared" si="264"/>
        <v>2</v>
      </c>
      <c r="BA296" s="41">
        <f t="shared" si="265"/>
        <v>2</v>
      </c>
      <c r="BB296" s="557">
        <v>2</v>
      </c>
      <c r="BC296" s="60">
        <v>0</v>
      </c>
      <c r="BD296" s="289">
        <f>$D$296*BC296</f>
        <v>0</v>
      </c>
      <c r="BE296" s="457">
        <v>0</v>
      </c>
      <c r="BF296">
        <v>0</v>
      </c>
      <c r="BG296" s="42">
        <v>1</v>
      </c>
      <c r="BH296" s="41">
        <f t="shared" si="266"/>
        <v>0</v>
      </c>
      <c r="BI296" s="41">
        <f t="shared" si="267"/>
        <v>0</v>
      </c>
      <c r="BJ296" s="557">
        <v>0</v>
      </c>
      <c r="BK296" s="60">
        <v>2</v>
      </c>
      <c r="BL296" s="289">
        <f>$D$296*BK296</f>
        <v>357</v>
      </c>
      <c r="BM296" s="457">
        <v>2</v>
      </c>
      <c r="BN296">
        <v>0</v>
      </c>
      <c r="BO296" s="42">
        <v>1</v>
      </c>
      <c r="BP296" s="41">
        <f t="shared" si="268"/>
        <v>2</v>
      </c>
      <c r="BQ296" s="41">
        <f t="shared" si="269"/>
        <v>2</v>
      </c>
      <c r="BR296" s="557">
        <v>2</v>
      </c>
      <c r="BS296" s="60">
        <v>0</v>
      </c>
      <c r="BT296" s="289">
        <f>$D$296*BS296</f>
        <v>0</v>
      </c>
      <c r="BU296" s="457">
        <v>0</v>
      </c>
      <c r="BV296">
        <v>0</v>
      </c>
      <c r="BW296" s="42">
        <v>1</v>
      </c>
      <c r="BX296" s="41">
        <f t="shared" si="270"/>
        <v>0</v>
      </c>
      <c r="BY296" s="41">
        <f t="shared" si="271"/>
        <v>0</v>
      </c>
      <c r="BZ296" s="557">
        <v>0</v>
      </c>
      <c r="CA296" s="60">
        <v>2</v>
      </c>
      <c r="CB296" s="289">
        <f>$D$296*CA296</f>
        <v>357</v>
      </c>
      <c r="CC296" s="457">
        <v>2</v>
      </c>
      <c r="CD296">
        <v>0</v>
      </c>
      <c r="CE296" s="42">
        <v>1</v>
      </c>
      <c r="CF296" s="41">
        <f t="shared" si="272"/>
        <v>2</v>
      </c>
      <c r="CG296" s="41">
        <f t="shared" si="273"/>
        <v>2</v>
      </c>
      <c r="CH296" s="557">
        <v>2</v>
      </c>
      <c r="CI296" s="60">
        <v>2</v>
      </c>
      <c r="CJ296" s="289">
        <f>$D$296*CI296</f>
        <v>357</v>
      </c>
      <c r="CK296" s="457">
        <v>2</v>
      </c>
      <c r="CL296">
        <v>0</v>
      </c>
      <c r="CM296" s="42">
        <v>1</v>
      </c>
      <c r="CN296" s="41">
        <f t="shared" si="274"/>
        <v>2</v>
      </c>
      <c r="CO296" s="41">
        <f t="shared" si="275"/>
        <v>2</v>
      </c>
      <c r="CP296" s="599">
        <v>2</v>
      </c>
      <c r="CQ296" s="60">
        <v>2</v>
      </c>
      <c r="CR296" s="289">
        <f>$D$296*CQ296</f>
        <v>357</v>
      </c>
      <c r="CS296" s="467">
        <v>0</v>
      </c>
      <c r="CT296" s="56"/>
      <c r="CU296" s="42">
        <v>1</v>
      </c>
      <c r="CV296" s="41">
        <f t="shared" si="252"/>
        <v>2</v>
      </c>
      <c r="CW296" s="41">
        <f t="shared" si="253"/>
        <v>2</v>
      </c>
      <c r="CX296" s="564">
        <v>0</v>
      </c>
      <c r="CY296" s="60">
        <v>2</v>
      </c>
      <c r="CZ296" s="289">
        <f>$D$296*CY296</f>
        <v>357</v>
      </c>
      <c r="DA296" s="502">
        <v>0</v>
      </c>
      <c r="DB296" s="274"/>
      <c r="DC296" s="42">
        <v>1</v>
      </c>
      <c r="DD296" s="41">
        <f t="shared" si="276"/>
        <v>2</v>
      </c>
      <c r="DE296" s="41">
        <f t="shared" si="277"/>
        <v>2</v>
      </c>
      <c r="DF296" s="604">
        <v>0</v>
      </c>
      <c r="DG296" s="180">
        <v>0</v>
      </c>
      <c r="DH296" s="289">
        <f>$D$296*DG296</f>
        <v>0</v>
      </c>
      <c r="DI296" s="502">
        <v>0</v>
      </c>
      <c r="DJ296" s="274"/>
      <c r="DK296" s="42">
        <v>1</v>
      </c>
      <c r="DL296" s="41">
        <f t="shared" si="278"/>
        <v>0</v>
      </c>
      <c r="DM296" s="41">
        <f t="shared" si="279"/>
        <v>0</v>
      </c>
      <c r="DN296" s="604">
        <v>0</v>
      </c>
      <c r="DO296" s="180">
        <v>0</v>
      </c>
      <c r="DP296" s="289">
        <f>$D$296*DO296</f>
        <v>0</v>
      </c>
      <c r="DQ296" s="502">
        <v>0</v>
      </c>
      <c r="DR296" s="274"/>
      <c r="DS296" s="42">
        <v>1</v>
      </c>
      <c r="DT296" s="41">
        <f t="shared" si="280"/>
        <v>0</v>
      </c>
      <c r="DU296" s="41">
        <f t="shared" si="281"/>
        <v>0</v>
      </c>
      <c r="DV296" s="604">
        <v>0</v>
      </c>
      <c r="DW296" s="180">
        <v>0</v>
      </c>
      <c r="DX296" s="289">
        <f>$D$296*DW296</f>
        <v>0</v>
      </c>
      <c r="DY296" s="502">
        <v>0</v>
      </c>
      <c r="DZ296" s="274"/>
      <c r="EA296" s="42">
        <v>1</v>
      </c>
      <c r="EB296" s="41">
        <f t="shared" si="282"/>
        <v>0</v>
      </c>
      <c r="EC296" s="41">
        <f t="shared" si="283"/>
        <v>0</v>
      </c>
      <c r="ED296" s="604">
        <v>0</v>
      </c>
      <c r="EE296" s="180">
        <v>0</v>
      </c>
      <c r="EF296" s="289">
        <f>$D$296*EE296</f>
        <v>0</v>
      </c>
      <c r="EG296" s="502">
        <v>0</v>
      </c>
      <c r="EH296" s="274"/>
      <c r="EI296" s="42">
        <v>1</v>
      </c>
      <c r="EJ296" s="41">
        <f t="shared" si="284"/>
        <v>0</v>
      </c>
      <c r="EK296" s="41">
        <f t="shared" si="285"/>
        <v>0</v>
      </c>
      <c r="EL296" s="604">
        <v>0</v>
      </c>
      <c r="EM296" s="180">
        <v>0</v>
      </c>
      <c r="EN296" s="289">
        <f>$D$296*EM296</f>
        <v>0</v>
      </c>
      <c r="EO296" s="502">
        <v>0</v>
      </c>
      <c r="EP296" s="274"/>
      <c r="EQ296" s="42">
        <v>1</v>
      </c>
      <c r="ER296" s="41">
        <f t="shared" si="286"/>
        <v>0</v>
      </c>
      <c r="ES296" s="41">
        <f t="shared" si="287"/>
        <v>0</v>
      </c>
      <c r="ET296" s="604">
        <v>0</v>
      </c>
      <c r="EU296" s="180">
        <v>0</v>
      </c>
      <c r="EV296" s="289">
        <f>$D$296*EU296</f>
        <v>0</v>
      </c>
      <c r="EW296" s="502">
        <v>0</v>
      </c>
      <c r="EX296" s="274"/>
      <c r="EY296" s="42">
        <v>1</v>
      </c>
      <c r="EZ296" s="41">
        <f t="shared" si="288"/>
        <v>0</v>
      </c>
      <c r="FA296" s="41">
        <f t="shared" si="289"/>
        <v>0</v>
      </c>
      <c r="FB296" s="604">
        <v>0</v>
      </c>
      <c r="FC296" s="86">
        <v>0</v>
      </c>
      <c r="FD296" s="289">
        <f>$D$296*FC296</f>
        <v>0</v>
      </c>
      <c r="FE296" s="499">
        <v>0</v>
      </c>
      <c r="FF296" s="19"/>
      <c r="FG296" s="42">
        <v>1</v>
      </c>
      <c r="FH296" s="41">
        <f t="shared" si="290"/>
        <v>0</v>
      </c>
      <c r="FI296" s="41">
        <f t="shared" si="248"/>
        <v>0</v>
      </c>
      <c r="FJ296" s="599">
        <v>0</v>
      </c>
      <c r="FK296" s="400">
        <v>0</v>
      </c>
      <c r="FL296" s="289">
        <f>$D$296*FK296</f>
        <v>0</v>
      </c>
      <c r="FM296" s="539">
        <v>0</v>
      </c>
      <c r="FN296" s="275"/>
      <c r="FO296" s="42">
        <v>1</v>
      </c>
      <c r="FP296" s="41">
        <f t="shared" si="291"/>
        <v>0</v>
      </c>
      <c r="FQ296" s="41">
        <f t="shared" si="292"/>
        <v>0</v>
      </c>
      <c r="FR296" s="633">
        <v>0</v>
      </c>
      <c r="FW296" s="355">
        <f t="shared" si="293"/>
        <v>16</v>
      </c>
      <c r="FX296" s="355">
        <f t="shared" si="293"/>
        <v>2856</v>
      </c>
      <c r="FY296" s="355">
        <f t="shared" si="294"/>
        <v>0</v>
      </c>
      <c r="FZ296" s="356">
        <f t="shared" si="294"/>
        <v>0</v>
      </c>
    </row>
    <row r="297" spans="1:182" x14ac:dyDescent="0.25">
      <c r="A297" s="35" t="s">
        <v>437</v>
      </c>
      <c r="B297" s="99" t="s">
        <v>438</v>
      </c>
      <c r="C297" s="196" t="s">
        <v>120</v>
      </c>
      <c r="D297" s="96">
        <v>161.5</v>
      </c>
      <c r="E297" s="299">
        <f t="shared" si="301"/>
        <v>16</v>
      </c>
      <c r="F297" s="288">
        <f>$D$297*E297</f>
        <v>2584</v>
      </c>
      <c r="G297" s="60">
        <v>0</v>
      </c>
      <c r="H297" s="289">
        <f>$D$297*G297</f>
        <v>0</v>
      </c>
      <c r="I297" s="457">
        <v>0</v>
      </c>
      <c r="J297">
        <v>0</v>
      </c>
      <c r="K297" s="42">
        <v>1</v>
      </c>
      <c r="L297" s="41">
        <f t="shared" si="254"/>
        <v>0</v>
      </c>
      <c r="M297" s="41">
        <f t="shared" si="255"/>
        <v>0</v>
      </c>
      <c r="N297" s="557">
        <v>0</v>
      </c>
      <c r="O297" s="60">
        <v>2</v>
      </c>
      <c r="P297" s="289">
        <f>$D$297*O297</f>
        <v>323</v>
      </c>
      <c r="Q297" s="457">
        <v>2</v>
      </c>
      <c r="R297">
        <v>0</v>
      </c>
      <c r="S297" s="42">
        <v>1</v>
      </c>
      <c r="T297" s="41">
        <f t="shared" si="256"/>
        <v>2</v>
      </c>
      <c r="U297" s="41">
        <f t="shared" si="257"/>
        <v>2</v>
      </c>
      <c r="V297" s="557">
        <v>2</v>
      </c>
      <c r="W297" s="60"/>
      <c r="X297" s="289">
        <f>$D$297*W297</f>
        <v>0</v>
      </c>
      <c r="Y297" s="457"/>
      <c r="Z297">
        <v>0</v>
      </c>
      <c r="AA297" s="42">
        <v>1</v>
      </c>
      <c r="AB297" s="41">
        <f t="shared" si="258"/>
        <v>0</v>
      </c>
      <c r="AC297" s="41">
        <f t="shared" si="259"/>
        <v>0</v>
      </c>
      <c r="AD297" s="557">
        <v>0</v>
      </c>
      <c r="AE297" s="60">
        <v>2</v>
      </c>
      <c r="AF297" s="289">
        <f>$D$297*AE297</f>
        <v>323</v>
      </c>
      <c r="AG297" s="457">
        <v>2</v>
      </c>
      <c r="AH297">
        <v>-4</v>
      </c>
      <c r="AI297" s="42">
        <v>1</v>
      </c>
      <c r="AJ297" s="41">
        <f t="shared" si="260"/>
        <v>2</v>
      </c>
      <c r="AK297" s="41">
        <f t="shared" si="261"/>
        <v>2</v>
      </c>
      <c r="AL297" s="557">
        <v>2</v>
      </c>
      <c r="AM297" s="60">
        <v>0</v>
      </c>
      <c r="AN297" s="289">
        <f>$D$297*AM297</f>
        <v>0</v>
      </c>
      <c r="AO297" s="457">
        <v>0</v>
      </c>
      <c r="AP297">
        <v>0</v>
      </c>
      <c r="AQ297" s="42">
        <v>1</v>
      </c>
      <c r="AR297" s="41">
        <f t="shared" si="262"/>
        <v>0</v>
      </c>
      <c r="AS297" s="41">
        <f t="shared" si="263"/>
        <v>0</v>
      </c>
      <c r="AT297" s="557">
        <v>0</v>
      </c>
      <c r="AU297" s="60">
        <v>2</v>
      </c>
      <c r="AV297" s="289">
        <f>$D$297*AU297</f>
        <v>323</v>
      </c>
      <c r="AW297" s="457">
        <v>2</v>
      </c>
      <c r="AX297">
        <v>7</v>
      </c>
      <c r="AY297" s="42">
        <v>1</v>
      </c>
      <c r="AZ297" s="41">
        <f t="shared" si="264"/>
        <v>2</v>
      </c>
      <c r="BA297" s="41">
        <f t="shared" si="265"/>
        <v>2</v>
      </c>
      <c r="BB297" s="557">
        <v>2</v>
      </c>
      <c r="BC297" s="60">
        <v>0</v>
      </c>
      <c r="BD297" s="289">
        <f>$D$297*BC297</f>
        <v>0</v>
      </c>
      <c r="BE297" s="457">
        <v>0</v>
      </c>
      <c r="BF297">
        <v>0</v>
      </c>
      <c r="BG297" s="42">
        <v>1</v>
      </c>
      <c r="BH297" s="41">
        <f t="shared" si="266"/>
        <v>0</v>
      </c>
      <c r="BI297" s="41">
        <f t="shared" si="267"/>
        <v>0</v>
      </c>
      <c r="BJ297" s="557">
        <v>0</v>
      </c>
      <c r="BK297" s="60">
        <v>2</v>
      </c>
      <c r="BL297" s="289">
        <f>$D$297*BK297</f>
        <v>323</v>
      </c>
      <c r="BM297" s="457">
        <v>2</v>
      </c>
      <c r="BN297">
        <v>0</v>
      </c>
      <c r="BO297" s="42">
        <v>1</v>
      </c>
      <c r="BP297" s="41">
        <f t="shared" si="268"/>
        <v>2</v>
      </c>
      <c r="BQ297" s="41">
        <f t="shared" si="269"/>
        <v>2</v>
      </c>
      <c r="BR297" s="557">
        <v>2</v>
      </c>
      <c r="BS297" s="60">
        <v>0</v>
      </c>
      <c r="BT297" s="289">
        <f>$D$297*BS297</f>
        <v>0</v>
      </c>
      <c r="BU297" s="457">
        <v>0</v>
      </c>
      <c r="BV297">
        <v>0</v>
      </c>
      <c r="BW297" s="42">
        <v>1</v>
      </c>
      <c r="BX297" s="41">
        <f t="shared" si="270"/>
        <v>0</v>
      </c>
      <c r="BY297" s="41">
        <f t="shared" si="271"/>
        <v>0</v>
      </c>
      <c r="BZ297" s="557">
        <v>0</v>
      </c>
      <c r="CA297" s="60">
        <v>2</v>
      </c>
      <c r="CB297" s="289">
        <f>$D$297*CA297</f>
        <v>323</v>
      </c>
      <c r="CC297" s="457">
        <v>2</v>
      </c>
      <c r="CD297">
        <v>0</v>
      </c>
      <c r="CE297" s="42">
        <v>1</v>
      </c>
      <c r="CF297" s="41">
        <f t="shared" si="272"/>
        <v>2</v>
      </c>
      <c r="CG297" s="41">
        <f t="shared" si="273"/>
        <v>2</v>
      </c>
      <c r="CH297" s="557">
        <v>2</v>
      </c>
      <c r="CI297" s="60">
        <v>2</v>
      </c>
      <c r="CJ297" s="289">
        <f>$D$297*CI297</f>
        <v>323</v>
      </c>
      <c r="CK297" s="457">
        <v>2</v>
      </c>
      <c r="CL297">
        <v>0</v>
      </c>
      <c r="CM297" s="42">
        <v>1</v>
      </c>
      <c r="CN297" s="41">
        <f t="shared" si="274"/>
        <v>2</v>
      </c>
      <c r="CO297" s="41">
        <f t="shared" si="275"/>
        <v>2</v>
      </c>
      <c r="CP297" s="599">
        <v>2</v>
      </c>
      <c r="CQ297" s="60">
        <v>2</v>
      </c>
      <c r="CR297" s="289">
        <f>$D$297*CQ297</f>
        <v>323</v>
      </c>
      <c r="CS297" s="467">
        <v>0</v>
      </c>
      <c r="CT297" s="56"/>
      <c r="CU297" s="42">
        <v>1</v>
      </c>
      <c r="CV297" s="41">
        <f t="shared" si="252"/>
        <v>2</v>
      </c>
      <c r="CW297" s="41">
        <f t="shared" si="253"/>
        <v>2</v>
      </c>
      <c r="CX297" s="564">
        <v>0</v>
      </c>
      <c r="CY297" s="60">
        <v>2</v>
      </c>
      <c r="CZ297" s="289">
        <f>$D$297*CY297</f>
        <v>323</v>
      </c>
      <c r="DA297" s="502">
        <v>0</v>
      </c>
      <c r="DB297" s="274"/>
      <c r="DC297" s="42">
        <v>1</v>
      </c>
      <c r="DD297" s="41">
        <f t="shared" si="276"/>
        <v>2</v>
      </c>
      <c r="DE297" s="41">
        <f t="shared" si="277"/>
        <v>2</v>
      </c>
      <c r="DF297" s="604">
        <v>0</v>
      </c>
      <c r="DG297" s="180">
        <v>0</v>
      </c>
      <c r="DH297" s="289">
        <f>$D$297*DG297</f>
        <v>0</v>
      </c>
      <c r="DI297" s="502">
        <v>0</v>
      </c>
      <c r="DJ297" s="274"/>
      <c r="DK297" s="42">
        <v>1</v>
      </c>
      <c r="DL297" s="41">
        <f t="shared" si="278"/>
        <v>0</v>
      </c>
      <c r="DM297" s="41">
        <f t="shared" si="279"/>
        <v>0</v>
      </c>
      <c r="DN297" s="604">
        <v>0</v>
      </c>
      <c r="DO297" s="180">
        <v>0</v>
      </c>
      <c r="DP297" s="289">
        <f>$D$297*DO297</f>
        <v>0</v>
      </c>
      <c r="DQ297" s="502">
        <v>0</v>
      </c>
      <c r="DR297" s="274"/>
      <c r="DS297" s="42">
        <v>1</v>
      </c>
      <c r="DT297" s="41">
        <f t="shared" si="280"/>
        <v>0</v>
      </c>
      <c r="DU297" s="41">
        <f t="shared" si="281"/>
        <v>0</v>
      </c>
      <c r="DV297" s="604">
        <v>0</v>
      </c>
      <c r="DW297" s="180">
        <v>0</v>
      </c>
      <c r="DX297" s="289">
        <f>$D$297*DW297</f>
        <v>0</v>
      </c>
      <c r="DY297" s="502">
        <v>0</v>
      </c>
      <c r="DZ297" s="274"/>
      <c r="EA297" s="42">
        <v>1</v>
      </c>
      <c r="EB297" s="41">
        <f t="shared" si="282"/>
        <v>0</v>
      </c>
      <c r="EC297" s="41">
        <f t="shared" si="283"/>
        <v>0</v>
      </c>
      <c r="ED297" s="604">
        <v>0</v>
      </c>
      <c r="EE297" s="180">
        <v>0</v>
      </c>
      <c r="EF297" s="289">
        <f>$D$297*EE297</f>
        <v>0</v>
      </c>
      <c r="EG297" s="502">
        <v>0</v>
      </c>
      <c r="EH297" s="274"/>
      <c r="EI297" s="42">
        <v>1</v>
      </c>
      <c r="EJ297" s="41">
        <f t="shared" si="284"/>
        <v>0</v>
      </c>
      <c r="EK297" s="41">
        <f t="shared" si="285"/>
        <v>0</v>
      </c>
      <c r="EL297" s="604">
        <v>0</v>
      </c>
      <c r="EM297" s="180">
        <v>0</v>
      </c>
      <c r="EN297" s="289">
        <f>$D$297*EM297</f>
        <v>0</v>
      </c>
      <c r="EO297" s="502">
        <v>0</v>
      </c>
      <c r="EP297" s="274"/>
      <c r="EQ297" s="42">
        <v>1</v>
      </c>
      <c r="ER297" s="41">
        <f t="shared" si="286"/>
        <v>0</v>
      </c>
      <c r="ES297" s="41">
        <f t="shared" si="287"/>
        <v>0</v>
      </c>
      <c r="ET297" s="604">
        <v>0</v>
      </c>
      <c r="EU297" s="180">
        <v>0</v>
      </c>
      <c r="EV297" s="289">
        <f>$D$297*EU297</f>
        <v>0</v>
      </c>
      <c r="EW297" s="502">
        <v>0</v>
      </c>
      <c r="EX297" s="274"/>
      <c r="EY297" s="42">
        <v>1</v>
      </c>
      <c r="EZ297" s="41">
        <f t="shared" si="288"/>
        <v>0</v>
      </c>
      <c r="FA297" s="41">
        <f t="shared" si="289"/>
        <v>0</v>
      </c>
      <c r="FB297" s="604">
        <v>0</v>
      </c>
      <c r="FC297" s="86">
        <v>0</v>
      </c>
      <c r="FD297" s="289">
        <f>$D$297*FC297</f>
        <v>0</v>
      </c>
      <c r="FE297" s="499">
        <v>0</v>
      </c>
      <c r="FF297" s="19"/>
      <c r="FG297" s="42">
        <v>1</v>
      </c>
      <c r="FH297" s="41">
        <f t="shared" si="290"/>
        <v>0</v>
      </c>
      <c r="FI297" s="41">
        <f t="shared" si="248"/>
        <v>0</v>
      </c>
      <c r="FJ297" s="599">
        <v>0</v>
      </c>
      <c r="FK297" s="400">
        <v>0</v>
      </c>
      <c r="FL297" s="289">
        <f>$D$297*FK297</f>
        <v>0</v>
      </c>
      <c r="FM297" s="539">
        <v>0</v>
      </c>
      <c r="FN297" s="275"/>
      <c r="FO297" s="42">
        <v>1</v>
      </c>
      <c r="FP297" s="41">
        <f t="shared" si="291"/>
        <v>0</v>
      </c>
      <c r="FQ297" s="41">
        <f t="shared" si="292"/>
        <v>0</v>
      </c>
      <c r="FR297" s="633">
        <v>0</v>
      </c>
      <c r="FW297" s="355">
        <f t="shared" si="293"/>
        <v>16</v>
      </c>
      <c r="FX297" s="355">
        <f t="shared" si="293"/>
        <v>2584</v>
      </c>
      <c r="FY297" s="355">
        <f t="shared" si="294"/>
        <v>0</v>
      </c>
      <c r="FZ297" s="356">
        <f t="shared" si="294"/>
        <v>0</v>
      </c>
    </row>
    <row r="298" spans="1:182" x14ac:dyDescent="0.25">
      <c r="A298" s="35" t="s">
        <v>439</v>
      </c>
      <c r="B298" s="99" t="s">
        <v>440</v>
      </c>
      <c r="C298" s="196" t="s">
        <v>120</v>
      </c>
      <c r="D298" s="96">
        <v>162</v>
      </c>
      <c r="E298" s="299">
        <f t="shared" si="301"/>
        <v>68</v>
      </c>
      <c r="F298" s="288">
        <f>$D$298*E298</f>
        <v>11016</v>
      </c>
      <c r="G298" s="60">
        <v>0</v>
      </c>
      <c r="H298" s="289">
        <f>$D$298*G298</f>
        <v>0</v>
      </c>
      <c r="I298" s="457">
        <v>0</v>
      </c>
      <c r="J298">
        <v>0</v>
      </c>
      <c r="K298" s="42">
        <v>1</v>
      </c>
      <c r="L298" s="41">
        <f t="shared" si="254"/>
        <v>0</v>
      </c>
      <c r="M298" s="41">
        <f t="shared" si="255"/>
        <v>0</v>
      </c>
      <c r="N298" s="557">
        <v>0</v>
      </c>
      <c r="O298" s="60">
        <v>10</v>
      </c>
      <c r="P298" s="289">
        <f>$D$298*O298</f>
        <v>1620</v>
      </c>
      <c r="Q298" s="457">
        <v>10</v>
      </c>
      <c r="R298">
        <v>-2</v>
      </c>
      <c r="S298" s="42">
        <v>1</v>
      </c>
      <c r="T298" s="41">
        <f t="shared" si="256"/>
        <v>10</v>
      </c>
      <c r="U298" s="41">
        <f t="shared" si="257"/>
        <v>10</v>
      </c>
      <c r="V298" s="557">
        <v>10</v>
      </c>
      <c r="W298" s="60"/>
      <c r="X298" s="289">
        <f>$D$298*W298</f>
        <v>0</v>
      </c>
      <c r="Y298" s="457"/>
      <c r="Z298">
        <v>0</v>
      </c>
      <c r="AA298" s="42">
        <v>1</v>
      </c>
      <c r="AB298" s="41">
        <f t="shared" si="258"/>
        <v>0</v>
      </c>
      <c r="AC298" s="41">
        <f t="shared" si="259"/>
        <v>0</v>
      </c>
      <c r="AD298" s="557">
        <v>0</v>
      </c>
      <c r="AE298" s="60">
        <v>10</v>
      </c>
      <c r="AF298" s="289">
        <f>$D$298*AE298</f>
        <v>1620</v>
      </c>
      <c r="AG298" s="457">
        <v>10</v>
      </c>
      <c r="AH298">
        <v>17</v>
      </c>
      <c r="AI298" s="42">
        <v>1</v>
      </c>
      <c r="AJ298" s="41">
        <f t="shared" si="260"/>
        <v>10</v>
      </c>
      <c r="AK298" s="41">
        <f t="shared" si="261"/>
        <v>10</v>
      </c>
      <c r="AL298" s="557">
        <v>10</v>
      </c>
      <c r="AM298" s="60">
        <v>0</v>
      </c>
      <c r="AN298" s="289">
        <f>$D$298*AM298</f>
        <v>0</v>
      </c>
      <c r="AO298" s="457">
        <v>0</v>
      </c>
      <c r="AP298">
        <v>0</v>
      </c>
      <c r="AQ298" s="42">
        <v>1</v>
      </c>
      <c r="AR298" s="41">
        <f t="shared" si="262"/>
        <v>0</v>
      </c>
      <c r="AS298" s="41">
        <f t="shared" si="263"/>
        <v>0</v>
      </c>
      <c r="AT298" s="557">
        <v>0</v>
      </c>
      <c r="AU298" s="60">
        <v>10</v>
      </c>
      <c r="AV298" s="289">
        <f>$D$298*AU298</f>
        <v>1620</v>
      </c>
      <c r="AW298" s="457">
        <v>10</v>
      </c>
      <c r="AX298">
        <v>17</v>
      </c>
      <c r="AY298" s="42">
        <v>1</v>
      </c>
      <c r="AZ298" s="41">
        <f t="shared" si="264"/>
        <v>10</v>
      </c>
      <c r="BA298" s="41">
        <f t="shared" si="265"/>
        <v>10</v>
      </c>
      <c r="BB298" s="557">
        <v>10</v>
      </c>
      <c r="BC298" s="60">
        <v>0</v>
      </c>
      <c r="BD298" s="289">
        <f>$D$298*BC298</f>
        <v>0</v>
      </c>
      <c r="BE298" s="457">
        <v>0</v>
      </c>
      <c r="BF298">
        <v>0</v>
      </c>
      <c r="BG298" s="42">
        <v>1</v>
      </c>
      <c r="BH298" s="41">
        <f t="shared" si="266"/>
        <v>0</v>
      </c>
      <c r="BI298" s="41">
        <f t="shared" si="267"/>
        <v>0</v>
      </c>
      <c r="BJ298" s="557">
        <v>0</v>
      </c>
      <c r="BK298" s="60">
        <v>6</v>
      </c>
      <c r="BL298" s="289">
        <f>$D$298*BK298</f>
        <v>972</v>
      </c>
      <c r="BM298" s="457">
        <v>6</v>
      </c>
      <c r="BN298">
        <v>3</v>
      </c>
      <c r="BO298" s="42">
        <v>1</v>
      </c>
      <c r="BP298" s="41">
        <f t="shared" si="268"/>
        <v>6</v>
      </c>
      <c r="BQ298" s="41">
        <f t="shared" si="269"/>
        <v>6</v>
      </c>
      <c r="BR298" s="557">
        <v>6</v>
      </c>
      <c r="BS298" s="60">
        <v>0</v>
      </c>
      <c r="BT298" s="289">
        <f>$D$298*BS298</f>
        <v>0</v>
      </c>
      <c r="BU298" s="457">
        <v>0</v>
      </c>
      <c r="BV298">
        <v>0</v>
      </c>
      <c r="BW298" s="42">
        <v>1</v>
      </c>
      <c r="BX298" s="41">
        <f t="shared" si="270"/>
        <v>0</v>
      </c>
      <c r="BY298" s="41">
        <f t="shared" si="271"/>
        <v>0</v>
      </c>
      <c r="BZ298" s="557">
        <v>0</v>
      </c>
      <c r="CA298" s="60">
        <v>8</v>
      </c>
      <c r="CB298" s="289">
        <f>$D$298*CA298</f>
        <v>1296</v>
      </c>
      <c r="CC298" s="457">
        <v>8</v>
      </c>
      <c r="CD298">
        <v>0</v>
      </c>
      <c r="CE298" s="42">
        <v>1</v>
      </c>
      <c r="CF298" s="41">
        <f t="shared" si="272"/>
        <v>8</v>
      </c>
      <c r="CG298" s="41">
        <f t="shared" si="273"/>
        <v>8</v>
      </c>
      <c r="CH298" s="557">
        <v>8</v>
      </c>
      <c r="CI298" s="60">
        <v>6</v>
      </c>
      <c r="CJ298" s="289">
        <f>$D$298*CI298</f>
        <v>972</v>
      </c>
      <c r="CK298" s="457">
        <v>6</v>
      </c>
      <c r="CL298">
        <v>0</v>
      </c>
      <c r="CM298" s="42">
        <v>1</v>
      </c>
      <c r="CN298" s="41">
        <f t="shared" si="274"/>
        <v>6</v>
      </c>
      <c r="CO298" s="41">
        <f t="shared" si="275"/>
        <v>6</v>
      </c>
      <c r="CP298" s="599">
        <v>6</v>
      </c>
      <c r="CQ298" s="60">
        <v>6</v>
      </c>
      <c r="CR298" s="289">
        <f>$D$298*CQ298</f>
        <v>972</v>
      </c>
      <c r="CS298" s="467">
        <v>0</v>
      </c>
      <c r="CT298" s="56"/>
      <c r="CU298" s="42">
        <v>1</v>
      </c>
      <c r="CV298" s="41">
        <f t="shared" si="252"/>
        <v>6</v>
      </c>
      <c r="CW298" s="41">
        <f t="shared" si="253"/>
        <v>6</v>
      </c>
      <c r="CX298" s="564">
        <v>0</v>
      </c>
      <c r="CY298" s="60">
        <v>12</v>
      </c>
      <c r="CZ298" s="289">
        <f>$D$298*CY298</f>
        <v>1944</v>
      </c>
      <c r="DA298" s="502">
        <v>0</v>
      </c>
      <c r="DB298" s="274"/>
      <c r="DC298" s="42">
        <v>1</v>
      </c>
      <c r="DD298" s="41">
        <f t="shared" si="276"/>
        <v>12</v>
      </c>
      <c r="DE298" s="41">
        <f t="shared" si="277"/>
        <v>12</v>
      </c>
      <c r="DF298" s="604">
        <v>0</v>
      </c>
      <c r="DG298" s="180">
        <v>0</v>
      </c>
      <c r="DH298" s="289">
        <f>$D$298*DG298</f>
        <v>0</v>
      </c>
      <c r="DI298" s="502">
        <v>0</v>
      </c>
      <c r="DJ298" s="274"/>
      <c r="DK298" s="42">
        <v>1</v>
      </c>
      <c r="DL298" s="41">
        <f t="shared" si="278"/>
        <v>0</v>
      </c>
      <c r="DM298" s="41">
        <f t="shared" si="279"/>
        <v>0</v>
      </c>
      <c r="DN298" s="604">
        <v>0</v>
      </c>
      <c r="DO298" s="180">
        <v>0</v>
      </c>
      <c r="DP298" s="289">
        <f>$D$298*DO298</f>
        <v>0</v>
      </c>
      <c r="DQ298" s="502">
        <v>0</v>
      </c>
      <c r="DR298" s="274"/>
      <c r="DS298" s="42">
        <v>1</v>
      </c>
      <c r="DT298" s="41">
        <f t="shared" si="280"/>
        <v>0</v>
      </c>
      <c r="DU298" s="41">
        <f t="shared" si="281"/>
        <v>0</v>
      </c>
      <c r="DV298" s="604">
        <v>0</v>
      </c>
      <c r="DW298" s="180">
        <v>0</v>
      </c>
      <c r="DX298" s="289">
        <f>$D$298*DW298</f>
        <v>0</v>
      </c>
      <c r="DY298" s="502">
        <v>0</v>
      </c>
      <c r="DZ298" s="274"/>
      <c r="EA298" s="42">
        <v>1</v>
      </c>
      <c r="EB298" s="41">
        <f t="shared" si="282"/>
        <v>0</v>
      </c>
      <c r="EC298" s="41">
        <f t="shared" si="283"/>
        <v>0</v>
      </c>
      <c r="ED298" s="604">
        <v>0</v>
      </c>
      <c r="EE298" s="180">
        <v>0</v>
      </c>
      <c r="EF298" s="289">
        <f>$D$298*EE298</f>
        <v>0</v>
      </c>
      <c r="EG298" s="502">
        <v>0</v>
      </c>
      <c r="EH298" s="274"/>
      <c r="EI298" s="42">
        <v>1</v>
      </c>
      <c r="EJ298" s="41">
        <f t="shared" si="284"/>
        <v>0</v>
      </c>
      <c r="EK298" s="41">
        <f t="shared" si="285"/>
        <v>0</v>
      </c>
      <c r="EL298" s="604">
        <v>0</v>
      </c>
      <c r="EM298" s="180">
        <v>0</v>
      </c>
      <c r="EN298" s="289">
        <f>$D$298*EM298</f>
        <v>0</v>
      </c>
      <c r="EO298" s="502">
        <v>0</v>
      </c>
      <c r="EP298" s="274"/>
      <c r="EQ298" s="42">
        <v>1</v>
      </c>
      <c r="ER298" s="41">
        <f t="shared" si="286"/>
        <v>0</v>
      </c>
      <c r="ES298" s="41">
        <f t="shared" si="287"/>
        <v>0</v>
      </c>
      <c r="ET298" s="604">
        <v>0</v>
      </c>
      <c r="EU298" s="180">
        <v>0</v>
      </c>
      <c r="EV298" s="289">
        <f>$D$298*EU298</f>
        <v>0</v>
      </c>
      <c r="EW298" s="502">
        <v>0</v>
      </c>
      <c r="EX298" s="274"/>
      <c r="EY298" s="42">
        <v>1</v>
      </c>
      <c r="EZ298" s="41">
        <f t="shared" si="288"/>
        <v>0</v>
      </c>
      <c r="FA298" s="41">
        <f t="shared" si="289"/>
        <v>0</v>
      </c>
      <c r="FB298" s="604">
        <v>0</v>
      </c>
      <c r="FC298" s="86">
        <v>0</v>
      </c>
      <c r="FD298" s="289">
        <f>$D$298*FC298</f>
        <v>0</v>
      </c>
      <c r="FE298" s="499">
        <v>0</v>
      </c>
      <c r="FF298" s="19"/>
      <c r="FG298" s="42">
        <v>1</v>
      </c>
      <c r="FH298" s="41">
        <f t="shared" si="290"/>
        <v>0</v>
      </c>
      <c r="FI298" s="41">
        <f t="shared" si="248"/>
        <v>0</v>
      </c>
      <c r="FJ298" s="599">
        <v>0</v>
      </c>
      <c r="FK298" s="400">
        <v>0</v>
      </c>
      <c r="FL298" s="289">
        <f>$D$298*FK298</f>
        <v>0</v>
      </c>
      <c r="FM298" s="539">
        <v>0</v>
      </c>
      <c r="FN298" s="275"/>
      <c r="FO298" s="42">
        <v>1</v>
      </c>
      <c r="FP298" s="41">
        <f t="shared" si="291"/>
        <v>0</v>
      </c>
      <c r="FQ298" s="41">
        <f t="shared" si="292"/>
        <v>0</v>
      </c>
      <c r="FR298" s="633">
        <v>0</v>
      </c>
      <c r="FW298" s="355">
        <f t="shared" si="293"/>
        <v>68</v>
      </c>
      <c r="FX298" s="355">
        <f t="shared" si="293"/>
        <v>11016</v>
      </c>
      <c r="FY298" s="355">
        <f t="shared" si="294"/>
        <v>0</v>
      </c>
      <c r="FZ298" s="356">
        <f t="shared" si="294"/>
        <v>0</v>
      </c>
    </row>
    <row r="299" spans="1:182" x14ac:dyDescent="0.25">
      <c r="A299" s="35" t="s">
        <v>441</v>
      </c>
      <c r="B299" s="99" t="s">
        <v>442</v>
      </c>
      <c r="C299" s="196" t="s">
        <v>120</v>
      </c>
      <c r="D299" s="96">
        <v>102</v>
      </c>
      <c r="E299" s="299">
        <f t="shared" si="301"/>
        <v>68</v>
      </c>
      <c r="F299" s="288">
        <f>$D$299*E299</f>
        <v>6936</v>
      </c>
      <c r="G299" s="60">
        <v>0</v>
      </c>
      <c r="H299" s="289">
        <f>$D$299*G299</f>
        <v>0</v>
      </c>
      <c r="I299" s="457">
        <v>0</v>
      </c>
      <c r="J299">
        <v>0</v>
      </c>
      <c r="K299" s="42">
        <v>1</v>
      </c>
      <c r="L299" s="41">
        <f t="shared" si="254"/>
        <v>0</v>
      </c>
      <c r="M299" s="41">
        <f t="shared" si="255"/>
        <v>0</v>
      </c>
      <c r="N299" s="557">
        <v>0</v>
      </c>
      <c r="O299" s="60">
        <v>10</v>
      </c>
      <c r="P299" s="289">
        <f>$D$299*O299</f>
        <v>1020</v>
      </c>
      <c r="Q299" s="457">
        <v>10</v>
      </c>
      <c r="R299">
        <v>-1</v>
      </c>
      <c r="S299" s="42">
        <v>1</v>
      </c>
      <c r="T299" s="41">
        <f t="shared" si="256"/>
        <v>10</v>
      </c>
      <c r="U299" s="41">
        <f t="shared" si="257"/>
        <v>10</v>
      </c>
      <c r="V299" s="557">
        <v>10</v>
      </c>
      <c r="W299" s="60"/>
      <c r="X299" s="289">
        <f>$D$299*W299</f>
        <v>0</v>
      </c>
      <c r="Y299" s="457"/>
      <c r="Z299">
        <v>0</v>
      </c>
      <c r="AA299" s="42">
        <v>1</v>
      </c>
      <c r="AB299" s="41">
        <f t="shared" si="258"/>
        <v>0</v>
      </c>
      <c r="AC299" s="41">
        <f t="shared" si="259"/>
        <v>0</v>
      </c>
      <c r="AD299" s="557">
        <v>0</v>
      </c>
      <c r="AE299" s="60">
        <v>10</v>
      </c>
      <c r="AF299" s="289">
        <f>$D$299*AE299</f>
        <v>1020</v>
      </c>
      <c r="AG299" s="457">
        <v>10</v>
      </c>
      <c r="AH299">
        <v>58</v>
      </c>
      <c r="AI299" s="42">
        <v>1</v>
      </c>
      <c r="AJ299" s="41">
        <f t="shared" si="260"/>
        <v>10</v>
      </c>
      <c r="AK299" s="41">
        <f t="shared" si="261"/>
        <v>10</v>
      </c>
      <c r="AL299" s="557">
        <v>10</v>
      </c>
      <c r="AM299" s="60">
        <v>0</v>
      </c>
      <c r="AN299" s="289">
        <f>$D$299*AM299</f>
        <v>0</v>
      </c>
      <c r="AO299" s="457">
        <v>0</v>
      </c>
      <c r="AP299">
        <v>0</v>
      </c>
      <c r="AQ299" s="42">
        <v>1</v>
      </c>
      <c r="AR299" s="41">
        <f t="shared" si="262"/>
        <v>0</v>
      </c>
      <c r="AS299" s="41">
        <f t="shared" si="263"/>
        <v>0</v>
      </c>
      <c r="AT299" s="557">
        <v>0</v>
      </c>
      <c r="AU299" s="60">
        <v>10</v>
      </c>
      <c r="AV299" s="289">
        <f>$D$299*AU299</f>
        <v>1020</v>
      </c>
      <c r="AW299" s="457">
        <v>10</v>
      </c>
      <c r="AX299">
        <v>76</v>
      </c>
      <c r="AY299" s="42">
        <v>1</v>
      </c>
      <c r="AZ299" s="41">
        <f t="shared" si="264"/>
        <v>10</v>
      </c>
      <c r="BA299" s="41">
        <f t="shared" si="265"/>
        <v>10</v>
      </c>
      <c r="BB299" s="557">
        <v>10</v>
      </c>
      <c r="BC299" s="60">
        <v>0</v>
      </c>
      <c r="BD299" s="289">
        <f>$D$299*BC299</f>
        <v>0</v>
      </c>
      <c r="BE299" s="457">
        <v>0</v>
      </c>
      <c r="BF299">
        <v>0</v>
      </c>
      <c r="BG299" s="42">
        <v>1</v>
      </c>
      <c r="BH299" s="41">
        <f t="shared" si="266"/>
        <v>0</v>
      </c>
      <c r="BI299" s="41">
        <f t="shared" si="267"/>
        <v>0</v>
      </c>
      <c r="BJ299" s="557">
        <v>0</v>
      </c>
      <c r="BK299" s="60">
        <v>6</v>
      </c>
      <c r="BL299" s="289">
        <f>$D$299*BK299</f>
        <v>612</v>
      </c>
      <c r="BM299" s="457">
        <v>6</v>
      </c>
      <c r="BN299">
        <v>6</v>
      </c>
      <c r="BO299" s="42">
        <v>1</v>
      </c>
      <c r="BP299" s="41">
        <f t="shared" si="268"/>
        <v>6</v>
      </c>
      <c r="BQ299" s="41">
        <f t="shared" si="269"/>
        <v>6</v>
      </c>
      <c r="BR299" s="557">
        <v>6</v>
      </c>
      <c r="BS299" s="60">
        <v>0</v>
      </c>
      <c r="BT299" s="289">
        <f>$D$299*BS299</f>
        <v>0</v>
      </c>
      <c r="BU299" s="457">
        <v>0</v>
      </c>
      <c r="BV299">
        <v>0</v>
      </c>
      <c r="BW299" s="42">
        <v>1</v>
      </c>
      <c r="BX299" s="41">
        <f t="shared" si="270"/>
        <v>0</v>
      </c>
      <c r="BY299" s="41">
        <f t="shared" si="271"/>
        <v>0</v>
      </c>
      <c r="BZ299" s="557">
        <v>0</v>
      </c>
      <c r="CA299" s="60">
        <v>8</v>
      </c>
      <c r="CB299" s="289">
        <f>$D$299*CA299</f>
        <v>816</v>
      </c>
      <c r="CC299" s="457">
        <v>8</v>
      </c>
      <c r="CD299">
        <v>0</v>
      </c>
      <c r="CE299" s="42">
        <v>1</v>
      </c>
      <c r="CF299" s="41">
        <f t="shared" si="272"/>
        <v>8</v>
      </c>
      <c r="CG299" s="41">
        <f t="shared" si="273"/>
        <v>8</v>
      </c>
      <c r="CH299" s="557">
        <v>8</v>
      </c>
      <c r="CI299" s="60">
        <v>6</v>
      </c>
      <c r="CJ299" s="289">
        <f>$D$299*CI299</f>
        <v>612</v>
      </c>
      <c r="CK299" s="457">
        <v>6</v>
      </c>
      <c r="CL299">
        <v>0</v>
      </c>
      <c r="CM299" s="42">
        <v>1</v>
      </c>
      <c r="CN299" s="41">
        <f t="shared" si="274"/>
        <v>6</v>
      </c>
      <c r="CO299" s="41">
        <f t="shared" si="275"/>
        <v>6</v>
      </c>
      <c r="CP299" s="599">
        <v>6</v>
      </c>
      <c r="CQ299" s="60">
        <v>6</v>
      </c>
      <c r="CR299" s="289">
        <f>$D$299*CQ299</f>
        <v>612</v>
      </c>
      <c r="CS299" s="467">
        <v>0</v>
      </c>
      <c r="CT299" s="56"/>
      <c r="CU299" s="42">
        <v>1</v>
      </c>
      <c r="CV299" s="41">
        <f t="shared" si="252"/>
        <v>6</v>
      </c>
      <c r="CW299" s="41">
        <f t="shared" si="253"/>
        <v>6</v>
      </c>
      <c r="CX299" s="564">
        <v>0</v>
      </c>
      <c r="CY299" s="60">
        <v>12</v>
      </c>
      <c r="CZ299" s="289">
        <f>$D$299*CY299</f>
        <v>1224</v>
      </c>
      <c r="DA299" s="502">
        <v>0</v>
      </c>
      <c r="DB299" s="274"/>
      <c r="DC299" s="42">
        <v>1</v>
      </c>
      <c r="DD299" s="41">
        <f t="shared" si="276"/>
        <v>12</v>
      </c>
      <c r="DE299" s="41">
        <f t="shared" si="277"/>
        <v>12</v>
      </c>
      <c r="DF299" s="604">
        <v>0</v>
      </c>
      <c r="DG299" s="180">
        <v>0</v>
      </c>
      <c r="DH299" s="289">
        <f>$D$299*DG299</f>
        <v>0</v>
      </c>
      <c r="DI299" s="502">
        <v>0</v>
      </c>
      <c r="DJ299" s="274"/>
      <c r="DK299" s="42">
        <v>1</v>
      </c>
      <c r="DL299" s="41">
        <f t="shared" si="278"/>
        <v>0</v>
      </c>
      <c r="DM299" s="41">
        <f t="shared" si="279"/>
        <v>0</v>
      </c>
      <c r="DN299" s="604">
        <v>0</v>
      </c>
      <c r="DO299" s="180">
        <v>0</v>
      </c>
      <c r="DP299" s="289">
        <f>$D$299*DO299</f>
        <v>0</v>
      </c>
      <c r="DQ299" s="502">
        <v>0</v>
      </c>
      <c r="DR299" s="274"/>
      <c r="DS299" s="42">
        <v>1</v>
      </c>
      <c r="DT299" s="41">
        <f t="shared" si="280"/>
        <v>0</v>
      </c>
      <c r="DU299" s="41">
        <f t="shared" si="281"/>
        <v>0</v>
      </c>
      <c r="DV299" s="604">
        <v>0</v>
      </c>
      <c r="DW299" s="180">
        <v>0</v>
      </c>
      <c r="DX299" s="289">
        <f>$D$299*DW299</f>
        <v>0</v>
      </c>
      <c r="DY299" s="502">
        <v>0</v>
      </c>
      <c r="DZ299" s="274"/>
      <c r="EA299" s="42">
        <v>1</v>
      </c>
      <c r="EB299" s="41">
        <f t="shared" si="282"/>
        <v>0</v>
      </c>
      <c r="EC299" s="41">
        <f t="shared" si="283"/>
        <v>0</v>
      </c>
      <c r="ED299" s="604">
        <v>0</v>
      </c>
      <c r="EE299" s="180">
        <v>0</v>
      </c>
      <c r="EF299" s="289">
        <f>$D$299*EE299</f>
        <v>0</v>
      </c>
      <c r="EG299" s="502">
        <v>0</v>
      </c>
      <c r="EH299" s="274"/>
      <c r="EI299" s="42">
        <v>1</v>
      </c>
      <c r="EJ299" s="41">
        <f t="shared" si="284"/>
        <v>0</v>
      </c>
      <c r="EK299" s="41">
        <f t="shared" si="285"/>
        <v>0</v>
      </c>
      <c r="EL299" s="604">
        <v>0</v>
      </c>
      <c r="EM299" s="180">
        <v>0</v>
      </c>
      <c r="EN299" s="289">
        <f>$D$299*EM299</f>
        <v>0</v>
      </c>
      <c r="EO299" s="502">
        <v>0</v>
      </c>
      <c r="EP299" s="274"/>
      <c r="EQ299" s="42">
        <v>1</v>
      </c>
      <c r="ER299" s="41">
        <f t="shared" si="286"/>
        <v>0</v>
      </c>
      <c r="ES299" s="41">
        <f t="shared" si="287"/>
        <v>0</v>
      </c>
      <c r="ET299" s="604">
        <v>0</v>
      </c>
      <c r="EU299" s="180">
        <v>0</v>
      </c>
      <c r="EV299" s="289">
        <f>$D$299*EU299</f>
        <v>0</v>
      </c>
      <c r="EW299" s="502">
        <v>0</v>
      </c>
      <c r="EX299" s="274"/>
      <c r="EY299" s="42">
        <v>1</v>
      </c>
      <c r="EZ299" s="41">
        <f t="shared" si="288"/>
        <v>0</v>
      </c>
      <c r="FA299" s="41">
        <f t="shared" si="289"/>
        <v>0</v>
      </c>
      <c r="FB299" s="604">
        <v>0</v>
      </c>
      <c r="FC299" s="86">
        <v>0</v>
      </c>
      <c r="FD299" s="289">
        <f>$D$299*FC299</f>
        <v>0</v>
      </c>
      <c r="FE299" s="499">
        <v>0</v>
      </c>
      <c r="FF299" s="19"/>
      <c r="FG299" s="42">
        <v>1</v>
      </c>
      <c r="FH299" s="41">
        <f t="shared" si="290"/>
        <v>0</v>
      </c>
      <c r="FI299" s="41">
        <f t="shared" si="248"/>
        <v>0</v>
      </c>
      <c r="FJ299" s="599">
        <v>0</v>
      </c>
      <c r="FK299" s="400">
        <v>0</v>
      </c>
      <c r="FL299" s="289">
        <f>$D$299*FK299</f>
        <v>0</v>
      </c>
      <c r="FM299" s="539">
        <v>0</v>
      </c>
      <c r="FN299" s="275"/>
      <c r="FO299" s="42">
        <v>1</v>
      </c>
      <c r="FP299" s="41">
        <f t="shared" si="291"/>
        <v>0</v>
      </c>
      <c r="FQ299" s="41">
        <f t="shared" si="292"/>
        <v>0</v>
      </c>
      <c r="FR299" s="633">
        <v>0</v>
      </c>
      <c r="FW299" s="355">
        <f t="shared" si="293"/>
        <v>68</v>
      </c>
      <c r="FX299" s="355">
        <f t="shared" si="293"/>
        <v>6936</v>
      </c>
      <c r="FY299" s="355">
        <f t="shared" si="294"/>
        <v>0</v>
      </c>
      <c r="FZ299" s="356">
        <f t="shared" si="294"/>
        <v>0</v>
      </c>
    </row>
    <row r="300" spans="1:182" x14ac:dyDescent="0.25">
      <c r="A300" s="35" t="s">
        <v>443</v>
      </c>
      <c r="B300" s="99" t="s">
        <v>444</v>
      </c>
      <c r="C300" s="196" t="s">
        <v>396</v>
      </c>
      <c r="D300" s="96">
        <v>178.5</v>
      </c>
      <c r="E300" s="299">
        <f t="shared" si="301"/>
        <v>16</v>
      </c>
      <c r="F300" s="288">
        <f>$D$300*E300</f>
        <v>2856</v>
      </c>
      <c r="G300" s="60">
        <v>0</v>
      </c>
      <c r="H300" s="289">
        <f>$D$300*G300</f>
        <v>0</v>
      </c>
      <c r="I300" s="457">
        <v>0</v>
      </c>
      <c r="J300">
        <v>0</v>
      </c>
      <c r="K300" s="42">
        <v>1</v>
      </c>
      <c r="L300" s="41">
        <f t="shared" si="254"/>
        <v>0</v>
      </c>
      <c r="M300" s="41">
        <f t="shared" si="255"/>
        <v>0</v>
      </c>
      <c r="N300" s="557">
        <v>0</v>
      </c>
      <c r="O300" s="60">
        <v>2</v>
      </c>
      <c r="P300" s="289">
        <f>$D$300*O300</f>
        <v>357</v>
      </c>
      <c r="Q300" s="457">
        <v>2</v>
      </c>
      <c r="R300">
        <v>0</v>
      </c>
      <c r="S300" s="42">
        <v>1</v>
      </c>
      <c r="T300" s="41">
        <f t="shared" si="256"/>
        <v>2</v>
      </c>
      <c r="U300" s="41">
        <f t="shared" si="257"/>
        <v>2</v>
      </c>
      <c r="V300" s="557">
        <v>2</v>
      </c>
      <c r="W300" s="60"/>
      <c r="X300" s="289">
        <f>$D$300*W300</f>
        <v>0</v>
      </c>
      <c r="Y300" s="457"/>
      <c r="Z300">
        <v>0</v>
      </c>
      <c r="AA300" s="42">
        <v>1</v>
      </c>
      <c r="AB300" s="41">
        <f t="shared" si="258"/>
        <v>0</v>
      </c>
      <c r="AC300" s="41">
        <f t="shared" si="259"/>
        <v>0</v>
      </c>
      <c r="AD300" s="557">
        <v>0</v>
      </c>
      <c r="AE300" s="60">
        <v>2</v>
      </c>
      <c r="AF300" s="289">
        <f>$D$300*AE300</f>
        <v>357</v>
      </c>
      <c r="AG300" s="457">
        <v>2</v>
      </c>
      <c r="AH300">
        <v>-2</v>
      </c>
      <c r="AI300" s="42">
        <v>1</v>
      </c>
      <c r="AJ300" s="41">
        <f t="shared" si="260"/>
        <v>2</v>
      </c>
      <c r="AK300" s="41">
        <f t="shared" si="261"/>
        <v>2</v>
      </c>
      <c r="AL300" s="557">
        <v>2</v>
      </c>
      <c r="AM300" s="60">
        <v>0</v>
      </c>
      <c r="AN300" s="289">
        <f>$D$300*AM300</f>
        <v>0</v>
      </c>
      <c r="AO300" s="457">
        <v>0</v>
      </c>
      <c r="AP300">
        <v>0</v>
      </c>
      <c r="AQ300" s="42">
        <v>1</v>
      </c>
      <c r="AR300" s="41">
        <f t="shared" si="262"/>
        <v>0</v>
      </c>
      <c r="AS300" s="41">
        <f t="shared" si="263"/>
        <v>0</v>
      </c>
      <c r="AT300" s="557">
        <v>0</v>
      </c>
      <c r="AU300" s="60">
        <v>2</v>
      </c>
      <c r="AV300" s="289">
        <f>$D$300*AU300</f>
        <v>357</v>
      </c>
      <c r="AW300" s="457">
        <v>2</v>
      </c>
      <c r="AX300">
        <v>23</v>
      </c>
      <c r="AY300" s="42">
        <v>1</v>
      </c>
      <c r="AZ300" s="41">
        <f t="shared" si="264"/>
        <v>2</v>
      </c>
      <c r="BA300" s="41">
        <f t="shared" si="265"/>
        <v>2</v>
      </c>
      <c r="BB300" s="557">
        <v>2</v>
      </c>
      <c r="BC300" s="60">
        <v>0</v>
      </c>
      <c r="BD300" s="289">
        <f>$D$300*BC300</f>
        <v>0</v>
      </c>
      <c r="BE300" s="457">
        <v>0</v>
      </c>
      <c r="BF300">
        <v>0</v>
      </c>
      <c r="BG300" s="42">
        <v>1</v>
      </c>
      <c r="BH300" s="41">
        <f t="shared" si="266"/>
        <v>0</v>
      </c>
      <c r="BI300" s="41">
        <f t="shared" si="267"/>
        <v>0</v>
      </c>
      <c r="BJ300" s="557">
        <v>0</v>
      </c>
      <c r="BK300" s="60">
        <v>2</v>
      </c>
      <c r="BL300" s="289">
        <f>$D$300*BK300</f>
        <v>357</v>
      </c>
      <c r="BM300" s="457">
        <v>2</v>
      </c>
      <c r="BN300">
        <v>9</v>
      </c>
      <c r="BO300" s="42">
        <v>1</v>
      </c>
      <c r="BP300" s="41">
        <f t="shared" si="268"/>
        <v>2</v>
      </c>
      <c r="BQ300" s="41">
        <f t="shared" si="269"/>
        <v>2</v>
      </c>
      <c r="BR300" s="557">
        <v>2</v>
      </c>
      <c r="BS300" s="60">
        <v>0</v>
      </c>
      <c r="BT300" s="289">
        <f>$D$300*BS300</f>
        <v>0</v>
      </c>
      <c r="BU300" s="457">
        <v>0</v>
      </c>
      <c r="BV300">
        <v>0</v>
      </c>
      <c r="BW300" s="42">
        <v>1</v>
      </c>
      <c r="BX300" s="41">
        <f t="shared" si="270"/>
        <v>0</v>
      </c>
      <c r="BY300" s="41">
        <f t="shared" si="271"/>
        <v>0</v>
      </c>
      <c r="BZ300" s="557">
        <v>0</v>
      </c>
      <c r="CA300" s="60">
        <v>2</v>
      </c>
      <c r="CB300" s="289">
        <f>$D$300*CA300</f>
        <v>357</v>
      </c>
      <c r="CC300" s="457">
        <v>2</v>
      </c>
      <c r="CD300">
        <v>0</v>
      </c>
      <c r="CE300" s="42">
        <v>1</v>
      </c>
      <c r="CF300" s="41">
        <f t="shared" si="272"/>
        <v>2</v>
      </c>
      <c r="CG300" s="41">
        <f t="shared" si="273"/>
        <v>2</v>
      </c>
      <c r="CH300" s="557">
        <v>2</v>
      </c>
      <c r="CI300" s="60">
        <v>2</v>
      </c>
      <c r="CJ300" s="289">
        <f>$D$300*CI300</f>
        <v>357</v>
      </c>
      <c r="CK300" s="457">
        <v>2</v>
      </c>
      <c r="CL300">
        <v>0</v>
      </c>
      <c r="CM300" s="42">
        <v>1</v>
      </c>
      <c r="CN300" s="41">
        <f t="shared" si="274"/>
        <v>2</v>
      </c>
      <c r="CO300" s="41">
        <f t="shared" si="275"/>
        <v>2</v>
      </c>
      <c r="CP300" s="599">
        <v>2</v>
      </c>
      <c r="CQ300" s="60">
        <v>2</v>
      </c>
      <c r="CR300" s="289">
        <f>$D$300*CQ300</f>
        <v>357</v>
      </c>
      <c r="CS300" s="467">
        <v>0</v>
      </c>
      <c r="CT300" s="56"/>
      <c r="CU300" s="42">
        <v>1</v>
      </c>
      <c r="CV300" s="41">
        <f t="shared" si="252"/>
        <v>2</v>
      </c>
      <c r="CW300" s="41">
        <f t="shared" si="253"/>
        <v>2</v>
      </c>
      <c r="CX300" s="564">
        <v>0</v>
      </c>
      <c r="CY300" s="60">
        <v>2</v>
      </c>
      <c r="CZ300" s="289">
        <f>$D$300*CY300</f>
        <v>357</v>
      </c>
      <c r="DA300" s="502">
        <v>0</v>
      </c>
      <c r="DB300" s="274"/>
      <c r="DC300" s="42">
        <v>1</v>
      </c>
      <c r="DD300" s="41">
        <f t="shared" si="276"/>
        <v>2</v>
      </c>
      <c r="DE300" s="41">
        <f t="shared" si="277"/>
        <v>2</v>
      </c>
      <c r="DF300" s="604">
        <v>0</v>
      </c>
      <c r="DG300" s="180">
        <v>0</v>
      </c>
      <c r="DH300" s="289">
        <f>$D$300*DG300</f>
        <v>0</v>
      </c>
      <c r="DI300" s="502">
        <v>0</v>
      </c>
      <c r="DJ300" s="274"/>
      <c r="DK300" s="42">
        <v>1</v>
      </c>
      <c r="DL300" s="41">
        <f t="shared" si="278"/>
        <v>0</v>
      </c>
      <c r="DM300" s="41">
        <f t="shared" si="279"/>
        <v>0</v>
      </c>
      <c r="DN300" s="604">
        <v>0</v>
      </c>
      <c r="DO300" s="180">
        <v>0</v>
      </c>
      <c r="DP300" s="289">
        <f>$D$300*DO300</f>
        <v>0</v>
      </c>
      <c r="DQ300" s="502">
        <v>0</v>
      </c>
      <c r="DR300" s="274"/>
      <c r="DS300" s="42">
        <v>1</v>
      </c>
      <c r="DT300" s="41">
        <f t="shared" si="280"/>
        <v>0</v>
      </c>
      <c r="DU300" s="41">
        <f t="shared" si="281"/>
        <v>0</v>
      </c>
      <c r="DV300" s="604">
        <v>0</v>
      </c>
      <c r="DW300" s="180">
        <v>0</v>
      </c>
      <c r="DX300" s="289">
        <f>$D$300*DW300</f>
        <v>0</v>
      </c>
      <c r="DY300" s="502">
        <v>0</v>
      </c>
      <c r="DZ300" s="274"/>
      <c r="EA300" s="42">
        <v>1</v>
      </c>
      <c r="EB300" s="41">
        <f t="shared" si="282"/>
        <v>0</v>
      </c>
      <c r="EC300" s="41">
        <f t="shared" si="283"/>
        <v>0</v>
      </c>
      <c r="ED300" s="604">
        <v>0</v>
      </c>
      <c r="EE300" s="180">
        <v>0</v>
      </c>
      <c r="EF300" s="289">
        <f>$D$300*EE300</f>
        <v>0</v>
      </c>
      <c r="EG300" s="502">
        <v>0</v>
      </c>
      <c r="EH300" s="274"/>
      <c r="EI300" s="42">
        <v>1</v>
      </c>
      <c r="EJ300" s="41">
        <f t="shared" si="284"/>
        <v>0</v>
      </c>
      <c r="EK300" s="41">
        <f t="shared" si="285"/>
        <v>0</v>
      </c>
      <c r="EL300" s="604">
        <v>0</v>
      </c>
      <c r="EM300" s="180">
        <v>0</v>
      </c>
      <c r="EN300" s="289">
        <f>$D$300*EM300</f>
        <v>0</v>
      </c>
      <c r="EO300" s="502">
        <v>0</v>
      </c>
      <c r="EP300" s="274"/>
      <c r="EQ300" s="42">
        <v>1</v>
      </c>
      <c r="ER300" s="41">
        <f t="shared" si="286"/>
        <v>0</v>
      </c>
      <c r="ES300" s="41">
        <f t="shared" si="287"/>
        <v>0</v>
      </c>
      <c r="ET300" s="604">
        <v>0</v>
      </c>
      <c r="EU300" s="180">
        <v>0</v>
      </c>
      <c r="EV300" s="289">
        <f>$D$300*EU300</f>
        <v>0</v>
      </c>
      <c r="EW300" s="502">
        <v>0</v>
      </c>
      <c r="EX300" s="274"/>
      <c r="EY300" s="42">
        <v>1</v>
      </c>
      <c r="EZ300" s="41">
        <f t="shared" si="288"/>
        <v>0</v>
      </c>
      <c r="FA300" s="41">
        <f t="shared" si="289"/>
        <v>0</v>
      </c>
      <c r="FB300" s="604">
        <v>0</v>
      </c>
      <c r="FC300" s="86">
        <v>0</v>
      </c>
      <c r="FD300" s="289">
        <f>$D$300*FC300</f>
        <v>0</v>
      </c>
      <c r="FE300" s="499">
        <v>0</v>
      </c>
      <c r="FF300" s="19"/>
      <c r="FG300" s="42">
        <v>1</v>
      </c>
      <c r="FH300" s="41">
        <f t="shared" si="290"/>
        <v>0</v>
      </c>
      <c r="FI300" s="41">
        <f t="shared" si="248"/>
        <v>0</v>
      </c>
      <c r="FJ300" s="599">
        <v>0</v>
      </c>
      <c r="FK300" s="400">
        <v>0</v>
      </c>
      <c r="FL300" s="289">
        <f>$D$300*FK300</f>
        <v>0</v>
      </c>
      <c r="FM300" s="539">
        <v>0</v>
      </c>
      <c r="FN300" s="275"/>
      <c r="FO300" s="42">
        <v>1</v>
      </c>
      <c r="FP300" s="41">
        <f t="shared" si="291"/>
        <v>0</v>
      </c>
      <c r="FQ300" s="41">
        <f t="shared" si="292"/>
        <v>0</v>
      </c>
      <c r="FR300" s="633">
        <v>0</v>
      </c>
      <c r="FW300" s="355">
        <f t="shared" si="293"/>
        <v>16</v>
      </c>
      <c r="FX300" s="355">
        <f t="shared" si="293"/>
        <v>2856</v>
      </c>
      <c r="FY300" s="355">
        <f t="shared" si="294"/>
        <v>0</v>
      </c>
      <c r="FZ300" s="356">
        <f t="shared" si="294"/>
        <v>0</v>
      </c>
    </row>
    <row r="301" spans="1:182" x14ac:dyDescent="0.25">
      <c r="A301" s="35" t="s">
        <v>445</v>
      </c>
      <c r="B301" s="99" t="s">
        <v>446</v>
      </c>
      <c r="C301" s="196" t="s">
        <v>120</v>
      </c>
      <c r="D301" s="96">
        <v>168</v>
      </c>
      <c r="E301" s="299">
        <f t="shared" si="301"/>
        <v>68</v>
      </c>
      <c r="F301" s="288">
        <f>$D$301*E301</f>
        <v>11424</v>
      </c>
      <c r="G301" s="60">
        <v>0</v>
      </c>
      <c r="H301" s="289">
        <f>$D$301*G301</f>
        <v>0</v>
      </c>
      <c r="I301" s="457">
        <v>0</v>
      </c>
      <c r="J301">
        <v>0</v>
      </c>
      <c r="K301" s="42">
        <v>1</v>
      </c>
      <c r="L301" s="41">
        <f t="shared" si="254"/>
        <v>0</v>
      </c>
      <c r="M301" s="41">
        <f t="shared" si="255"/>
        <v>0</v>
      </c>
      <c r="N301" s="557">
        <v>0</v>
      </c>
      <c r="O301" s="60">
        <v>10</v>
      </c>
      <c r="P301" s="289">
        <f>$D$301*O301</f>
        <v>1680</v>
      </c>
      <c r="Q301" s="457">
        <v>10</v>
      </c>
      <c r="R301">
        <v>6</v>
      </c>
      <c r="S301" s="42">
        <v>1</v>
      </c>
      <c r="T301" s="41">
        <f t="shared" si="256"/>
        <v>10</v>
      </c>
      <c r="U301" s="41">
        <f t="shared" si="257"/>
        <v>10</v>
      </c>
      <c r="V301" s="557">
        <v>10</v>
      </c>
      <c r="W301" s="60"/>
      <c r="X301" s="289">
        <f>$D$301*W301</f>
        <v>0</v>
      </c>
      <c r="Y301" s="457"/>
      <c r="Z301">
        <v>0</v>
      </c>
      <c r="AA301" s="42">
        <v>1</v>
      </c>
      <c r="AB301" s="41">
        <f t="shared" si="258"/>
        <v>0</v>
      </c>
      <c r="AC301" s="41">
        <f t="shared" si="259"/>
        <v>0</v>
      </c>
      <c r="AD301" s="557">
        <v>0</v>
      </c>
      <c r="AE301" s="60">
        <v>10</v>
      </c>
      <c r="AF301" s="289">
        <f>$D$301*AE301</f>
        <v>1680</v>
      </c>
      <c r="AG301" s="457">
        <v>10</v>
      </c>
      <c r="AH301">
        <v>18</v>
      </c>
      <c r="AI301" s="42">
        <v>1</v>
      </c>
      <c r="AJ301" s="41">
        <f t="shared" si="260"/>
        <v>10</v>
      </c>
      <c r="AK301" s="41">
        <f t="shared" si="261"/>
        <v>10</v>
      </c>
      <c r="AL301" s="557">
        <v>10</v>
      </c>
      <c r="AM301" s="60">
        <v>0</v>
      </c>
      <c r="AN301" s="289">
        <f>$D$301*AM301</f>
        <v>0</v>
      </c>
      <c r="AO301" s="457">
        <v>0</v>
      </c>
      <c r="AP301">
        <v>0</v>
      </c>
      <c r="AQ301" s="42">
        <v>1</v>
      </c>
      <c r="AR301" s="41">
        <f t="shared" si="262"/>
        <v>0</v>
      </c>
      <c r="AS301" s="41">
        <f t="shared" si="263"/>
        <v>0</v>
      </c>
      <c r="AT301" s="557">
        <v>0</v>
      </c>
      <c r="AU301" s="60">
        <v>10</v>
      </c>
      <c r="AV301" s="289">
        <f>$D$301*AU301</f>
        <v>1680</v>
      </c>
      <c r="AW301" s="457">
        <v>10</v>
      </c>
      <c r="AX301">
        <v>5</v>
      </c>
      <c r="AY301" s="42">
        <v>1</v>
      </c>
      <c r="AZ301" s="41">
        <f t="shared" si="264"/>
        <v>10</v>
      </c>
      <c r="BA301" s="41">
        <f t="shared" si="265"/>
        <v>10</v>
      </c>
      <c r="BB301" s="557">
        <v>10</v>
      </c>
      <c r="BC301" s="60">
        <v>0</v>
      </c>
      <c r="BD301" s="289">
        <f>$D$301*BC301</f>
        <v>0</v>
      </c>
      <c r="BE301" s="457">
        <v>0</v>
      </c>
      <c r="BF301">
        <v>0</v>
      </c>
      <c r="BG301" s="42">
        <v>1</v>
      </c>
      <c r="BH301" s="41">
        <f t="shared" si="266"/>
        <v>0</v>
      </c>
      <c r="BI301" s="41">
        <f t="shared" si="267"/>
        <v>0</v>
      </c>
      <c r="BJ301" s="557">
        <v>0</v>
      </c>
      <c r="BK301" s="60">
        <v>8</v>
      </c>
      <c r="BL301" s="289">
        <f>$D$301*BK301</f>
        <v>1344</v>
      </c>
      <c r="BM301" s="457">
        <v>8</v>
      </c>
      <c r="BN301">
        <v>0</v>
      </c>
      <c r="BO301" s="42">
        <v>1</v>
      </c>
      <c r="BP301" s="41">
        <f t="shared" si="268"/>
        <v>8</v>
      </c>
      <c r="BQ301" s="41">
        <f t="shared" si="269"/>
        <v>8</v>
      </c>
      <c r="BR301" s="557">
        <v>8</v>
      </c>
      <c r="BS301" s="60">
        <v>0</v>
      </c>
      <c r="BT301" s="289">
        <f>$D$301*BS301</f>
        <v>0</v>
      </c>
      <c r="BU301" s="457">
        <v>0</v>
      </c>
      <c r="BV301">
        <v>0</v>
      </c>
      <c r="BW301" s="42">
        <v>1</v>
      </c>
      <c r="BX301" s="41">
        <f t="shared" si="270"/>
        <v>0</v>
      </c>
      <c r="BY301" s="41">
        <f t="shared" si="271"/>
        <v>0</v>
      </c>
      <c r="BZ301" s="557">
        <v>0</v>
      </c>
      <c r="CA301" s="60">
        <v>8</v>
      </c>
      <c r="CB301" s="289">
        <f>$D$301*CA301</f>
        <v>1344</v>
      </c>
      <c r="CC301" s="457">
        <v>8</v>
      </c>
      <c r="CD301">
        <v>0</v>
      </c>
      <c r="CE301" s="42">
        <v>1</v>
      </c>
      <c r="CF301" s="41">
        <f t="shared" si="272"/>
        <v>8</v>
      </c>
      <c r="CG301" s="41">
        <f t="shared" si="273"/>
        <v>8</v>
      </c>
      <c r="CH301" s="557">
        <v>8</v>
      </c>
      <c r="CI301" s="60">
        <v>6</v>
      </c>
      <c r="CJ301" s="289">
        <f>$D$301*CI301</f>
        <v>1008</v>
      </c>
      <c r="CK301" s="457">
        <v>6</v>
      </c>
      <c r="CL301">
        <v>0</v>
      </c>
      <c r="CM301" s="42">
        <v>1</v>
      </c>
      <c r="CN301" s="41">
        <f t="shared" si="274"/>
        <v>6</v>
      </c>
      <c r="CO301" s="41">
        <f t="shared" si="275"/>
        <v>6</v>
      </c>
      <c r="CP301" s="599">
        <v>6</v>
      </c>
      <c r="CQ301" s="60">
        <v>6</v>
      </c>
      <c r="CR301" s="289">
        <f>$D$301*CQ301</f>
        <v>1008</v>
      </c>
      <c r="CS301" s="467">
        <v>0</v>
      </c>
      <c r="CT301" s="56"/>
      <c r="CU301" s="42">
        <v>1</v>
      </c>
      <c r="CV301" s="41">
        <f t="shared" si="252"/>
        <v>6</v>
      </c>
      <c r="CW301" s="41">
        <f t="shared" si="253"/>
        <v>6</v>
      </c>
      <c r="CX301" s="564">
        <v>0</v>
      </c>
      <c r="CY301" s="60">
        <v>10</v>
      </c>
      <c r="CZ301" s="289">
        <f>$D$301*CY301</f>
        <v>1680</v>
      </c>
      <c r="DA301" s="502">
        <v>0</v>
      </c>
      <c r="DB301" s="274"/>
      <c r="DC301" s="42">
        <v>1</v>
      </c>
      <c r="DD301" s="41">
        <f t="shared" si="276"/>
        <v>10</v>
      </c>
      <c r="DE301" s="41">
        <f t="shared" si="277"/>
        <v>10</v>
      </c>
      <c r="DF301" s="604">
        <v>0</v>
      </c>
      <c r="DG301" s="180">
        <v>0</v>
      </c>
      <c r="DH301" s="289">
        <f>$D$301*DG301</f>
        <v>0</v>
      </c>
      <c r="DI301" s="502">
        <v>0</v>
      </c>
      <c r="DJ301" s="274"/>
      <c r="DK301" s="42">
        <v>1</v>
      </c>
      <c r="DL301" s="41">
        <f t="shared" si="278"/>
        <v>0</v>
      </c>
      <c r="DM301" s="41">
        <f t="shared" si="279"/>
        <v>0</v>
      </c>
      <c r="DN301" s="604">
        <v>0</v>
      </c>
      <c r="DO301" s="180">
        <v>0</v>
      </c>
      <c r="DP301" s="289">
        <f>$D$301*DO301</f>
        <v>0</v>
      </c>
      <c r="DQ301" s="502">
        <v>0</v>
      </c>
      <c r="DR301" s="274"/>
      <c r="DS301" s="42">
        <v>1</v>
      </c>
      <c r="DT301" s="41">
        <f t="shared" si="280"/>
        <v>0</v>
      </c>
      <c r="DU301" s="41">
        <f t="shared" si="281"/>
        <v>0</v>
      </c>
      <c r="DV301" s="604">
        <v>0</v>
      </c>
      <c r="DW301" s="180">
        <v>0</v>
      </c>
      <c r="DX301" s="289">
        <f>$D$301*DW301</f>
        <v>0</v>
      </c>
      <c r="DY301" s="502">
        <v>0</v>
      </c>
      <c r="DZ301" s="274"/>
      <c r="EA301" s="42">
        <v>1</v>
      </c>
      <c r="EB301" s="41">
        <f t="shared" si="282"/>
        <v>0</v>
      </c>
      <c r="EC301" s="41">
        <f t="shared" si="283"/>
        <v>0</v>
      </c>
      <c r="ED301" s="604">
        <v>0</v>
      </c>
      <c r="EE301" s="180">
        <v>0</v>
      </c>
      <c r="EF301" s="289">
        <f>$D$301*EE301</f>
        <v>0</v>
      </c>
      <c r="EG301" s="502">
        <v>0</v>
      </c>
      <c r="EH301" s="274"/>
      <c r="EI301" s="42">
        <v>1</v>
      </c>
      <c r="EJ301" s="41">
        <f t="shared" si="284"/>
        <v>0</v>
      </c>
      <c r="EK301" s="41">
        <f t="shared" si="285"/>
        <v>0</v>
      </c>
      <c r="EL301" s="604">
        <v>0</v>
      </c>
      <c r="EM301" s="180">
        <v>0</v>
      </c>
      <c r="EN301" s="289">
        <f>$D$301*EM301</f>
        <v>0</v>
      </c>
      <c r="EO301" s="502">
        <v>0</v>
      </c>
      <c r="EP301" s="274"/>
      <c r="EQ301" s="42">
        <v>1</v>
      </c>
      <c r="ER301" s="41">
        <f t="shared" si="286"/>
        <v>0</v>
      </c>
      <c r="ES301" s="41">
        <f t="shared" si="287"/>
        <v>0</v>
      </c>
      <c r="ET301" s="604">
        <v>0</v>
      </c>
      <c r="EU301" s="180">
        <v>0</v>
      </c>
      <c r="EV301" s="289">
        <f>$D$301*EU301</f>
        <v>0</v>
      </c>
      <c r="EW301" s="502">
        <v>0</v>
      </c>
      <c r="EX301" s="274"/>
      <c r="EY301" s="42">
        <v>1</v>
      </c>
      <c r="EZ301" s="41">
        <f t="shared" si="288"/>
        <v>0</v>
      </c>
      <c r="FA301" s="41">
        <f t="shared" si="289"/>
        <v>0</v>
      </c>
      <c r="FB301" s="604">
        <v>0</v>
      </c>
      <c r="FC301" s="86">
        <v>0</v>
      </c>
      <c r="FD301" s="289">
        <f>$D$301*FC301</f>
        <v>0</v>
      </c>
      <c r="FE301" s="499">
        <v>0</v>
      </c>
      <c r="FF301" s="19"/>
      <c r="FG301" s="42">
        <v>1</v>
      </c>
      <c r="FH301" s="41">
        <f t="shared" si="290"/>
        <v>0</v>
      </c>
      <c r="FI301" s="41">
        <f t="shared" si="248"/>
        <v>0</v>
      </c>
      <c r="FJ301" s="599">
        <v>0</v>
      </c>
      <c r="FK301" s="400">
        <v>0</v>
      </c>
      <c r="FL301" s="289">
        <f>$D$301*FK301</f>
        <v>0</v>
      </c>
      <c r="FM301" s="539">
        <v>0</v>
      </c>
      <c r="FN301" s="275"/>
      <c r="FO301" s="42">
        <v>1</v>
      </c>
      <c r="FP301" s="41">
        <f t="shared" si="291"/>
        <v>0</v>
      </c>
      <c r="FQ301" s="41">
        <f t="shared" si="292"/>
        <v>0</v>
      </c>
      <c r="FR301" s="633">
        <v>0</v>
      </c>
      <c r="FW301" s="355">
        <f t="shared" si="293"/>
        <v>68</v>
      </c>
      <c r="FX301" s="355">
        <f t="shared" si="293"/>
        <v>11424</v>
      </c>
      <c r="FY301" s="355">
        <f t="shared" si="294"/>
        <v>0</v>
      </c>
      <c r="FZ301" s="356">
        <f t="shared" si="294"/>
        <v>0</v>
      </c>
    </row>
    <row r="302" spans="1:182" x14ac:dyDescent="0.25">
      <c r="A302" s="62"/>
      <c r="B302" s="209" t="s">
        <v>447</v>
      </c>
      <c r="C302" s="211"/>
      <c r="D302" s="96"/>
      <c r="E302" s="97">
        <f>F302</f>
        <v>37672</v>
      </c>
      <c r="F302" s="297">
        <f>SUM(F296:F301)</f>
        <v>37672</v>
      </c>
      <c r="G302" s="51">
        <f>H302</f>
        <v>0</v>
      </c>
      <c r="H302" s="298">
        <f>SUM(H296:H301)</f>
        <v>0</v>
      </c>
      <c r="I302" s="462">
        <v>0</v>
      </c>
      <c r="K302" s="42"/>
      <c r="L302" s="41">
        <f t="shared" si="254"/>
        <v>0</v>
      </c>
      <c r="M302" s="41">
        <f t="shared" si="255"/>
        <v>0</v>
      </c>
      <c r="N302" s="557">
        <v>0</v>
      </c>
      <c r="O302" s="51">
        <f>P302</f>
        <v>5357</v>
      </c>
      <c r="P302" s="298">
        <f>SUM(P296:P301)</f>
        <v>5357</v>
      </c>
      <c r="Q302" s="462">
        <v>5357</v>
      </c>
      <c r="S302" s="42"/>
      <c r="T302" s="41">
        <f t="shared" si="256"/>
        <v>0</v>
      </c>
      <c r="U302" s="41">
        <f t="shared" si="257"/>
        <v>0</v>
      </c>
      <c r="V302" s="557">
        <v>0</v>
      </c>
      <c r="W302" s="51">
        <f>X302</f>
        <v>0</v>
      </c>
      <c r="X302" s="298">
        <f>SUM(X296:X301)</f>
        <v>0</v>
      </c>
      <c r="Y302" s="462">
        <v>0</v>
      </c>
      <c r="AA302" s="42"/>
      <c r="AB302" s="41">
        <f t="shared" si="258"/>
        <v>0</v>
      </c>
      <c r="AC302" s="41">
        <f t="shared" si="259"/>
        <v>0</v>
      </c>
      <c r="AD302" s="557">
        <v>0</v>
      </c>
      <c r="AE302" s="51">
        <f>AF302</f>
        <v>5357</v>
      </c>
      <c r="AF302" s="298">
        <f>SUM(AF296:AF301)</f>
        <v>5357</v>
      </c>
      <c r="AG302" s="462">
        <v>5357</v>
      </c>
      <c r="AI302" s="42"/>
      <c r="AJ302" s="41">
        <f t="shared" si="260"/>
        <v>0</v>
      </c>
      <c r="AK302" s="41">
        <f t="shared" si="261"/>
        <v>0</v>
      </c>
      <c r="AL302" s="557">
        <v>0</v>
      </c>
      <c r="AM302" s="51">
        <f>AN302</f>
        <v>0</v>
      </c>
      <c r="AN302" s="298">
        <f>SUM(AN296:AN301)</f>
        <v>0</v>
      </c>
      <c r="AO302" s="462">
        <v>0</v>
      </c>
      <c r="AQ302" s="42"/>
      <c r="AR302" s="41">
        <f t="shared" si="262"/>
        <v>0</v>
      </c>
      <c r="AS302" s="41">
        <f t="shared" si="263"/>
        <v>0</v>
      </c>
      <c r="AT302" s="557">
        <v>0</v>
      </c>
      <c r="AU302" s="51">
        <f>AV302</f>
        <v>5357</v>
      </c>
      <c r="AV302" s="298">
        <f>SUM(AV296:AV301)</f>
        <v>5357</v>
      </c>
      <c r="AW302" s="462">
        <v>5357</v>
      </c>
      <c r="AY302" s="42"/>
      <c r="AZ302" s="41">
        <f t="shared" si="264"/>
        <v>0</v>
      </c>
      <c r="BA302" s="41">
        <f t="shared" si="265"/>
        <v>0</v>
      </c>
      <c r="BB302" s="557">
        <v>0</v>
      </c>
      <c r="BC302" s="51">
        <f>BD302</f>
        <v>0</v>
      </c>
      <c r="BD302" s="298">
        <f>SUM(BD296:BD301)</f>
        <v>0</v>
      </c>
      <c r="BE302" s="462">
        <v>0</v>
      </c>
      <c r="BG302" s="42"/>
      <c r="BH302" s="41">
        <f t="shared" si="266"/>
        <v>0</v>
      </c>
      <c r="BI302" s="41">
        <f t="shared" si="267"/>
        <v>0</v>
      </c>
      <c r="BJ302" s="557">
        <v>0</v>
      </c>
      <c r="BK302" s="51">
        <f>BL302</f>
        <v>3965</v>
      </c>
      <c r="BL302" s="298">
        <f>SUM(BL296:BL301)</f>
        <v>3965</v>
      </c>
      <c r="BM302" s="462">
        <v>3965</v>
      </c>
      <c r="BO302" s="42"/>
      <c r="BP302" s="41">
        <f t="shared" si="268"/>
        <v>0</v>
      </c>
      <c r="BQ302" s="41">
        <f t="shared" si="269"/>
        <v>0</v>
      </c>
      <c r="BR302" s="557">
        <v>0</v>
      </c>
      <c r="BS302" s="51">
        <f>BT302</f>
        <v>0</v>
      </c>
      <c r="BT302" s="298">
        <f>SUM(BT296:BT301)</f>
        <v>0</v>
      </c>
      <c r="BU302" s="462">
        <v>0</v>
      </c>
      <c r="BW302" s="42"/>
      <c r="BX302" s="41">
        <f t="shared" si="270"/>
        <v>0</v>
      </c>
      <c r="BY302" s="41">
        <f t="shared" si="271"/>
        <v>0</v>
      </c>
      <c r="BZ302" s="557">
        <v>0</v>
      </c>
      <c r="CA302" s="51">
        <f>CB302</f>
        <v>4493</v>
      </c>
      <c r="CB302" s="298">
        <f>SUM(CB296:CB301)</f>
        <v>4493</v>
      </c>
      <c r="CC302" s="462">
        <v>4493</v>
      </c>
      <c r="CE302" s="42"/>
      <c r="CF302" s="41">
        <f t="shared" si="272"/>
        <v>0</v>
      </c>
      <c r="CG302" s="41">
        <f t="shared" si="273"/>
        <v>0</v>
      </c>
      <c r="CH302" s="557">
        <v>0</v>
      </c>
      <c r="CI302" s="51">
        <f>CJ302</f>
        <v>3629</v>
      </c>
      <c r="CJ302" s="298">
        <f>SUM(CJ296:CJ301)</f>
        <v>3629</v>
      </c>
      <c r="CK302" s="462">
        <v>3629</v>
      </c>
      <c r="CM302" s="42"/>
      <c r="CN302" s="41">
        <f t="shared" si="274"/>
        <v>0</v>
      </c>
      <c r="CO302" s="41">
        <f t="shared" si="275"/>
        <v>0</v>
      </c>
      <c r="CP302" s="599">
        <v>0</v>
      </c>
      <c r="CQ302" s="51">
        <f>CR302</f>
        <v>3629</v>
      </c>
      <c r="CR302" s="298">
        <f>SUM(CR296:CR301)</f>
        <v>3629</v>
      </c>
      <c r="CS302" s="462">
        <v>0</v>
      </c>
      <c r="CT302" s="83"/>
      <c r="CU302" s="42"/>
      <c r="CV302" s="41">
        <f t="shared" si="252"/>
        <v>0</v>
      </c>
      <c r="CW302" s="41">
        <f t="shared" si="253"/>
        <v>0</v>
      </c>
      <c r="CX302" s="564">
        <v>0</v>
      </c>
      <c r="CY302" s="51">
        <f>CZ302</f>
        <v>5885</v>
      </c>
      <c r="CZ302" s="298">
        <f>SUM(CZ296:CZ301)</f>
        <v>5885</v>
      </c>
      <c r="DA302" s="502"/>
      <c r="DB302" s="274"/>
      <c r="DC302" s="42"/>
      <c r="DD302" s="41">
        <f t="shared" si="276"/>
        <v>0</v>
      </c>
      <c r="DE302" s="41">
        <f t="shared" si="277"/>
        <v>0</v>
      </c>
      <c r="DF302" s="604">
        <v>0</v>
      </c>
      <c r="DG302" s="180"/>
      <c r="DH302" s="298">
        <f>SUM(DH296:DH301)</f>
        <v>0</v>
      </c>
      <c r="DI302" s="502"/>
      <c r="DJ302" s="274"/>
      <c r="DK302" s="42"/>
      <c r="DL302" s="41">
        <f t="shared" si="278"/>
        <v>0</v>
      </c>
      <c r="DM302" s="41">
        <f t="shared" si="279"/>
        <v>0</v>
      </c>
      <c r="DN302" s="604">
        <v>0</v>
      </c>
      <c r="DO302" s="180"/>
      <c r="DP302" s="298">
        <f>SUM(DP296:DP301)</f>
        <v>0</v>
      </c>
      <c r="DQ302" s="502"/>
      <c r="DR302" s="274"/>
      <c r="DS302" s="42"/>
      <c r="DT302" s="41">
        <f t="shared" si="280"/>
        <v>0</v>
      </c>
      <c r="DU302" s="41">
        <f t="shared" si="281"/>
        <v>0</v>
      </c>
      <c r="DV302" s="604">
        <v>0</v>
      </c>
      <c r="DW302" s="180"/>
      <c r="DX302" s="298">
        <f>SUM(DX296:DX301)</f>
        <v>0</v>
      </c>
      <c r="DY302" s="502"/>
      <c r="DZ302" s="274"/>
      <c r="EA302" s="42"/>
      <c r="EB302" s="41">
        <f t="shared" si="282"/>
        <v>0</v>
      </c>
      <c r="EC302" s="41">
        <f t="shared" si="283"/>
        <v>0</v>
      </c>
      <c r="ED302" s="604">
        <v>0</v>
      </c>
      <c r="EE302" s="180"/>
      <c r="EF302" s="298">
        <f>SUM(EF296:EF301)</f>
        <v>0</v>
      </c>
      <c r="EG302" s="502"/>
      <c r="EH302" s="274"/>
      <c r="EI302" s="42"/>
      <c r="EJ302" s="41">
        <f t="shared" si="284"/>
        <v>0</v>
      </c>
      <c r="EK302" s="41">
        <f t="shared" si="285"/>
        <v>0</v>
      </c>
      <c r="EL302" s="604">
        <v>0</v>
      </c>
      <c r="EM302" s="180"/>
      <c r="EN302" s="298">
        <f>SUM(EN296:EN301)</f>
        <v>0</v>
      </c>
      <c r="EO302" s="502"/>
      <c r="EP302" s="274"/>
      <c r="EQ302" s="42"/>
      <c r="ER302" s="41">
        <f t="shared" si="286"/>
        <v>0</v>
      </c>
      <c r="ES302" s="41">
        <f t="shared" si="287"/>
        <v>0</v>
      </c>
      <c r="ET302" s="604">
        <v>0</v>
      </c>
      <c r="EU302" s="180"/>
      <c r="EV302" s="298">
        <f>SUM(EV296:EV301)</f>
        <v>0</v>
      </c>
      <c r="EW302" s="502"/>
      <c r="EX302" s="274"/>
      <c r="EY302" s="42"/>
      <c r="EZ302" s="41">
        <f t="shared" si="288"/>
        <v>0</v>
      </c>
      <c r="FA302" s="41">
        <f t="shared" si="289"/>
        <v>0</v>
      </c>
      <c r="FB302" s="604">
        <v>0</v>
      </c>
      <c r="FC302" s="180"/>
      <c r="FD302" s="298">
        <f>SUM(FD296:FD301)</f>
        <v>0</v>
      </c>
      <c r="FE302" s="502"/>
      <c r="FF302" s="274"/>
      <c r="FG302" s="42"/>
      <c r="FH302" s="41">
        <f t="shared" si="290"/>
        <v>0</v>
      </c>
      <c r="FI302" s="41">
        <f t="shared" si="248"/>
        <v>0</v>
      </c>
      <c r="FJ302" s="599">
        <v>0</v>
      </c>
      <c r="FK302" s="292"/>
      <c r="FL302" s="298">
        <f>SUM(FL296:FL301)</f>
        <v>0</v>
      </c>
      <c r="FM302" s="548"/>
      <c r="FN302" s="275"/>
      <c r="FO302" s="42"/>
      <c r="FP302" s="41">
        <f t="shared" si="291"/>
        <v>0</v>
      </c>
      <c r="FQ302" s="41">
        <f t="shared" si="292"/>
        <v>0</v>
      </c>
      <c r="FR302" s="633">
        <v>0</v>
      </c>
      <c r="FW302" s="355">
        <f t="shared" si="293"/>
        <v>37672</v>
      </c>
      <c r="FX302" s="355">
        <f t="shared" si="293"/>
        <v>37672</v>
      </c>
      <c r="FY302" s="355">
        <f t="shared" si="294"/>
        <v>0</v>
      </c>
      <c r="FZ302" s="356">
        <f t="shared" si="294"/>
        <v>0</v>
      </c>
    </row>
    <row r="303" spans="1:182" x14ac:dyDescent="0.25">
      <c r="A303" s="62"/>
      <c r="B303" s="212" t="s">
        <v>448</v>
      </c>
      <c r="C303" s="211"/>
      <c r="D303" s="96"/>
      <c r="E303" s="97">
        <f>F303</f>
        <v>531519</v>
      </c>
      <c r="F303" s="297">
        <f>F289+F294+F302</f>
        <v>531519</v>
      </c>
      <c r="G303" s="51">
        <f>H303</f>
        <v>0</v>
      </c>
      <c r="H303" s="298">
        <f>H289+H294+H302</f>
        <v>0</v>
      </c>
      <c r="I303" s="462">
        <v>0</v>
      </c>
      <c r="J303" s="55">
        <v>0</v>
      </c>
      <c r="K303" s="42"/>
      <c r="L303" s="41">
        <f t="shared" si="254"/>
        <v>0</v>
      </c>
      <c r="M303" s="41">
        <f t="shared" si="255"/>
        <v>0</v>
      </c>
      <c r="N303" s="557">
        <v>0</v>
      </c>
      <c r="O303" s="51">
        <f>P303</f>
        <v>97844</v>
      </c>
      <c r="P303" s="298">
        <f>P289+P294+P302</f>
        <v>97844</v>
      </c>
      <c r="Q303" s="462">
        <v>97844</v>
      </c>
      <c r="R303" s="55">
        <v>91443.3</v>
      </c>
      <c r="S303" s="42"/>
      <c r="T303" s="41">
        <f t="shared" si="256"/>
        <v>0</v>
      </c>
      <c r="U303" s="41">
        <f t="shared" si="257"/>
        <v>0</v>
      </c>
      <c r="V303" s="557">
        <v>0</v>
      </c>
      <c r="W303" s="51">
        <f>X303</f>
        <v>0</v>
      </c>
      <c r="X303" s="298">
        <f>X289+X294+X302</f>
        <v>0</v>
      </c>
      <c r="Y303" s="462">
        <v>0</v>
      </c>
      <c r="Z303" s="55">
        <v>0</v>
      </c>
      <c r="AA303" s="42"/>
      <c r="AB303" s="41">
        <f t="shared" si="258"/>
        <v>0</v>
      </c>
      <c r="AC303" s="41">
        <f t="shared" si="259"/>
        <v>0</v>
      </c>
      <c r="AD303" s="557">
        <v>0</v>
      </c>
      <c r="AE303" s="51">
        <f>AF303</f>
        <v>96948</v>
      </c>
      <c r="AF303" s="298">
        <f>AF289+AF294+AF302</f>
        <v>96948</v>
      </c>
      <c r="AG303" s="462">
        <v>96948</v>
      </c>
      <c r="AH303" s="55">
        <v>108937.7</v>
      </c>
      <c r="AI303" s="42"/>
      <c r="AJ303" s="41">
        <f t="shared" si="260"/>
        <v>0</v>
      </c>
      <c r="AK303" s="41">
        <f t="shared" si="261"/>
        <v>0</v>
      </c>
      <c r="AL303" s="557">
        <v>0</v>
      </c>
      <c r="AM303" s="51">
        <f>AN303</f>
        <v>0</v>
      </c>
      <c r="AN303" s="298">
        <f>AN289+AN294+AN302</f>
        <v>0</v>
      </c>
      <c r="AO303" s="462">
        <v>0</v>
      </c>
      <c r="AP303" s="55">
        <v>0</v>
      </c>
      <c r="AQ303" s="42"/>
      <c r="AR303" s="41">
        <f t="shared" si="262"/>
        <v>0</v>
      </c>
      <c r="AS303" s="41">
        <f t="shared" si="263"/>
        <v>0</v>
      </c>
      <c r="AT303" s="557">
        <v>0</v>
      </c>
      <c r="AU303" s="51">
        <f>AV303</f>
        <v>76248</v>
      </c>
      <c r="AV303" s="298">
        <f>AV289+AV294+AV302</f>
        <v>76248</v>
      </c>
      <c r="AW303" s="462">
        <v>76248</v>
      </c>
      <c r="AX303" s="55">
        <v>160694.70000000001</v>
      </c>
      <c r="AY303" s="42"/>
      <c r="AZ303" s="41">
        <f t="shared" si="264"/>
        <v>0</v>
      </c>
      <c r="BA303" s="41">
        <f t="shared" si="265"/>
        <v>0</v>
      </c>
      <c r="BB303" s="557">
        <v>0</v>
      </c>
      <c r="BC303" s="51">
        <f>BD303</f>
        <v>0</v>
      </c>
      <c r="BD303" s="298">
        <f>BD289+BD294+BD302</f>
        <v>0</v>
      </c>
      <c r="BE303" s="462">
        <v>0</v>
      </c>
      <c r="BF303" s="55">
        <v>0</v>
      </c>
      <c r="BG303" s="42"/>
      <c r="BH303" s="41">
        <f t="shared" si="266"/>
        <v>0</v>
      </c>
      <c r="BI303" s="41">
        <f t="shared" si="267"/>
        <v>0</v>
      </c>
      <c r="BJ303" s="557">
        <v>0</v>
      </c>
      <c r="BK303" s="51">
        <f>BL303</f>
        <v>63980</v>
      </c>
      <c r="BL303" s="298">
        <f>BL289+BL294+BL302</f>
        <v>63980</v>
      </c>
      <c r="BM303" s="462">
        <v>63980</v>
      </c>
      <c r="BN303" s="55">
        <v>45677</v>
      </c>
      <c r="BO303" s="42"/>
      <c r="BP303" s="41">
        <f t="shared" si="268"/>
        <v>0</v>
      </c>
      <c r="BQ303" s="41">
        <f t="shared" si="269"/>
        <v>0</v>
      </c>
      <c r="BR303" s="557">
        <v>0</v>
      </c>
      <c r="BS303" s="51">
        <f>BT303</f>
        <v>0</v>
      </c>
      <c r="BT303" s="298">
        <f>BT289+BT294+BT302</f>
        <v>0</v>
      </c>
      <c r="BU303" s="462">
        <v>0</v>
      </c>
      <c r="BV303" s="55">
        <v>46344.2</v>
      </c>
      <c r="BW303" s="42"/>
      <c r="BX303" s="41">
        <f t="shared" si="270"/>
        <v>0</v>
      </c>
      <c r="BY303" s="41">
        <f t="shared" si="271"/>
        <v>0</v>
      </c>
      <c r="BZ303" s="557">
        <v>0</v>
      </c>
      <c r="CA303" s="51">
        <f>CB303</f>
        <v>48218</v>
      </c>
      <c r="CB303" s="298">
        <f>CB289+CB294+CB302</f>
        <v>48218</v>
      </c>
      <c r="CC303" s="462">
        <v>48218</v>
      </c>
      <c r="CD303" s="55">
        <v>0</v>
      </c>
      <c r="CE303" s="42"/>
      <c r="CF303" s="41">
        <f t="shared" si="272"/>
        <v>0</v>
      </c>
      <c r="CG303" s="41">
        <f t="shared" si="273"/>
        <v>0</v>
      </c>
      <c r="CH303" s="557">
        <v>0</v>
      </c>
      <c r="CI303" s="51">
        <f>CJ303</f>
        <v>25402</v>
      </c>
      <c r="CJ303" s="298">
        <f>CJ289+CJ294+CJ302</f>
        <v>25402</v>
      </c>
      <c r="CK303" s="462">
        <v>25402</v>
      </c>
      <c r="CL303" s="55">
        <v>0</v>
      </c>
      <c r="CM303" s="42"/>
      <c r="CN303" s="41">
        <f t="shared" si="274"/>
        <v>0</v>
      </c>
      <c r="CO303" s="41">
        <f t="shared" si="275"/>
        <v>0</v>
      </c>
      <c r="CP303" s="599">
        <v>0</v>
      </c>
      <c r="CQ303" s="51">
        <f>CR303</f>
        <v>25402</v>
      </c>
      <c r="CR303" s="298">
        <f>CR289+CR294+CR302</f>
        <v>25402</v>
      </c>
      <c r="CS303" s="462">
        <v>0</v>
      </c>
      <c r="CT303" s="83"/>
      <c r="CU303" s="42"/>
      <c r="CV303" s="41">
        <f t="shared" si="252"/>
        <v>0</v>
      </c>
      <c r="CW303" s="41">
        <f t="shared" si="253"/>
        <v>0</v>
      </c>
      <c r="CX303" s="564">
        <v>0</v>
      </c>
      <c r="CY303" s="51">
        <f>CZ303</f>
        <v>97477</v>
      </c>
      <c r="CZ303" s="298">
        <f>CZ289+CZ294+CZ302</f>
        <v>97477</v>
      </c>
      <c r="DA303" s="502"/>
      <c r="DB303" s="274"/>
      <c r="DC303" s="42"/>
      <c r="DD303" s="41">
        <f t="shared" si="276"/>
        <v>0</v>
      </c>
      <c r="DE303" s="41">
        <f t="shared" si="277"/>
        <v>0</v>
      </c>
      <c r="DF303" s="604">
        <v>0</v>
      </c>
      <c r="DG303" s="180"/>
      <c r="DH303" s="298">
        <f>DH289+DH294+DH302</f>
        <v>0</v>
      </c>
      <c r="DI303" s="502"/>
      <c r="DJ303" s="274"/>
      <c r="DK303" s="42"/>
      <c r="DL303" s="41">
        <f t="shared" si="278"/>
        <v>0</v>
      </c>
      <c r="DM303" s="41">
        <f t="shared" si="279"/>
        <v>0</v>
      </c>
      <c r="DN303" s="604">
        <v>0</v>
      </c>
      <c r="DO303" s="180"/>
      <c r="DP303" s="298">
        <f>DP289+DP294+DP302</f>
        <v>0</v>
      </c>
      <c r="DQ303" s="502"/>
      <c r="DR303" s="274"/>
      <c r="DS303" s="42"/>
      <c r="DT303" s="41">
        <f t="shared" si="280"/>
        <v>0</v>
      </c>
      <c r="DU303" s="41">
        <f t="shared" si="281"/>
        <v>0</v>
      </c>
      <c r="DV303" s="604">
        <v>0</v>
      </c>
      <c r="DW303" s="180"/>
      <c r="DX303" s="298">
        <f>DX289+DX294+DX302</f>
        <v>0</v>
      </c>
      <c r="DY303" s="502"/>
      <c r="DZ303" s="274"/>
      <c r="EA303" s="42"/>
      <c r="EB303" s="41">
        <f t="shared" si="282"/>
        <v>0</v>
      </c>
      <c r="EC303" s="41">
        <f t="shared" si="283"/>
        <v>0</v>
      </c>
      <c r="ED303" s="604">
        <v>0</v>
      </c>
      <c r="EE303" s="180"/>
      <c r="EF303" s="298">
        <f>EF289+EF294+EF302</f>
        <v>0</v>
      </c>
      <c r="EG303" s="502"/>
      <c r="EH303" s="274"/>
      <c r="EI303" s="42"/>
      <c r="EJ303" s="41">
        <f t="shared" si="284"/>
        <v>0</v>
      </c>
      <c r="EK303" s="41">
        <f t="shared" si="285"/>
        <v>0</v>
      </c>
      <c r="EL303" s="604">
        <v>0</v>
      </c>
      <c r="EM303" s="180"/>
      <c r="EN303" s="298">
        <f>EN289+EN294+EN302</f>
        <v>0</v>
      </c>
      <c r="EO303" s="502"/>
      <c r="EP303" s="274"/>
      <c r="EQ303" s="42"/>
      <c r="ER303" s="41">
        <f t="shared" si="286"/>
        <v>0</v>
      </c>
      <c r="ES303" s="41">
        <f t="shared" si="287"/>
        <v>0</v>
      </c>
      <c r="ET303" s="604">
        <v>0</v>
      </c>
      <c r="EU303" s="180"/>
      <c r="EV303" s="298">
        <f>EV289+EV294+EV302</f>
        <v>0</v>
      </c>
      <c r="EW303" s="502"/>
      <c r="EX303" s="274"/>
      <c r="EY303" s="42"/>
      <c r="EZ303" s="41">
        <f t="shared" si="288"/>
        <v>0</v>
      </c>
      <c r="FA303" s="41">
        <f t="shared" si="289"/>
        <v>0</v>
      </c>
      <c r="FB303" s="604">
        <v>0</v>
      </c>
      <c r="FC303" s="180"/>
      <c r="FD303" s="298">
        <f>FD289+FD294+FD302</f>
        <v>0</v>
      </c>
      <c r="FE303" s="502"/>
      <c r="FF303" s="274"/>
      <c r="FG303" s="42"/>
      <c r="FH303" s="41">
        <f t="shared" si="290"/>
        <v>0</v>
      </c>
      <c r="FI303" s="41">
        <f t="shared" si="248"/>
        <v>0</v>
      </c>
      <c r="FJ303" s="599">
        <v>0</v>
      </c>
      <c r="FK303" s="292"/>
      <c r="FL303" s="298">
        <f>FL289+FL294+FL302</f>
        <v>0</v>
      </c>
      <c r="FM303" s="548"/>
      <c r="FN303" s="275"/>
      <c r="FO303" s="42"/>
      <c r="FP303" s="41">
        <f t="shared" si="291"/>
        <v>0</v>
      </c>
      <c r="FQ303" s="41">
        <f t="shared" si="292"/>
        <v>0</v>
      </c>
      <c r="FR303" s="633">
        <v>0</v>
      </c>
      <c r="FW303" s="355">
        <f t="shared" si="293"/>
        <v>531519</v>
      </c>
      <c r="FX303" s="355">
        <f t="shared" si="293"/>
        <v>531519</v>
      </c>
      <c r="FY303" s="355">
        <f t="shared" si="294"/>
        <v>0</v>
      </c>
      <c r="FZ303" s="356">
        <f t="shared" si="294"/>
        <v>0</v>
      </c>
    </row>
    <row r="304" spans="1:182" x14ac:dyDescent="0.25">
      <c r="A304" s="62"/>
      <c r="B304" s="212"/>
      <c r="C304" s="211"/>
      <c r="D304" s="96"/>
      <c r="E304" s="97"/>
      <c r="F304" s="297"/>
      <c r="G304" s="51"/>
      <c r="H304" s="298"/>
      <c r="I304" s="462"/>
      <c r="K304" s="42"/>
      <c r="L304" s="41">
        <f t="shared" si="254"/>
        <v>0</v>
      </c>
      <c r="M304" s="41">
        <f t="shared" si="255"/>
        <v>0</v>
      </c>
      <c r="N304" s="557">
        <v>0</v>
      </c>
      <c r="O304" s="51"/>
      <c r="P304" s="298"/>
      <c r="Q304" s="462"/>
      <c r="S304" s="42"/>
      <c r="T304" s="41">
        <f t="shared" si="256"/>
        <v>0</v>
      </c>
      <c r="U304" s="41">
        <f t="shared" si="257"/>
        <v>0</v>
      </c>
      <c r="V304" s="557">
        <v>0</v>
      </c>
      <c r="W304" s="51"/>
      <c r="X304" s="298"/>
      <c r="Y304" s="462"/>
      <c r="AA304" s="42"/>
      <c r="AB304" s="41">
        <f t="shared" si="258"/>
        <v>0</v>
      </c>
      <c r="AC304" s="41">
        <f t="shared" si="259"/>
        <v>0</v>
      </c>
      <c r="AD304" s="557">
        <v>0</v>
      </c>
      <c r="AE304" s="51"/>
      <c r="AF304" s="298"/>
      <c r="AG304" s="462"/>
      <c r="AI304" s="42"/>
      <c r="AJ304" s="41">
        <f t="shared" si="260"/>
        <v>0</v>
      </c>
      <c r="AK304" s="41">
        <f t="shared" si="261"/>
        <v>0</v>
      </c>
      <c r="AL304" s="557">
        <v>0</v>
      </c>
      <c r="AM304" s="51"/>
      <c r="AN304" s="298"/>
      <c r="AO304" s="462"/>
      <c r="AQ304" s="42"/>
      <c r="AR304" s="41">
        <f t="shared" si="262"/>
        <v>0</v>
      </c>
      <c r="AS304" s="41">
        <f t="shared" si="263"/>
        <v>0</v>
      </c>
      <c r="AT304" s="557">
        <v>0</v>
      </c>
      <c r="AU304" s="51"/>
      <c r="AV304" s="298"/>
      <c r="AW304" s="462"/>
      <c r="AY304" s="42"/>
      <c r="AZ304" s="41">
        <f t="shared" si="264"/>
        <v>0</v>
      </c>
      <c r="BA304" s="41">
        <f t="shared" si="265"/>
        <v>0</v>
      </c>
      <c r="BB304" s="557">
        <v>0</v>
      </c>
      <c r="BC304" s="51"/>
      <c r="BD304" s="298"/>
      <c r="BE304" s="462"/>
      <c r="BG304" s="42"/>
      <c r="BH304" s="41">
        <f t="shared" si="266"/>
        <v>0</v>
      </c>
      <c r="BI304" s="41">
        <f t="shared" si="267"/>
        <v>0</v>
      </c>
      <c r="BJ304" s="557">
        <v>0</v>
      </c>
      <c r="BK304" s="51"/>
      <c r="BL304" s="298"/>
      <c r="BM304" s="462"/>
      <c r="BO304" s="42"/>
      <c r="BP304" s="41">
        <f t="shared" si="268"/>
        <v>0</v>
      </c>
      <c r="BQ304" s="41">
        <f t="shared" si="269"/>
        <v>0</v>
      </c>
      <c r="BR304" s="557">
        <v>0</v>
      </c>
      <c r="BS304" s="51"/>
      <c r="BT304" s="298"/>
      <c r="BU304" s="462"/>
      <c r="BW304" s="42"/>
      <c r="BX304" s="41">
        <f t="shared" si="270"/>
        <v>0</v>
      </c>
      <c r="BY304" s="41">
        <f t="shared" si="271"/>
        <v>0</v>
      </c>
      <c r="BZ304" s="557">
        <v>0</v>
      </c>
      <c r="CA304" s="51"/>
      <c r="CB304" s="298"/>
      <c r="CC304" s="462"/>
      <c r="CE304" s="42"/>
      <c r="CF304" s="41">
        <f t="shared" si="272"/>
        <v>0</v>
      </c>
      <c r="CG304" s="41">
        <f t="shared" si="273"/>
        <v>0</v>
      </c>
      <c r="CH304" s="557">
        <v>0</v>
      </c>
      <c r="CI304" s="51"/>
      <c r="CJ304" s="298"/>
      <c r="CK304" s="462"/>
      <c r="CM304" s="42"/>
      <c r="CN304" s="41">
        <f t="shared" si="274"/>
        <v>0</v>
      </c>
      <c r="CO304" s="41">
        <f t="shared" si="275"/>
        <v>0</v>
      </c>
      <c r="CP304" s="599">
        <v>0</v>
      </c>
      <c r="CQ304" s="51"/>
      <c r="CR304" s="298"/>
      <c r="CS304" s="462"/>
      <c r="CT304" s="83"/>
      <c r="CU304" s="42"/>
      <c r="CV304" s="41">
        <f t="shared" si="252"/>
        <v>0</v>
      </c>
      <c r="CW304" s="41">
        <f t="shared" si="253"/>
        <v>0</v>
      </c>
      <c r="CX304" s="564">
        <v>0</v>
      </c>
      <c r="CY304" s="51"/>
      <c r="CZ304" s="298"/>
      <c r="DA304" s="502"/>
      <c r="DB304" s="274"/>
      <c r="DC304" s="42"/>
      <c r="DD304" s="41">
        <f t="shared" si="276"/>
        <v>0</v>
      </c>
      <c r="DE304" s="41">
        <f t="shared" si="277"/>
        <v>0</v>
      </c>
      <c r="DF304" s="604">
        <v>0</v>
      </c>
      <c r="DG304" s="180"/>
      <c r="DH304" s="298"/>
      <c r="DI304" s="502"/>
      <c r="DJ304" s="274"/>
      <c r="DK304" s="42"/>
      <c r="DL304" s="41">
        <f t="shared" si="278"/>
        <v>0</v>
      </c>
      <c r="DM304" s="41">
        <f t="shared" si="279"/>
        <v>0</v>
      </c>
      <c r="DN304" s="604">
        <v>0</v>
      </c>
      <c r="DO304" s="180"/>
      <c r="DP304" s="298"/>
      <c r="DQ304" s="502"/>
      <c r="DR304" s="274"/>
      <c r="DS304" s="42"/>
      <c r="DT304" s="41">
        <f t="shared" si="280"/>
        <v>0</v>
      </c>
      <c r="DU304" s="41">
        <f t="shared" si="281"/>
        <v>0</v>
      </c>
      <c r="DV304" s="604">
        <v>0</v>
      </c>
      <c r="DW304" s="180"/>
      <c r="DX304" s="298"/>
      <c r="DY304" s="502"/>
      <c r="DZ304" s="274"/>
      <c r="EA304" s="42"/>
      <c r="EB304" s="41">
        <f t="shared" si="282"/>
        <v>0</v>
      </c>
      <c r="EC304" s="41">
        <f t="shared" si="283"/>
        <v>0</v>
      </c>
      <c r="ED304" s="604">
        <v>0</v>
      </c>
      <c r="EE304" s="180"/>
      <c r="EF304" s="298"/>
      <c r="EG304" s="502"/>
      <c r="EH304" s="274"/>
      <c r="EI304" s="42"/>
      <c r="EJ304" s="41">
        <f t="shared" si="284"/>
        <v>0</v>
      </c>
      <c r="EK304" s="41">
        <f t="shared" si="285"/>
        <v>0</v>
      </c>
      <c r="EL304" s="604">
        <v>0</v>
      </c>
      <c r="EM304" s="180"/>
      <c r="EN304" s="298"/>
      <c r="EO304" s="502"/>
      <c r="EP304" s="274"/>
      <c r="EQ304" s="42"/>
      <c r="ER304" s="41">
        <f t="shared" si="286"/>
        <v>0</v>
      </c>
      <c r="ES304" s="41">
        <f t="shared" si="287"/>
        <v>0</v>
      </c>
      <c r="ET304" s="604">
        <v>0</v>
      </c>
      <c r="EU304" s="180"/>
      <c r="EV304" s="298"/>
      <c r="EW304" s="502"/>
      <c r="EX304" s="274"/>
      <c r="EY304" s="42"/>
      <c r="EZ304" s="41">
        <f t="shared" si="288"/>
        <v>0</v>
      </c>
      <c r="FA304" s="41">
        <f t="shared" si="289"/>
        <v>0</v>
      </c>
      <c r="FB304" s="604">
        <v>0</v>
      </c>
      <c r="FC304" s="180"/>
      <c r="FD304" s="298"/>
      <c r="FE304" s="502"/>
      <c r="FF304" s="274"/>
      <c r="FG304" s="42"/>
      <c r="FH304" s="41">
        <f t="shared" si="290"/>
        <v>0</v>
      </c>
      <c r="FI304" s="41">
        <f t="shared" si="248"/>
        <v>0</v>
      </c>
      <c r="FJ304" s="599">
        <v>0</v>
      </c>
      <c r="FK304" s="292"/>
      <c r="FL304" s="298"/>
      <c r="FM304" s="548"/>
      <c r="FN304" s="275"/>
      <c r="FO304" s="42"/>
      <c r="FP304" s="41">
        <f t="shared" si="291"/>
        <v>0</v>
      </c>
      <c r="FQ304" s="41">
        <f t="shared" si="292"/>
        <v>0</v>
      </c>
      <c r="FR304" s="633">
        <v>0</v>
      </c>
      <c r="FW304" s="355">
        <f t="shared" si="293"/>
        <v>0</v>
      </c>
      <c r="FX304" s="355">
        <f t="shared" si="293"/>
        <v>0</v>
      </c>
      <c r="FY304" s="355">
        <f t="shared" si="294"/>
        <v>0</v>
      </c>
      <c r="FZ304" s="356">
        <f t="shared" si="294"/>
        <v>0</v>
      </c>
    </row>
    <row r="305" spans="1:182" x14ac:dyDescent="0.25">
      <c r="A305" s="62"/>
      <c r="B305" s="212" t="s">
        <v>449</v>
      </c>
      <c r="C305" s="211"/>
      <c r="D305" s="96"/>
      <c r="E305" s="97"/>
      <c r="F305" s="297"/>
      <c r="G305" s="51"/>
      <c r="H305" s="298"/>
      <c r="I305" s="462"/>
      <c r="K305" s="42"/>
      <c r="L305" s="41">
        <f t="shared" si="254"/>
        <v>0</v>
      </c>
      <c r="M305" s="41">
        <f t="shared" si="255"/>
        <v>0</v>
      </c>
      <c r="N305" s="557">
        <v>0</v>
      </c>
      <c r="O305" s="51"/>
      <c r="P305" s="298"/>
      <c r="Q305" s="462"/>
      <c r="S305" s="42"/>
      <c r="T305" s="41">
        <f t="shared" si="256"/>
        <v>0</v>
      </c>
      <c r="U305" s="41">
        <f t="shared" si="257"/>
        <v>0</v>
      </c>
      <c r="V305" s="557">
        <v>0</v>
      </c>
      <c r="W305" s="51"/>
      <c r="X305" s="298"/>
      <c r="Y305" s="462"/>
      <c r="AA305" s="42"/>
      <c r="AB305" s="41">
        <f t="shared" si="258"/>
        <v>0</v>
      </c>
      <c r="AC305" s="41">
        <f t="shared" si="259"/>
        <v>0</v>
      </c>
      <c r="AD305" s="557">
        <v>0</v>
      </c>
      <c r="AE305" s="51"/>
      <c r="AF305" s="298"/>
      <c r="AG305" s="462"/>
      <c r="AI305" s="42"/>
      <c r="AJ305" s="41">
        <f t="shared" si="260"/>
        <v>0</v>
      </c>
      <c r="AK305" s="41">
        <f t="shared" si="261"/>
        <v>0</v>
      </c>
      <c r="AL305" s="557">
        <v>0</v>
      </c>
      <c r="AM305" s="51"/>
      <c r="AN305" s="298"/>
      <c r="AO305" s="462"/>
      <c r="AQ305" s="42"/>
      <c r="AR305" s="41">
        <f t="shared" si="262"/>
        <v>0</v>
      </c>
      <c r="AS305" s="41">
        <f t="shared" si="263"/>
        <v>0</v>
      </c>
      <c r="AT305" s="557">
        <v>0</v>
      </c>
      <c r="AU305" s="51"/>
      <c r="AV305" s="298"/>
      <c r="AW305" s="462"/>
      <c r="AY305" s="42"/>
      <c r="AZ305" s="41">
        <f t="shared" si="264"/>
        <v>0</v>
      </c>
      <c r="BA305" s="41">
        <f t="shared" si="265"/>
        <v>0</v>
      </c>
      <c r="BB305" s="557">
        <v>0</v>
      </c>
      <c r="BC305" s="51"/>
      <c r="BD305" s="298"/>
      <c r="BE305" s="462"/>
      <c r="BG305" s="42"/>
      <c r="BH305" s="41">
        <f t="shared" si="266"/>
        <v>0</v>
      </c>
      <c r="BI305" s="41">
        <f t="shared" si="267"/>
        <v>0</v>
      </c>
      <c r="BJ305" s="557">
        <v>0</v>
      </c>
      <c r="BK305" s="51"/>
      <c r="BL305" s="298"/>
      <c r="BM305" s="462"/>
      <c r="BO305" s="42"/>
      <c r="BP305" s="41">
        <f t="shared" si="268"/>
        <v>0</v>
      </c>
      <c r="BQ305" s="41">
        <f t="shared" si="269"/>
        <v>0</v>
      </c>
      <c r="BR305" s="557">
        <v>0</v>
      </c>
      <c r="BS305" s="51"/>
      <c r="BT305" s="298"/>
      <c r="BU305" s="462"/>
      <c r="BW305" s="42"/>
      <c r="BX305" s="41">
        <f t="shared" si="270"/>
        <v>0</v>
      </c>
      <c r="BY305" s="41">
        <f t="shared" si="271"/>
        <v>0</v>
      </c>
      <c r="BZ305" s="557">
        <v>0</v>
      </c>
      <c r="CA305" s="51"/>
      <c r="CB305" s="298"/>
      <c r="CC305" s="462"/>
      <c r="CE305" s="42"/>
      <c r="CF305" s="41">
        <f t="shared" si="272"/>
        <v>0</v>
      </c>
      <c r="CG305" s="41">
        <f t="shared" si="273"/>
        <v>0</v>
      </c>
      <c r="CH305" s="557">
        <v>0</v>
      </c>
      <c r="CI305" s="51"/>
      <c r="CJ305" s="298"/>
      <c r="CK305" s="462"/>
      <c r="CM305" s="42"/>
      <c r="CN305" s="41">
        <f t="shared" si="274"/>
        <v>0</v>
      </c>
      <c r="CO305" s="41">
        <f t="shared" si="275"/>
        <v>0</v>
      </c>
      <c r="CP305" s="599">
        <v>0</v>
      </c>
      <c r="CQ305" s="51"/>
      <c r="CR305" s="298"/>
      <c r="CS305" s="462"/>
      <c r="CT305" s="83"/>
      <c r="CU305" s="42"/>
      <c r="CV305" s="41">
        <f t="shared" si="252"/>
        <v>0</v>
      </c>
      <c r="CW305" s="41">
        <f t="shared" si="253"/>
        <v>0</v>
      </c>
      <c r="CX305" s="564">
        <v>0</v>
      </c>
      <c r="CY305" s="51"/>
      <c r="CZ305" s="298"/>
      <c r="DA305" s="502"/>
      <c r="DB305" s="274"/>
      <c r="DC305" s="42"/>
      <c r="DD305" s="41">
        <f t="shared" si="276"/>
        <v>0</v>
      </c>
      <c r="DE305" s="41">
        <f t="shared" si="277"/>
        <v>0</v>
      </c>
      <c r="DF305" s="604">
        <v>0</v>
      </c>
      <c r="DG305" s="180"/>
      <c r="DH305" s="298"/>
      <c r="DI305" s="502"/>
      <c r="DJ305" s="274"/>
      <c r="DK305" s="42"/>
      <c r="DL305" s="41">
        <f t="shared" si="278"/>
        <v>0</v>
      </c>
      <c r="DM305" s="41">
        <f t="shared" si="279"/>
        <v>0</v>
      </c>
      <c r="DN305" s="604">
        <v>0</v>
      </c>
      <c r="DO305" s="180"/>
      <c r="DP305" s="298"/>
      <c r="DQ305" s="502"/>
      <c r="DR305" s="274"/>
      <c r="DS305" s="42"/>
      <c r="DT305" s="41">
        <f t="shared" si="280"/>
        <v>0</v>
      </c>
      <c r="DU305" s="41">
        <f t="shared" si="281"/>
        <v>0</v>
      </c>
      <c r="DV305" s="604">
        <v>0</v>
      </c>
      <c r="DW305" s="180"/>
      <c r="DX305" s="298"/>
      <c r="DY305" s="502"/>
      <c r="DZ305" s="274"/>
      <c r="EA305" s="42"/>
      <c r="EB305" s="41">
        <f t="shared" si="282"/>
        <v>0</v>
      </c>
      <c r="EC305" s="41">
        <f t="shared" si="283"/>
        <v>0</v>
      </c>
      <c r="ED305" s="604">
        <v>0</v>
      </c>
      <c r="EE305" s="180"/>
      <c r="EF305" s="298"/>
      <c r="EG305" s="502"/>
      <c r="EH305" s="274"/>
      <c r="EI305" s="42"/>
      <c r="EJ305" s="41">
        <f t="shared" si="284"/>
        <v>0</v>
      </c>
      <c r="EK305" s="41">
        <f t="shared" si="285"/>
        <v>0</v>
      </c>
      <c r="EL305" s="604">
        <v>0</v>
      </c>
      <c r="EM305" s="180"/>
      <c r="EN305" s="298"/>
      <c r="EO305" s="502"/>
      <c r="EP305" s="274"/>
      <c r="EQ305" s="42"/>
      <c r="ER305" s="41">
        <f t="shared" si="286"/>
        <v>0</v>
      </c>
      <c r="ES305" s="41">
        <f t="shared" si="287"/>
        <v>0</v>
      </c>
      <c r="ET305" s="604">
        <v>0</v>
      </c>
      <c r="EU305" s="180"/>
      <c r="EV305" s="298"/>
      <c r="EW305" s="502"/>
      <c r="EX305" s="274"/>
      <c r="EY305" s="42"/>
      <c r="EZ305" s="41">
        <f t="shared" si="288"/>
        <v>0</v>
      </c>
      <c r="FA305" s="41">
        <f t="shared" si="289"/>
        <v>0</v>
      </c>
      <c r="FB305" s="604">
        <v>0</v>
      </c>
      <c r="FC305" s="180"/>
      <c r="FD305" s="298"/>
      <c r="FE305" s="502"/>
      <c r="FF305" s="274"/>
      <c r="FG305" s="42"/>
      <c r="FH305" s="41">
        <f t="shared" si="290"/>
        <v>0</v>
      </c>
      <c r="FI305" s="41">
        <f t="shared" si="248"/>
        <v>0</v>
      </c>
      <c r="FJ305" s="599">
        <v>0</v>
      </c>
      <c r="FK305" s="292"/>
      <c r="FL305" s="298"/>
      <c r="FM305" s="548"/>
      <c r="FN305" s="275"/>
      <c r="FO305" s="42"/>
      <c r="FP305" s="41">
        <f t="shared" si="291"/>
        <v>0</v>
      </c>
      <c r="FQ305" s="41">
        <f t="shared" si="292"/>
        <v>0</v>
      </c>
      <c r="FR305" s="633">
        <v>0</v>
      </c>
      <c r="FW305" s="355">
        <f t="shared" si="293"/>
        <v>0</v>
      </c>
      <c r="FX305" s="355">
        <f t="shared" si="293"/>
        <v>0</v>
      </c>
      <c r="FY305" s="355">
        <f t="shared" si="294"/>
        <v>0</v>
      </c>
      <c r="FZ305" s="356">
        <f t="shared" si="294"/>
        <v>0</v>
      </c>
    </row>
    <row r="306" spans="1:182" x14ac:dyDescent="0.25">
      <c r="A306" s="92" t="s">
        <v>450</v>
      </c>
      <c r="B306" s="94" t="s">
        <v>451</v>
      </c>
      <c r="C306" s="196" t="s">
        <v>452</v>
      </c>
      <c r="D306" s="203">
        <v>709</v>
      </c>
      <c r="E306" s="299">
        <f t="shared" ref="E306:E309" si="302">G306+O306+W306+AE306+AM306+AU306+BC306+BK306+BS306+CA306+CI306+CQ306+CY306+DG306+DO306+DW306</f>
        <v>110</v>
      </c>
      <c r="F306" s="288">
        <f>$D$306*E306</f>
        <v>77990</v>
      </c>
      <c r="G306" s="60">
        <v>0</v>
      </c>
      <c r="H306" s="289">
        <f>$D$306*G306</f>
        <v>0</v>
      </c>
      <c r="I306" s="457">
        <v>0</v>
      </c>
      <c r="K306" s="42">
        <v>1</v>
      </c>
      <c r="L306" s="41">
        <f t="shared" si="254"/>
        <v>0</v>
      </c>
      <c r="M306" s="41">
        <f t="shared" si="255"/>
        <v>0</v>
      </c>
      <c r="N306" s="557">
        <v>0</v>
      </c>
      <c r="O306" s="60">
        <v>15</v>
      </c>
      <c r="P306" s="289">
        <f>$D$306*O306</f>
        <v>10635</v>
      </c>
      <c r="Q306" s="457">
        <v>15</v>
      </c>
      <c r="S306" s="42">
        <v>1</v>
      </c>
      <c r="T306" s="41">
        <f t="shared" si="256"/>
        <v>15</v>
      </c>
      <c r="U306" s="41">
        <f t="shared" si="257"/>
        <v>15</v>
      </c>
      <c r="V306" s="557">
        <v>15</v>
      </c>
      <c r="W306" s="60">
        <v>0</v>
      </c>
      <c r="X306" s="289">
        <f>$D$306*W306</f>
        <v>0</v>
      </c>
      <c r="Y306" s="457">
        <v>0</v>
      </c>
      <c r="AA306" s="42">
        <v>1</v>
      </c>
      <c r="AB306" s="41">
        <f t="shared" si="258"/>
        <v>0</v>
      </c>
      <c r="AC306" s="41">
        <f t="shared" si="259"/>
        <v>0</v>
      </c>
      <c r="AD306" s="557">
        <v>0</v>
      </c>
      <c r="AE306" s="60">
        <v>15</v>
      </c>
      <c r="AF306" s="289">
        <f>$D$306*AE306</f>
        <v>10635</v>
      </c>
      <c r="AG306" s="457">
        <v>15</v>
      </c>
      <c r="AI306" s="42">
        <v>1</v>
      </c>
      <c r="AJ306" s="41">
        <f t="shared" si="260"/>
        <v>15</v>
      </c>
      <c r="AK306" s="41">
        <f t="shared" si="261"/>
        <v>15</v>
      </c>
      <c r="AL306" s="557">
        <v>15</v>
      </c>
      <c r="AM306" s="60">
        <v>0</v>
      </c>
      <c r="AN306" s="289">
        <f>$D$306*AM306</f>
        <v>0</v>
      </c>
      <c r="AO306" s="457">
        <v>0</v>
      </c>
      <c r="AQ306" s="42">
        <v>1</v>
      </c>
      <c r="AR306" s="41">
        <f t="shared" si="262"/>
        <v>0</v>
      </c>
      <c r="AS306" s="41">
        <f t="shared" si="263"/>
        <v>0</v>
      </c>
      <c r="AT306" s="557">
        <v>0</v>
      </c>
      <c r="AU306" s="60">
        <v>15</v>
      </c>
      <c r="AV306" s="289">
        <f>$D$306*AU306</f>
        <v>10635</v>
      </c>
      <c r="AW306" s="457">
        <v>15</v>
      </c>
      <c r="AY306" s="42">
        <v>1</v>
      </c>
      <c r="AZ306" s="41">
        <f t="shared" si="264"/>
        <v>15</v>
      </c>
      <c r="BA306" s="41">
        <f t="shared" si="265"/>
        <v>15</v>
      </c>
      <c r="BB306" s="557">
        <v>15</v>
      </c>
      <c r="BC306" s="60">
        <v>0</v>
      </c>
      <c r="BD306" s="289">
        <f>$D$306*BC306</f>
        <v>0</v>
      </c>
      <c r="BE306" s="457">
        <v>0</v>
      </c>
      <c r="BG306" s="42">
        <v>1</v>
      </c>
      <c r="BH306" s="41">
        <f t="shared" si="266"/>
        <v>0</v>
      </c>
      <c r="BI306" s="41">
        <f t="shared" si="267"/>
        <v>0</v>
      </c>
      <c r="BJ306" s="557">
        <v>0</v>
      </c>
      <c r="BK306" s="60">
        <v>15</v>
      </c>
      <c r="BL306" s="289">
        <f>$D$306*BK306</f>
        <v>10635</v>
      </c>
      <c r="BM306" s="457">
        <v>15</v>
      </c>
      <c r="BO306" s="42">
        <v>1</v>
      </c>
      <c r="BP306" s="41">
        <f t="shared" si="268"/>
        <v>15</v>
      </c>
      <c r="BQ306" s="41">
        <f t="shared" si="269"/>
        <v>15</v>
      </c>
      <c r="BR306" s="557">
        <v>15</v>
      </c>
      <c r="BS306" s="60">
        <v>0</v>
      </c>
      <c r="BT306" s="289">
        <f>$D$306*BS306</f>
        <v>0</v>
      </c>
      <c r="BU306" s="457">
        <v>0</v>
      </c>
      <c r="BW306" s="42">
        <v>1</v>
      </c>
      <c r="BX306" s="41">
        <f t="shared" si="270"/>
        <v>0</v>
      </c>
      <c r="BY306" s="41">
        <f t="shared" si="271"/>
        <v>0</v>
      </c>
      <c r="BZ306" s="557">
        <v>0</v>
      </c>
      <c r="CA306" s="60">
        <v>15</v>
      </c>
      <c r="CB306" s="289">
        <f>$D$306*CA306</f>
        <v>10635</v>
      </c>
      <c r="CC306" s="457">
        <v>15</v>
      </c>
      <c r="CE306" s="42">
        <v>1</v>
      </c>
      <c r="CF306" s="41">
        <f t="shared" si="272"/>
        <v>15</v>
      </c>
      <c r="CG306" s="41">
        <f t="shared" si="273"/>
        <v>15</v>
      </c>
      <c r="CH306" s="557">
        <v>15</v>
      </c>
      <c r="CI306" s="41">
        <v>10</v>
      </c>
      <c r="CJ306" s="289">
        <f>$D$306*CI306</f>
        <v>7090</v>
      </c>
      <c r="CK306" s="467">
        <v>10</v>
      </c>
      <c r="CM306" s="42">
        <v>1</v>
      </c>
      <c r="CN306" s="41">
        <f t="shared" si="274"/>
        <v>10</v>
      </c>
      <c r="CO306" s="41">
        <f t="shared" si="275"/>
        <v>10</v>
      </c>
      <c r="CP306" s="599">
        <v>10</v>
      </c>
      <c r="CQ306" s="41">
        <v>10</v>
      </c>
      <c r="CR306" s="289">
        <f>$D$306*CQ306</f>
        <v>7090</v>
      </c>
      <c r="CS306" s="467">
        <v>0</v>
      </c>
      <c r="CT306" s="83"/>
      <c r="CU306" s="42">
        <v>1</v>
      </c>
      <c r="CV306" s="41">
        <f t="shared" si="252"/>
        <v>10</v>
      </c>
      <c r="CW306" s="41">
        <f t="shared" si="253"/>
        <v>10</v>
      </c>
      <c r="CX306" s="564">
        <v>0</v>
      </c>
      <c r="CY306" s="41">
        <v>15</v>
      </c>
      <c r="CZ306" s="289">
        <f>$D$306*CY306</f>
        <v>10635</v>
      </c>
      <c r="DA306" s="502">
        <v>0</v>
      </c>
      <c r="DB306" s="274"/>
      <c r="DC306" s="42">
        <v>1</v>
      </c>
      <c r="DD306" s="41">
        <f t="shared" si="276"/>
        <v>15</v>
      </c>
      <c r="DE306" s="41">
        <f t="shared" si="277"/>
        <v>15</v>
      </c>
      <c r="DF306" s="604">
        <v>0</v>
      </c>
      <c r="DG306" s="180">
        <v>0</v>
      </c>
      <c r="DH306" s="289">
        <f>$D$306*DG306</f>
        <v>0</v>
      </c>
      <c r="DI306" s="502">
        <v>0</v>
      </c>
      <c r="DJ306" s="274"/>
      <c r="DK306" s="42">
        <v>1</v>
      </c>
      <c r="DL306" s="41">
        <f t="shared" si="278"/>
        <v>0</v>
      </c>
      <c r="DM306" s="41">
        <f t="shared" si="279"/>
        <v>0</v>
      </c>
      <c r="DN306" s="604">
        <v>0</v>
      </c>
      <c r="DO306" s="180">
        <v>0</v>
      </c>
      <c r="DP306" s="289">
        <f>$D$306*DO306</f>
        <v>0</v>
      </c>
      <c r="DQ306" s="502">
        <v>0</v>
      </c>
      <c r="DR306" s="274"/>
      <c r="DS306" s="42">
        <v>1</v>
      </c>
      <c r="DT306" s="41">
        <f t="shared" si="280"/>
        <v>0</v>
      </c>
      <c r="DU306" s="41">
        <f t="shared" si="281"/>
        <v>0</v>
      </c>
      <c r="DV306" s="604">
        <v>0</v>
      </c>
      <c r="DW306" s="180">
        <v>0</v>
      </c>
      <c r="DX306" s="289">
        <f>$D$306*DW306</f>
        <v>0</v>
      </c>
      <c r="DY306" s="502">
        <v>0</v>
      </c>
      <c r="DZ306" s="274"/>
      <c r="EA306" s="42">
        <v>1</v>
      </c>
      <c r="EB306" s="41">
        <f t="shared" si="282"/>
        <v>0</v>
      </c>
      <c r="EC306" s="41">
        <f t="shared" si="283"/>
        <v>0</v>
      </c>
      <c r="ED306" s="604">
        <v>0</v>
      </c>
      <c r="EE306" s="180">
        <v>0</v>
      </c>
      <c r="EF306" s="289">
        <f>$D$306*EE306</f>
        <v>0</v>
      </c>
      <c r="EG306" s="502">
        <v>0</v>
      </c>
      <c r="EH306" s="274"/>
      <c r="EI306" s="42">
        <v>1</v>
      </c>
      <c r="EJ306" s="41">
        <f t="shared" si="284"/>
        <v>0</v>
      </c>
      <c r="EK306" s="41">
        <f t="shared" si="285"/>
        <v>0</v>
      </c>
      <c r="EL306" s="604">
        <v>0</v>
      </c>
      <c r="EM306" s="180">
        <v>0</v>
      </c>
      <c r="EN306" s="289">
        <f>$D$306*EM306</f>
        <v>0</v>
      </c>
      <c r="EO306" s="502">
        <v>0</v>
      </c>
      <c r="EP306" s="274"/>
      <c r="EQ306" s="42">
        <v>1</v>
      </c>
      <c r="ER306" s="41">
        <f t="shared" si="286"/>
        <v>0</v>
      </c>
      <c r="ES306" s="41">
        <f t="shared" si="287"/>
        <v>0</v>
      </c>
      <c r="ET306" s="604">
        <v>0</v>
      </c>
      <c r="EU306" s="180">
        <v>0</v>
      </c>
      <c r="EV306" s="289">
        <f>$D$306*EU306</f>
        <v>0</v>
      </c>
      <c r="EW306" s="502">
        <v>0</v>
      </c>
      <c r="EX306" s="274"/>
      <c r="EY306" s="42">
        <v>1</v>
      </c>
      <c r="EZ306" s="41">
        <f t="shared" si="288"/>
        <v>0</v>
      </c>
      <c r="FA306" s="41">
        <f t="shared" si="289"/>
        <v>0</v>
      </c>
      <c r="FB306" s="604">
        <v>0</v>
      </c>
      <c r="FC306" s="86">
        <v>0</v>
      </c>
      <c r="FD306" s="289">
        <f>$D$306*FC306</f>
        <v>0</v>
      </c>
      <c r="FE306" s="499">
        <v>0</v>
      </c>
      <c r="FF306" s="274"/>
      <c r="FG306" s="42">
        <v>1</v>
      </c>
      <c r="FH306" s="41">
        <f t="shared" si="290"/>
        <v>0</v>
      </c>
      <c r="FI306" s="41">
        <f t="shared" si="248"/>
        <v>0</v>
      </c>
      <c r="FJ306" s="599">
        <v>0</v>
      </c>
      <c r="FK306" s="400">
        <v>0</v>
      </c>
      <c r="FL306" s="289">
        <f>$D$306*FK306</f>
        <v>0</v>
      </c>
      <c r="FM306" s="539">
        <v>0</v>
      </c>
      <c r="FN306" s="275"/>
      <c r="FO306" s="42">
        <v>1</v>
      </c>
      <c r="FP306" s="41">
        <f t="shared" si="291"/>
        <v>0</v>
      </c>
      <c r="FQ306" s="41">
        <f t="shared" si="292"/>
        <v>0</v>
      </c>
      <c r="FR306" s="633">
        <v>0</v>
      </c>
      <c r="FW306" s="355">
        <f t="shared" si="293"/>
        <v>110</v>
      </c>
      <c r="FX306" s="355">
        <f t="shared" si="293"/>
        <v>77990</v>
      </c>
      <c r="FY306" s="355">
        <f t="shared" si="294"/>
        <v>0</v>
      </c>
      <c r="FZ306" s="356">
        <f t="shared" si="294"/>
        <v>0</v>
      </c>
    </row>
    <row r="307" spans="1:182" x14ac:dyDescent="0.25">
      <c r="A307" s="92" t="s">
        <v>453</v>
      </c>
      <c r="B307" s="94" t="s">
        <v>454</v>
      </c>
      <c r="C307" s="196" t="s">
        <v>452</v>
      </c>
      <c r="D307" s="203">
        <v>608</v>
      </c>
      <c r="E307" s="299">
        <f t="shared" si="302"/>
        <v>110</v>
      </c>
      <c r="F307" s="288">
        <f>$D$307*E307</f>
        <v>66880</v>
      </c>
      <c r="G307" s="60">
        <v>0</v>
      </c>
      <c r="H307" s="289">
        <f>$D$307*G307</f>
        <v>0</v>
      </c>
      <c r="I307" s="457">
        <v>0</v>
      </c>
      <c r="K307" s="42">
        <v>1</v>
      </c>
      <c r="L307" s="41">
        <f t="shared" si="254"/>
        <v>0</v>
      </c>
      <c r="M307" s="41">
        <f t="shared" si="255"/>
        <v>0</v>
      </c>
      <c r="N307" s="557">
        <v>0</v>
      </c>
      <c r="O307" s="60">
        <v>15</v>
      </c>
      <c r="P307" s="289">
        <f>$D$307*O307</f>
        <v>9120</v>
      </c>
      <c r="Q307" s="457">
        <v>15</v>
      </c>
      <c r="S307" s="42">
        <v>1</v>
      </c>
      <c r="T307" s="41">
        <f t="shared" si="256"/>
        <v>15</v>
      </c>
      <c r="U307" s="41">
        <f t="shared" si="257"/>
        <v>15</v>
      </c>
      <c r="V307" s="557">
        <v>15</v>
      </c>
      <c r="W307" s="60">
        <v>0</v>
      </c>
      <c r="X307" s="289">
        <f>$D$307*W307</f>
        <v>0</v>
      </c>
      <c r="Y307" s="457">
        <v>0</v>
      </c>
      <c r="AA307" s="42">
        <v>1</v>
      </c>
      <c r="AB307" s="41">
        <f t="shared" si="258"/>
        <v>0</v>
      </c>
      <c r="AC307" s="41">
        <f t="shared" si="259"/>
        <v>0</v>
      </c>
      <c r="AD307" s="557">
        <v>0</v>
      </c>
      <c r="AE307" s="60">
        <v>15</v>
      </c>
      <c r="AF307" s="289">
        <f>$D$307*AE307</f>
        <v>9120</v>
      </c>
      <c r="AG307" s="457">
        <v>15</v>
      </c>
      <c r="AI307" s="42">
        <v>1</v>
      </c>
      <c r="AJ307" s="41">
        <f t="shared" si="260"/>
        <v>15</v>
      </c>
      <c r="AK307" s="41">
        <f t="shared" si="261"/>
        <v>15</v>
      </c>
      <c r="AL307" s="557">
        <v>15</v>
      </c>
      <c r="AM307" s="60">
        <v>0</v>
      </c>
      <c r="AN307" s="289">
        <f>$D$307*AM307</f>
        <v>0</v>
      </c>
      <c r="AO307" s="457">
        <v>0</v>
      </c>
      <c r="AQ307" s="42">
        <v>1</v>
      </c>
      <c r="AR307" s="41">
        <f t="shared" si="262"/>
        <v>0</v>
      </c>
      <c r="AS307" s="41">
        <f t="shared" si="263"/>
        <v>0</v>
      </c>
      <c r="AT307" s="557">
        <v>0</v>
      </c>
      <c r="AU307" s="60">
        <v>15</v>
      </c>
      <c r="AV307" s="289">
        <f>$D$307*AU307</f>
        <v>9120</v>
      </c>
      <c r="AW307" s="457">
        <v>15</v>
      </c>
      <c r="AY307" s="42">
        <v>1</v>
      </c>
      <c r="AZ307" s="41">
        <f t="shared" si="264"/>
        <v>15</v>
      </c>
      <c r="BA307" s="41">
        <f t="shared" si="265"/>
        <v>15</v>
      </c>
      <c r="BB307" s="557">
        <v>15</v>
      </c>
      <c r="BC307" s="60">
        <v>0</v>
      </c>
      <c r="BD307" s="289">
        <f>$D$307*BC307</f>
        <v>0</v>
      </c>
      <c r="BE307" s="457">
        <v>0</v>
      </c>
      <c r="BG307" s="42">
        <v>1</v>
      </c>
      <c r="BH307" s="41">
        <f t="shared" si="266"/>
        <v>0</v>
      </c>
      <c r="BI307" s="41">
        <f t="shared" si="267"/>
        <v>0</v>
      </c>
      <c r="BJ307" s="557">
        <v>0</v>
      </c>
      <c r="BK307" s="60">
        <v>15</v>
      </c>
      <c r="BL307" s="289">
        <f>$D$307*BK307</f>
        <v>9120</v>
      </c>
      <c r="BM307" s="457">
        <v>15</v>
      </c>
      <c r="BO307" s="42">
        <v>1</v>
      </c>
      <c r="BP307" s="41">
        <f t="shared" si="268"/>
        <v>15</v>
      </c>
      <c r="BQ307" s="41">
        <f t="shared" si="269"/>
        <v>15</v>
      </c>
      <c r="BR307" s="557">
        <v>15</v>
      </c>
      <c r="BS307" s="60">
        <v>0</v>
      </c>
      <c r="BT307" s="289">
        <f>$D$307*BS307</f>
        <v>0</v>
      </c>
      <c r="BU307" s="457">
        <v>0</v>
      </c>
      <c r="BW307" s="42">
        <v>1</v>
      </c>
      <c r="BX307" s="41">
        <f t="shared" si="270"/>
        <v>0</v>
      </c>
      <c r="BY307" s="41">
        <f t="shared" si="271"/>
        <v>0</v>
      </c>
      <c r="BZ307" s="557">
        <v>0</v>
      </c>
      <c r="CA307" s="60">
        <v>15</v>
      </c>
      <c r="CB307" s="289">
        <f>$D$307*CA307</f>
        <v>9120</v>
      </c>
      <c r="CC307" s="457">
        <v>15</v>
      </c>
      <c r="CE307" s="42">
        <v>1</v>
      </c>
      <c r="CF307" s="41">
        <f t="shared" si="272"/>
        <v>15</v>
      </c>
      <c r="CG307" s="41">
        <f t="shared" si="273"/>
        <v>15</v>
      </c>
      <c r="CH307" s="557">
        <v>15</v>
      </c>
      <c r="CI307" s="41">
        <v>10</v>
      </c>
      <c r="CJ307" s="289">
        <f>$D$307*CI307</f>
        <v>6080</v>
      </c>
      <c r="CK307" s="467">
        <v>10</v>
      </c>
      <c r="CM307" s="42">
        <v>1</v>
      </c>
      <c r="CN307" s="41">
        <f t="shared" si="274"/>
        <v>10</v>
      </c>
      <c r="CO307" s="41">
        <f t="shared" si="275"/>
        <v>10</v>
      </c>
      <c r="CP307" s="599">
        <v>10</v>
      </c>
      <c r="CQ307" s="41">
        <v>10</v>
      </c>
      <c r="CR307" s="289">
        <f>$D$307*CQ307</f>
        <v>6080</v>
      </c>
      <c r="CS307" s="467">
        <v>0</v>
      </c>
      <c r="CT307" s="83"/>
      <c r="CU307" s="42">
        <v>1</v>
      </c>
      <c r="CV307" s="41">
        <f t="shared" si="252"/>
        <v>10</v>
      </c>
      <c r="CW307" s="41">
        <f t="shared" si="253"/>
        <v>10</v>
      </c>
      <c r="CX307" s="564">
        <v>0</v>
      </c>
      <c r="CY307" s="41">
        <v>15</v>
      </c>
      <c r="CZ307" s="289">
        <f>$D$307*CY307</f>
        <v>9120</v>
      </c>
      <c r="DA307" s="502">
        <v>0</v>
      </c>
      <c r="DB307" s="274"/>
      <c r="DC307" s="42">
        <v>1</v>
      </c>
      <c r="DD307" s="41">
        <f t="shared" si="276"/>
        <v>15</v>
      </c>
      <c r="DE307" s="41">
        <f t="shared" si="277"/>
        <v>15</v>
      </c>
      <c r="DF307" s="604">
        <v>0</v>
      </c>
      <c r="DG307" s="180">
        <v>0</v>
      </c>
      <c r="DH307" s="289">
        <f>$D$307*DG307</f>
        <v>0</v>
      </c>
      <c r="DI307" s="502">
        <v>0</v>
      </c>
      <c r="DJ307" s="274"/>
      <c r="DK307" s="42">
        <v>1</v>
      </c>
      <c r="DL307" s="41">
        <f t="shared" si="278"/>
        <v>0</v>
      </c>
      <c r="DM307" s="41">
        <f t="shared" si="279"/>
        <v>0</v>
      </c>
      <c r="DN307" s="604">
        <v>0</v>
      </c>
      <c r="DO307" s="180">
        <v>0</v>
      </c>
      <c r="DP307" s="289">
        <f>$D$307*DO307</f>
        <v>0</v>
      </c>
      <c r="DQ307" s="502">
        <v>0</v>
      </c>
      <c r="DR307" s="274"/>
      <c r="DS307" s="42">
        <v>1</v>
      </c>
      <c r="DT307" s="41">
        <f t="shared" si="280"/>
        <v>0</v>
      </c>
      <c r="DU307" s="41">
        <f t="shared" si="281"/>
        <v>0</v>
      </c>
      <c r="DV307" s="604">
        <v>0</v>
      </c>
      <c r="DW307" s="180">
        <v>0</v>
      </c>
      <c r="DX307" s="289">
        <f>$D$307*DW307</f>
        <v>0</v>
      </c>
      <c r="DY307" s="502">
        <v>0</v>
      </c>
      <c r="DZ307" s="274"/>
      <c r="EA307" s="42">
        <v>1</v>
      </c>
      <c r="EB307" s="41">
        <f t="shared" si="282"/>
        <v>0</v>
      </c>
      <c r="EC307" s="41">
        <f t="shared" si="283"/>
        <v>0</v>
      </c>
      <c r="ED307" s="604">
        <v>0</v>
      </c>
      <c r="EE307" s="180">
        <v>0</v>
      </c>
      <c r="EF307" s="289">
        <f>$D$307*EE307</f>
        <v>0</v>
      </c>
      <c r="EG307" s="502">
        <v>0</v>
      </c>
      <c r="EH307" s="274"/>
      <c r="EI307" s="42">
        <v>1</v>
      </c>
      <c r="EJ307" s="41">
        <f t="shared" si="284"/>
        <v>0</v>
      </c>
      <c r="EK307" s="41">
        <f t="shared" si="285"/>
        <v>0</v>
      </c>
      <c r="EL307" s="604">
        <v>0</v>
      </c>
      <c r="EM307" s="180">
        <v>0</v>
      </c>
      <c r="EN307" s="289">
        <f>$D$307*EM307</f>
        <v>0</v>
      </c>
      <c r="EO307" s="502">
        <v>0</v>
      </c>
      <c r="EP307" s="274"/>
      <c r="EQ307" s="42">
        <v>1</v>
      </c>
      <c r="ER307" s="41">
        <f t="shared" si="286"/>
        <v>0</v>
      </c>
      <c r="ES307" s="41">
        <f t="shared" si="287"/>
        <v>0</v>
      </c>
      <c r="ET307" s="604">
        <v>0</v>
      </c>
      <c r="EU307" s="180">
        <v>0</v>
      </c>
      <c r="EV307" s="289">
        <f>$D$307*EU307</f>
        <v>0</v>
      </c>
      <c r="EW307" s="502">
        <v>0</v>
      </c>
      <c r="EX307" s="274"/>
      <c r="EY307" s="42">
        <v>1</v>
      </c>
      <c r="EZ307" s="41">
        <f t="shared" si="288"/>
        <v>0</v>
      </c>
      <c r="FA307" s="41">
        <f t="shared" si="289"/>
        <v>0</v>
      </c>
      <c r="FB307" s="604">
        <v>0</v>
      </c>
      <c r="FC307" s="86">
        <v>0</v>
      </c>
      <c r="FD307" s="289">
        <f>$D$307*FC307</f>
        <v>0</v>
      </c>
      <c r="FE307" s="499">
        <v>0</v>
      </c>
      <c r="FF307" s="274"/>
      <c r="FG307" s="42">
        <v>1</v>
      </c>
      <c r="FH307" s="41">
        <f t="shared" si="290"/>
        <v>0</v>
      </c>
      <c r="FI307" s="41">
        <f t="shared" si="248"/>
        <v>0</v>
      </c>
      <c r="FJ307" s="599">
        <v>0</v>
      </c>
      <c r="FK307" s="400">
        <v>0</v>
      </c>
      <c r="FL307" s="289">
        <f>$D$307*FK307</f>
        <v>0</v>
      </c>
      <c r="FM307" s="539">
        <v>0</v>
      </c>
      <c r="FN307" s="275"/>
      <c r="FO307" s="42">
        <v>1</v>
      </c>
      <c r="FP307" s="41">
        <f t="shared" si="291"/>
        <v>0</v>
      </c>
      <c r="FQ307" s="41">
        <f t="shared" si="292"/>
        <v>0</v>
      </c>
      <c r="FR307" s="633">
        <v>0</v>
      </c>
      <c r="FW307" s="355">
        <f t="shared" si="293"/>
        <v>110</v>
      </c>
      <c r="FX307" s="355">
        <f t="shared" si="293"/>
        <v>66880</v>
      </c>
      <c r="FY307" s="355">
        <f t="shared" si="294"/>
        <v>0</v>
      </c>
      <c r="FZ307" s="356">
        <f t="shared" si="294"/>
        <v>0</v>
      </c>
    </row>
    <row r="308" spans="1:182" x14ac:dyDescent="0.25">
      <c r="A308" s="92" t="s">
        <v>455</v>
      </c>
      <c r="B308" s="94" t="s">
        <v>456</v>
      </c>
      <c r="C308" s="196" t="s">
        <v>452</v>
      </c>
      <c r="D308" s="203">
        <v>506</v>
      </c>
      <c r="E308" s="299">
        <f t="shared" si="302"/>
        <v>80</v>
      </c>
      <c r="F308" s="288">
        <f>$D$308*E308</f>
        <v>40480</v>
      </c>
      <c r="G308" s="60">
        <v>0</v>
      </c>
      <c r="H308" s="289">
        <f>$D$308*G308</f>
        <v>0</v>
      </c>
      <c r="I308" s="457">
        <v>0</v>
      </c>
      <c r="K308" s="42">
        <v>1</v>
      </c>
      <c r="L308" s="41">
        <f t="shared" si="254"/>
        <v>0</v>
      </c>
      <c r="M308" s="41">
        <f t="shared" si="255"/>
        <v>0</v>
      </c>
      <c r="N308" s="557">
        <v>0</v>
      </c>
      <c r="O308" s="60">
        <v>10</v>
      </c>
      <c r="P308" s="289">
        <f>$D$308*O308</f>
        <v>5060</v>
      </c>
      <c r="Q308" s="457">
        <v>10</v>
      </c>
      <c r="S308" s="42">
        <v>1</v>
      </c>
      <c r="T308" s="41">
        <f t="shared" si="256"/>
        <v>10</v>
      </c>
      <c r="U308" s="41">
        <f t="shared" si="257"/>
        <v>10</v>
      </c>
      <c r="V308" s="557">
        <v>10</v>
      </c>
      <c r="W308" s="60">
        <v>0</v>
      </c>
      <c r="X308" s="289">
        <f>$D$308*W308</f>
        <v>0</v>
      </c>
      <c r="Y308" s="457">
        <v>0</v>
      </c>
      <c r="AA308" s="42">
        <v>1</v>
      </c>
      <c r="AB308" s="41">
        <f t="shared" si="258"/>
        <v>0</v>
      </c>
      <c r="AC308" s="41">
        <f t="shared" si="259"/>
        <v>0</v>
      </c>
      <c r="AD308" s="557">
        <v>0</v>
      </c>
      <c r="AE308" s="60">
        <v>10</v>
      </c>
      <c r="AF308" s="289">
        <f>$D$308*AE308</f>
        <v>5060</v>
      </c>
      <c r="AG308" s="457">
        <v>10</v>
      </c>
      <c r="AI308" s="42">
        <v>1</v>
      </c>
      <c r="AJ308" s="41">
        <f t="shared" si="260"/>
        <v>10</v>
      </c>
      <c r="AK308" s="41">
        <f t="shared" si="261"/>
        <v>10</v>
      </c>
      <c r="AL308" s="557">
        <v>10</v>
      </c>
      <c r="AM308" s="60">
        <v>0</v>
      </c>
      <c r="AN308" s="289">
        <f>$D$308*AM308</f>
        <v>0</v>
      </c>
      <c r="AO308" s="457">
        <v>0</v>
      </c>
      <c r="AQ308" s="42">
        <v>1</v>
      </c>
      <c r="AR308" s="41">
        <f t="shared" si="262"/>
        <v>0</v>
      </c>
      <c r="AS308" s="41">
        <f t="shared" si="263"/>
        <v>0</v>
      </c>
      <c r="AT308" s="557">
        <v>0</v>
      </c>
      <c r="AU308" s="60">
        <v>10</v>
      </c>
      <c r="AV308" s="289">
        <f>$D$308*AU308</f>
        <v>5060</v>
      </c>
      <c r="AW308" s="457">
        <v>10</v>
      </c>
      <c r="AY308" s="42">
        <v>1</v>
      </c>
      <c r="AZ308" s="41">
        <f t="shared" si="264"/>
        <v>10</v>
      </c>
      <c r="BA308" s="41">
        <f t="shared" si="265"/>
        <v>10</v>
      </c>
      <c r="BB308" s="557">
        <v>10</v>
      </c>
      <c r="BC308" s="60">
        <v>0</v>
      </c>
      <c r="BD308" s="289">
        <f>$D$308*BC308</f>
        <v>0</v>
      </c>
      <c r="BE308" s="457">
        <v>0</v>
      </c>
      <c r="BG308" s="42">
        <v>1</v>
      </c>
      <c r="BH308" s="41">
        <f t="shared" si="266"/>
        <v>0</v>
      </c>
      <c r="BI308" s="41">
        <f t="shared" si="267"/>
        <v>0</v>
      </c>
      <c r="BJ308" s="557">
        <v>0</v>
      </c>
      <c r="BK308" s="60">
        <v>10</v>
      </c>
      <c r="BL308" s="289">
        <f>$D$308*BK308</f>
        <v>5060</v>
      </c>
      <c r="BM308" s="457">
        <v>10</v>
      </c>
      <c r="BO308" s="42">
        <v>1</v>
      </c>
      <c r="BP308" s="41">
        <f t="shared" si="268"/>
        <v>10</v>
      </c>
      <c r="BQ308" s="41">
        <f t="shared" si="269"/>
        <v>10</v>
      </c>
      <c r="BR308" s="557">
        <v>10</v>
      </c>
      <c r="BS308" s="60">
        <v>0</v>
      </c>
      <c r="BT308" s="289">
        <f>$D$308*BS308</f>
        <v>0</v>
      </c>
      <c r="BU308" s="457">
        <v>0</v>
      </c>
      <c r="BW308" s="42">
        <v>1</v>
      </c>
      <c r="BX308" s="41">
        <f t="shared" si="270"/>
        <v>0</v>
      </c>
      <c r="BY308" s="41">
        <f t="shared" si="271"/>
        <v>0</v>
      </c>
      <c r="BZ308" s="557">
        <v>0</v>
      </c>
      <c r="CA308" s="60">
        <v>10</v>
      </c>
      <c r="CB308" s="289">
        <f>$D$308*CA308</f>
        <v>5060</v>
      </c>
      <c r="CC308" s="457">
        <v>10</v>
      </c>
      <c r="CE308" s="42">
        <v>1</v>
      </c>
      <c r="CF308" s="41">
        <f t="shared" si="272"/>
        <v>10</v>
      </c>
      <c r="CG308" s="41">
        <f t="shared" si="273"/>
        <v>10</v>
      </c>
      <c r="CH308" s="557">
        <v>10</v>
      </c>
      <c r="CI308" s="41">
        <v>10</v>
      </c>
      <c r="CJ308" s="289">
        <f>$D$308*CI308</f>
        <v>5060</v>
      </c>
      <c r="CK308" s="467">
        <v>10</v>
      </c>
      <c r="CM308" s="42">
        <v>1</v>
      </c>
      <c r="CN308" s="41">
        <f t="shared" si="274"/>
        <v>10</v>
      </c>
      <c r="CO308" s="41">
        <f t="shared" si="275"/>
        <v>10</v>
      </c>
      <c r="CP308" s="599">
        <v>10</v>
      </c>
      <c r="CQ308" s="41">
        <v>10</v>
      </c>
      <c r="CR308" s="289">
        <f>$D$308*CQ308</f>
        <v>5060</v>
      </c>
      <c r="CS308" s="467">
        <v>0</v>
      </c>
      <c r="CT308" s="83"/>
      <c r="CU308" s="42">
        <v>1</v>
      </c>
      <c r="CV308" s="41">
        <f t="shared" si="252"/>
        <v>10</v>
      </c>
      <c r="CW308" s="41">
        <f t="shared" si="253"/>
        <v>10</v>
      </c>
      <c r="CX308" s="564">
        <v>0</v>
      </c>
      <c r="CY308" s="41">
        <v>10</v>
      </c>
      <c r="CZ308" s="289">
        <f>$D$308*CY308</f>
        <v>5060</v>
      </c>
      <c r="DA308" s="502">
        <v>0</v>
      </c>
      <c r="DB308" s="274"/>
      <c r="DC308" s="42">
        <v>1</v>
      </c>
      <c r="DD308" s="41">
        <f t="shared" si="276"/>
        <v>10</v>
      </c>
      <c r="DE308" s="41">
        <f t="shared" si="277"/>
        <v>10</v>
      </c>
      <c r="DF308" s="604">
        <v>0</v>
      </c>
      <c r="DG308" s="180">
        <v>0</v>
      </c>
      <c r="DH308" s="289">
        <f>$D$308*DG308</f>
        <v>0</v>
      </c>
      <c r="DI308" s="502">
        <v>0</v>
      </c>
      <c r="DJ308" s="274"/>
      <c r="DK308" s="42">
        <v>1</v>
      </c>
      <c r="DL308" s="41">
        <f t="shared" si="278"/>
        <v>0</v>
      </c>
      <c r="DM308" s="41">
        <f t="shared" si="279"/>
        <v>0</v>
      </c>
      <c r="DN308" s="604">
        <v>0</v>
      </c>
      <c r="DO308" s="180">
        <v>0</v>
      </c>
      <c r="DP308" s="289">
        <f>$D$308*DO308</f>
        <v>0</v>
      </c>
      <c r="DQ308" s="502">
        <v>0</v>
      </c>
      <c r="DR308" s="274"/>
      <c r="DS308" s="42">
        <v>1</v>
      </c>
      <c r="DT308" s="41">
        <f t="shared" si="280"/>
        <v>0</v>
      </c>
      <c r="DU308" s="41">
        <f t="shared" si="281"/>
        <v>0</v>
      </c>
      <c r="DV308" s="604">
        <v>0</v>
      </c>
      <c r="DW308" s="180">
        <v>0</v>
      </c>
      <c r="DX308" s="289">
        <f>$D$308*DW308</f>
        <v>0</v>
      </c>
      <c r="DY308" s="502">
        <v>0</v>
      </c>
      <c r="DZ308" s="274"/>
      <c r="EA308" s="42">
        <v>1</v>
      </c>
      <c r="EB308" s="41">
        <f t="shared" si="282"/>
        <v>0</v>
      </c>
      <c r="EC308" s="41">
        <f t="shared" si="283"/>
        <v>0</v>
      </c>
      <c r="ED308" s="604">
        <v>0</v>
      </c>
      <c r="EE308" s="180">
        <v>0</v>
      </c>
      <c r="EF308" s="289">
        <f>$D$308*EE308</f>
        <v>0</v>
      </c>
      <c r="EG308" s="502">
        <v>0</v>
      </c>
      <c r="EH308" s="274"/>
      <c r="EI308" s="42">
        <v>1</v>
      </c>
      <c r="EJ308" s="41">
        <f t="shared" si="284"/>
        <v>0</v>
      </c>
      <c r="EK308" s="41">
        <f t="shared" si="285"/>
        <v>0</v>
      </c>
      <c r="EL308" s="604">
        <v>0</v>
      </c>
      <c r="EM308" s="180">
        <v>0</v>
      </c>
      <c r="EN308" s="289">
        <f>$D$308*EM308</f>
        <v>0</v>
      </c>
      <c r="EO308" s="502">
        <v>0</v>
      </c>
      <c r="EP308" s="274"/>
      <c r="EQ308" s="42">
        <v>1</v>
      </c>
      <c r="ER308" s="41">
        <f t="shared" si="286"/>
        <v>0</v>
      </c>
      <c r="ES308" s="41">
        <f t="shared" si="287"/>
        <v>0</v>
      </c>
      <c r="ET308" s="604">
        <v>0</v>
      </c>
      <c r="EU308" s="180">
        <v>0</v>
      </c>
      <c r="EV308" s="289">
        <f>$D$308*EU308</f>
        <v>0</v>
      </c>
      <c r="EW308" s="502">
        <v>0</v>
      </c>
      <c r="EX308" s="274"/>
      <c r="EY308" s="42">
        <v>1</v>
      </c>
      <c r="EZ308" s="41">
        <f t="shared" si="288"/>
        <v>0</v>
      </c>
      <c r="FA308" s="41">
        <f t="shared" si="289"/>
        <v>0</v>
      </c>
      <c r="FB308" s="604">
        <v>0</v>
      </c>
      <c r="FC308" s="86">
        <v>0</v>
      </c>
      <c r="FD308" s="289">
        <f>$D$308*FC308</f>
        <v>0</v>
      </c>
      <c r="FE308" s="499">
        <v>0</v>
      </c>
      <c r="FF308" s="274"/>
      <c r="FG308" s="42">
        <v>1</v>
      </c>
      <c r="FH308" s="41">
        <f t="shared" si="290"/>
        <v>0</v>
      </c>
      <c r="FI308" s="41">
        <f t="shared" si="248"/>
        <v>0</v>
      </c>
      <c r="FJ308" s="599">
        <v>0</v>
      </c>
      <c r="FK308" s="400">
        <v>0</v>
      </c>
      <c r="FL308" s="289">
        <f>$D$308*FK308</f>
        <v>0</v>
      </c>
      <c r="FM308" s="539">
        <v>0</v>
      </c>
      <c r="FN308" s="275"/>
      <c r="FO308" s="42">
        <v>1</v>
      </c>
      <c r="FP308" s="41">
        <f t="shared" si="291"/>
        <v>0</v>
      </c>
      <c r="FQ308" s="41">
        <f t="shared" si="292"/>
        <v>0</v>
      </c>
      <c r="FR308" s="633">
        <v>0</v>
      </c>
      <c r="FW308" s="355">
        <f t="shared" si="293"/>
        <v>80</v>
      </c>
      <c r="FX308" s="355">
        <f t="shared" si="293"/>
        <v>40480</v>
      </c>
      <c r="FY308" s="355">
        <f t="shared" si="294"/>
        <v>0</v>
      </c>
      <c r="FZ308" s="356">
        <f t="shared" si="294"/>
        <v>0</v>
      </c>
    </row>
    <row r="309" spans="1:182" x14ac:dyDescent="0.25">
      <c r="A309" s="92" t="s">
        <v>457</v>
      </c>
      <c r="B309" s="94" t="s">
        <v>458</v>
      </c>
      <c r="C309" s="196" t="s">
        <v>452</v>
      </c>
      <c r="D309" s="203">
        <v>458</v>
      </c>
      <c r="E309" s="299">
        <f t="shared" si="302"/>
        <v>80</v>
      </c>
      <c r="F309" s="288">
        <f>$D$309*E309</f>
        <v>36640</v>
      </c>
      <c r="G309" s="60">
        <v>0</v>
      </c>
      <c r="H309" s="289">
        <f>$D$309*G309</f>
        <v>0</v>
      </c>
      <c r="I309" s="457">
        <v>0</v>
      </c>
      <c r="K309" s="42">
        <v>1</v>
      </c>
      <c r="L309" s="41">
        <f t="shared" si="254"/>
        <v>0</v>
      </c>
      <c r="M309" s="41">
        <f t="shared" si="255"/>
        <v>0</v>
      </c>
      <c r="N309" s="557">
        <v>0</v>
      </c>
      <c r="O309" s="60">
        <v>10</v>
      </c>
      <c r="P309" s="289">
        <f>$D$309*O309</f>
        <v>4580</v>
      </c>
      <c r="Q309" s="457">
        <v>10</v>
      </c>
      <c r="S309" s="42">
        <v>1</v>
      </c>
      <c r="T309" s="41">
        <f t="shared" si="256"/>
        <v>10</v>
      </c>
      <c r="U309" s="41">
        <f t="shared" si="257"/>
        <v>10</v>
      </c>
      <c r="V309" s="557">
        <v>10</v>
      </c>
      <c r="W309" s="60">
        <v>0</v>
      </c>
      <c r="X309" s="289">
        <f>$D$309*W309</f>
        <v>0</v>
      </c>
      <c r="Y309" s="457">
        <v>0</v>
      </c>
      <c r="AA309" s="42">
        <v>1</v>
      </c>
      <c r="AB309" s="41">
        <f t="shared" si="258"/>
        <v>0</v>
      </c>
      <c r="AC309" s="41">
        <f t="shared" si="259"/>
        <v>0</v>
      </c>
      <c r="AD309" s="557">
        <v>0</v>
      </c>
      <c r="AE309" s="60">
        <v>10</v>
      </c>
      <c r="AF309" s="289">
        <f>$D$309*AE309</f>
        <v>4580</v>
      </c>
      <c r="AG309" s="457">
        <v>10</v>
      </c>
      <c r="AI309" s="42">
        <v>1</v>
      </c>
      <c r="AJ309" s="41">
        <f t="shared" si="260"/>
        <v>10</v>
      </c>
      <c r="AK309" s="41">
        <f t="shared" si="261"/>
        <v>10</v>
      </c>
      <c r="AL309" s="557">
        <v>10</v>
      </c>
      <c r="AM309" s="60">
        <v>0</v>
      </c>
      <c r="AN309" s="289">
        <f>$D$309*AM309</f>
        <v>0</v>
      </c>
      <c r="AO309" s="457">
        <v>0</v>
      </c>
      <c r="AQ309" s="42">
        <v>1</v>
      </c>
      <c r="AR309" s="41">
        <f t="shared" si="262"/>
        <v>0</v>
      </c>
      <c r="AS309" s="41">
        <f t="shared" si="263"/>
        <v>0</v>
      </c>
      <c r="AT309" s="557">
        <v>0</v>
      </c>
      <c r="AU309" s="60">
        <v>10</v>
      </c>
      <c r="AV309" s="289">
        <f>$D$309*AU309</f>
        <v>4580</v>
      </c>
      <c r="AW309" s="457">
        <v>10</v>
      </c>
      <c r="AY309" s="42">
        <v>1</v>
      </c>
      <c r="AZ309" s="41">
        <f t="shared" si="264"/>
        <v>10</v>
      </c>
      <c r="BA309" s="41">
        <f t="shared" si="265"/>
        <v>10</v>
      </c>
      <c r="BB309" s="557">
        <v>10</v>
      </c>
      <c r="BC309" s="60">
        <v>0</v>
      </c>
      <c r="BD309" s="289">
        <f>$D$309*BC309</f>
        <v>0</v>
      </c>
      <c r="BE309" s="457">
        <v>0</v>
      </c>
      <c r="BG309" s="42">
        <v>1</v>
      </c>
      <c r="BH309" s="41">
        <f t="shared" si="266"/>
        <v>0</v>
      </c>
      <c r="BI309" s="41">
        <f t="shared" si="267"/>
        <v>0</v>
      </c>
      <c r="BJ309" s="557">
        <v>0</v>
      </c>
      <c r="BK309" s="60">
        <v>10</v>
      </c>
      <c r="BL309" s="289">
        <f>$D$309*BK309</f>
        <v>4580</v>
      </c>
      <c r="BM309" s="457">
        <v>10</v>
      </c>
      <c r="BO309" s="42">
        <v>1</v>
      </c>
      <c r="BP309" s="41">
        <f t="shared" si="268"/>
        <v>10</v>
      </c>
      <c r="BQ309" s="41">
        <f t="shared" si="269"/>
        <v>10</v>
      </c>
      <c r="BR309" s="557">
        <v>10</v>
      </c>
      <c r="BS309" s="60">
        <v>0</v>
      </c>
      <c r="BT309" s="289">
        <f>$D$309*BS309</f>
        <v>0</v>
      </c>
      <c r="BU309" s="457">
        <v>0</v>
      </c>
      <c r="BW309" s="42">
        <v>1</v>
      </c>
      <c r="BX309" s="41">
        <f t="shared" si="270"/>
        <v>0</v>
      </c>
      <c r="BY309" s="41">
        <f t="shared" si="271"/>
        <v>0</v>
      </c>
      <c r="BZ309" s="557">
        <v>0</v>
      </c>
      <c r="CA309" s="60">
        <v>10</v>
      </c>
      <c r="CB309" s="289">
        <f>$D$309*CA309</f>
        <v>4580</v>
      </c>
      <c r="CC309" s="457">
        <v>10</v>
      </c>
      <c r="CE309" s="42">
        <v>1</v>
      </c>
      <c r="CF309" s="41">
        <f t="shared" si="272"/>
        <v>10</v>
      </c>
      <c r="CG309" s="41">
        <f t="shared" si="273"/>
        <v>10</v>
      </c>
      <c r="CH309" s="557">
        <v>10</v>
      </c>
      <c r="CI309" s="41">
        <v>10</v>
      </c>
      <c r="CJ309" s="289">
        <f>$D$309*CI309</f>
        <v>4580</v>
      </c>
      <c r="CK309" s="467">
        <v>10</v>
      </c>
      <c r="CM309" s="42">
        <v>1</v>
      </c>
      <c r="CN309" s="41">
        <f t="shared" si="274"/>
        <v>10</v>
      </c>
      <c r="CO309" s="41">
        <f t="shared" si="275"/>
        <v>10</v>
      </c>
      <c r="CP309" s="599">
        <v>10</v>
      </c>
      <c r="CQ309" s="41">
        <v>10</v>
      </c>
      <c r="CR309" s="289">
        <f>$D$309*CQ309</f>
        <v>4580</v>
      </c>
      <c r="CS309" s="467">
        <v>0</v>
      </c>
      <c r="CT309" s="83"/>
      <c r="CU309" s="42">
        <v>1</v>
      </c>
      <c r="CV309" s="41">
        <f t="shared" si="252"/>
        <v>10</v>
      </c>
      <c r="CW309" s="41">
        <f t="shared" si="253"/>
        <v>10</v>
      </c>
      <c r="CX309" s="564">
        <v>0</v>
      </c>
      <c r="CY309" s="41">
        <v>10</v>
      </c>
      <c r="CZ309" s="289">
        <f>$D$309*CY309</f>
        <v>4580</v>
      </c>
      <c r="DA309" s="502">
        <v>0</v>
      </c>
      <c r="DB309" s="274"/>
      <c r="DC309" s="42">
        <v>1</v>
      </c>
      <c r="DD309" s="41">
        <f t="shared" si="276"/>
        <v>10</v>
      </c>
      <c r="DE309" s="41">
        <f t="shared" si="277"/>
        <v>10</v>
      </c>
      <c r="DF309" s="604">
        <v>0</v>
      </c>
      <c r="DG309" s="180">
        <v>0</v>
      </c>
      <c r="DH309" s="289">
        <f>$D$309*DG309</f>
        <v>0</v>
      </c>
      <c r="DI309" s="502">
        <v>0</v>
      </c>
      <c r="DJ309" s="274"/>
      <c r="DK309" s="42">
        <v>1</v>
      </c>
      <c r="DL309" s="41">
        <f t="shared" si="278"/>
        <v>0</v>
      </c>
      <c r="DM309" s="41">
        <f t="shared" si="279"/>
        <v>0</v>
      </c>
      <c r="DN309" s="604">
        <v>0</v>
      </c>
      <c r="DO309" s="180">
        <v>0</v>
      </c>
      <c r="DP309" s="289">
        <f>$D$309*DO309</f>
        <v>0</v>
      </c>
      <c r="DQ309" s="502">
        <v>0</v>
      </c>
      <c r="DR309" s="274"/>
      <c r="DS309" s="42">
        <v>1</v>
      </c>
      <c r="DT309" s="41">
        <f t="shared" si="280"/>
        <v>0</v>
      </c>
      <c r="DU309" s="41">
        <f t="shared" si="281"/>
        <v>0</v>
      </c>
      <c r="DV309" s="604">
        <v>0</v>
      </c>
      <c r="DW309" s="180">
        <v>0</v>
      </c>
      <c r="DX309" s="289">
        <f>$D$309*DW309</f>
        <v>0</v>
      </c>
      <c r="DY309" s="502">
        <v>0</v>
      </c>
      <c r="DZ309" s="274"/>
      <c r="EA309" s="42">
        <v>1</v>
      </c>
      <c r="EB309" s="41">
        <f t="shared" si="282"/>
        <v>0</v>
      </c>
      <c r="EC309" s="41">
        <f t="shared" si="283"/>
        <v>0</v>
      </c>
      <c r="ED309" s="604">
        <v>0</v>
      </c>
      <c r="EE309" s="180">
        <v>0</v>
      </c>
      <c r="EF309" s="289">
        <f>$D$309*EE309</f>
        <v>0</v>
      </c>
      <c r="EG309" s="502">
        <v>0</v>
      </c>
      <c r="EH309" s="274"/>
      <c r="EI309" s="42">
        <v>1</v>
      </c>
      <c r="EJ309" s="41">
        <f t="shared" si="284"/>
        <v>0</v>
      </c>
      <c r="EK309" s="41">
        <f t="shared" si="285"/>
        <v>0</v>
      </c>
      <c r="EL309" s="604">
        <v>0</v>
      </c>
      <c r="EM309" s="180">
        <v>0</v>
      </c>
      <c r="EN309" s="289">
        <f>$D$309*EM309</f>
        <v>0</v>
      </c>
      <c r="EO309" s="502">
        <v>0</v>
      </c>
      <c r="EP309" s="274"/>
      <c r="EQ309" s="42">
        <v>1</v>
      </c>
      <c r="ER309" s="41">
        <f t="shared" si="286"/>
        <v>0</v>
      </c>
      <c r="ES309" s="41">
        <f t="shared" si="287"/>
        <v>0</v>
      </c>
      <c r="ET309" s="604">
        <v>0</v>
      </c>
      <c r="EU309" s="180">
        <v>0</v>
      </c>
      <c r="EV309" s="289">
        <f>$D$309*EU309</f>
        <v>0</v>
      </c>
      <c r="EW309" s="502">
        <v>0</v>
      </c>
      <c r="EX309" s="274"/>
      <c r="EY309" s="42">
        <v>1</v>
      </c>
      <c r="EZ309" s="41">
        <f t="shared" si="288"/>
        <v>0</v>
      </c>
      <c r="FA309" s="41">
        <f t="shared" si="289"/>
        <v>0</v>
      </c>
      <c r="FB309" s="604">
        <v>0</v>
      </c>
      <c r="FC309" s="86">
        <v>0</v>
      </c>
      <c r="FD309" s="289">
        <f>$D$309*FC309</f>
        <v>0</v>
      </c>
      <c r="FE309" s="499">
        <v>0</v>
      </c>
      <c r="FF309" s="274"/>
      <c r="FG309" s="42">
        <v>1</v>
      </c>
      <c r="FH309" s="41">
        <f t="shared" si="290"/>
        <v>0</v>
      </c>
      <c r="FI309" s="41">
        <f t="shared" si="248"/>
        <v>0</v>
      </c>
      <c r="FJ309" s="599">
        <v>0</v>
      </c>
      <c r="FK309" s="400">
        <v>0</v>
      </c>
      <c r="FL309" s="289">
        <f>$D$309*FK309</f>
        <v>0</v>
      </c>
      <c r="FM309" s="539">
        <v>0</v>
      </c>
      <c r="FN309" s="275"/>
      <c r="FO309" s="42">
        <v>1</v>
      </c>
      <c r="FP309" s="41">
        <f t="shared" si="291"/>
        <v>0</v>
      </c>
      <c r="FQ309" s="41">
        <f t="shared" si="292"/>
        <v>0</v>
      </c>
      <c r="FR309" s="633">
        <v>0</v>
      </c>
      <c r="FW309" s="355">
        <f t="shared" si="293"/>
        <v>80</v>
      </c>
      <c r="FX309" s="355">
        <f t="shared" si="293"/>
        <v>36640</v>
      </c>
      <c r="FY309" s="355">
        <f t="shared" si="294"/>
        <v>0</v>
      </c>
      <c r="FZ309" s="356">
        <f t="shared" si="294"/>
        <v>0</v>
      </c>
    </row>
    <row r="310" spans="1:182" x14ac:dyDescent="0.25">
      <c r="A310" s="62"/>
      <c r="B310" s="212" t="s">
        <v>449</v>
      </c>
      <c r="C310" s="196" t="s">
        <v>452</v>
      </c>
      <c r="D310" s="96"/>
      <c r="E310" s="299">
        <f>SUM(E306:E309)</f>
        <v>380</v>
      </c>
      <c r="F310" s="383"/>
      <c r="G310" s="51">
        <f>SUM(G306:G309)</f>
        <v>0</v>
      </c>
      <c r="H310" s="346"/>
      <c r="I310" s="462">
        <v>0</v>
      </c>
      <c r="J310" s="123">
        <v>0</v>
      </c>
      <c r="K310" s="42"/>
      <c r="L310" s="41">
        <f t="shared" si="254"/>
        <v>0</v>
      </c>
      <c r="M310" s="41">
        <f t="shared" si="255"/>
        <v>0</v>
      </c>
      <c r="N310" s="557">
        <v>0</v>
      </c>
      <c r="O310" s="41">
        <f>SUM(O306:O309)</f>
        <v>50</v>
      </c>
      <c r="P310" s="346"/>
      <c r="Q310" s="467">
        <v>50</v>
      </c>
      <c r="R310" s="123">
        <v>83</v>
      </c>
      <c r="S310" s="42"/>
      <c r="T310" s="41">
        <f t="shared" si="256"/>
        <v>0</v>
      </c>
      <c r="U310" s="41">
        <f t="shared" si="257"/>
        <v>0</v>
      </c>
      <c r="V310" s="557">
        <v>0</v>
      </c>
      <c r="W310" s="51">
        <f>SUM(W306:W309)</f>
        <v>0</v>
      </c>
      <c r="X310" s="346"/>
      <c r="Y310" s="462">
        <v>0</v>
      </c>
      <c r="Z310" s="123">
        <v>0</v>
      </c>
      <c r="AA310" s="42"/>
      <c r="AB310" s="41">
        <f t="shared" si="258"/>
        <v>0</v>
      </c>
      <c r="AC310" s="41">
        <f t="shared" si="259"/>
        <v>0</v>
      </c>
      <c r="AD310" s="557">
        <v>0</v>
      </c>
      <c r="AE310" s="41">
        <f>SUM(AE306:AE309)</f>
        <v>50</v>
      </c>
      <c r="AF310" s="346"/>
      <c r="AG310" s="467">
        <v>50</v>
      </c>
      <c r="AH310" s="123">
        <v>49</v>
      </c>
      <c r="AI310" s="42"/>
      <c r="AJ310" s="41">
        <f t="shared" si="260"/>
        <v>0</v>
      </c>
      <c r="AK310" s="41">
        <f t="shared" si="261"/>
        <v>0</v>
      </c>
      <c r="AL310" s="557">
        <v>0</v>
      </c>
      <c r="AM310" s="51">
        <f>SUM(AM306:AM309)</f>
        <v>0</v>
      </c>
      <c r="AN310" s="346"/>
      <c r="AO310" s="462">
        <v>0</v>
      </c>
      <c r="AP310" s="123">
        <v>0</v>
      </c>
      <c r="AQ310" s="42"/>
      <c r="AR310" s="41">
        <f t="shared" si="262"/>
        <v>0</v>
      </c>
      <c r="AS310" s="41">
        <f t="shared" si="263"/>
        <v>0</v>
      </c>
      <c r="AT310" s="557">
        <v>0</v>
      </c>
      <c r="AU310" s="41">
        <f>SUM(AU306:AU309)</f>
        <v>50</v>
      </c>
      <c r="AV310" s="346"/>
      <c r="AW310" s="467">
        <v>50</v>
      </c>
      <c r="AX310" s="123">
        <v>327</v>
      </c>
      <c r="AY310" s="42"/>
      <c r="AZ310" s="41">
        <f t="shared" si="264"/>
        <v>0</v>
      </c>
      <c r="BA310" s="41">
        <f t="shared" si="265"/>
        <v>0</v>
      </c>
      <c r="BB310" s="557">
        <v>0</v>
      </c>
      <c r="BC310" s="51">
        <f>SUM(BC306:BC309)</f>
        <v>0</v>
      </c>
      <c r="BD310" s="346"/>
      <c r="BE310" s="462">
        <v>0</v>
      </c>
      <c r="BF310" s="123">
        <v>0</v>
      </c>
      <c r="BG310" s="42"/>
      <c r="BH310" s="41">
        <f t="shared" si="266"/>
        <v>0</v>
      </c>
      <c r="BI310" s="41">
        <f t="shared" si="267"/>
        <v>0</v>
      </c>
      <c r="BJ310" s="557">
        <v>0</v>
      </c>
      <c r="BK310" s="41">
        <f>SUM(BK306:BK309)</f>
        <v>50</v>
      </c>
      <c r="BL310" s="346"/>
      <c r="BM310" s="467">
        <v>50</v>
      </c>
      <c r="BN310" s="123">
        <v>46</v>
      </c>
      <c r="BO310" s="42"/>
      <c r="BP310" s="41">
        <f t="shared" si="268"/>
        <v>0</v>
      </c>
      <c r="BQ310" s="41">
        <f t="shared" si="269"/>
        <v>0</v>
      </c>
      <c r="BR310" s="557">
        <v>0</v>
      </c>
      <c r="BS310" s="51">
        <f>SUM(BS306:BS309)</f>
        <v>0</v>
      </c>
      <c r="BT310" s="346"/>
      <c r="BU310" s="462">
        <v>0</v>
      </c>
      <c r="BV310" s="123">
        <v>0</v>
      </c>
      <c r="BW310" s="42"/>
      <c r="BX310" s="41">
        <f t="shared" si="270"/>
        <v>0</v>
      </c>
      <c r="BY310" s="41">
        <f t="shared" si="271"/>
        <v>0</v>
      </c>
      <c r="BZ310" s="557">
        <v>0</v>
      </c>
      <c r="CA310" s="41">
        <f>SUM(CA306:CA309)</f>
        <v>50</v>
      </c>
      <c r="CB310" s="346"/>
      <c r="CC310" s="467">
        <v>50</v>
      </c>
      <c r="CD310" s="123">
        <v>0</v>
      </c>
      <c r="CE310" s="42"/>
      <c r="CF310" s="41">
        <f t="shared" si="272"/>
        <v>0</v>
      </c>
      <c r="CG310" s="41">
        <f t="shared" si="273"/>
        <v>0</v>
      </c>
      <c r="CH310" s="557">
        <v>0</v>
      </c>
      <c r="CI310" s="41">
        <f>SUM(CI306:CI309)</f>
        <v>40</v>
      </c>
      <c r="CJ310" s="346"/>
      <c r="CK310" s="467">
        <v>40</v>
      </c>
      <c r="CL310" s="123">
        <v>0</v>
      </c>
      <c r="CM310" s="42"/>
      <c r="CN310" s="41">
        <f t="shared" si="274"/>
        <v>0</v>
      </c>
      <c r="CO310" s="41">
        <f t="shared" si="275"/>
        <v>0</v>
      </c>
      <c r="CP310" s="599">
        <v>0</v>
      </c>
      <c r="CQ310" s="41">
        <f>SUM(CQ306:CQ309)</f>
        <v>40</v>
      </c>
      <c r="CR310" s="346"/>
      <c r="CS310" s="462">
        <v>0</v>
      </c>
      <c r="CT310" s="57"/>
      <c r="CU310" s="42"/>
      <c r="CV310" s="41">
        <f t="shared" si="252"/>
        <v>0</v>
      </c>
      <c r="CW310" s="41">
        <f t="shared" si="253"/>
        <v>0</v>
      </c>
      <c r="CX310" s="564">
        <v>0</v>
      </c>
      <c r="CY310" s="41">
        <f>SUM(CY306:CY309)</f>
        <v>50</v>
      </c>
      <c r="CZ310" s="346"/>
      <c r="DA310" s="462">
        <v>0</v>
      </c>
      <c r="DB310" s="274"/>
      <c r="DC310" s="42"/>
      <c r="DD310" s="41">
        <f t="shared" si="276"/>
        <v>0</v>
      </c>
      <c r="DE310" s="41">
        <f t="shared" si="277"/>
        <v>0</v>
      </c>
      <c r="DF310" s="604">
        <v>0</v>
      </c>
      <c r="DG310" s="51">
        <f>SUM(DG306:DG309)</f>
        <v>0</v>
      </c>
      <c r="DH310" s="346"/>
      <c r="DI310" s="462">
        <v>0</v>
      </c>
      <c r="DJ310" s="274"/>
      <c r="DK310" s="42"/>
      <c r="DL310" s="41">
        <f t="shared" si="278"/>
        <v>0</v>
      </c>
      <c r="DM310" s="41">
        <f t="shared" si="279"/>
        <v>0</v>
      </c>
      <c r="DN310" s="604">
        <v>0</v>
      </c>
      <c r="DO310" s="51">
        <f>SUM(DO306:DO309)</f>
        <v>0</v>
      </c>
      <c r="DP310" s="346"/>
      <c r="DQ310" s="462">
        <v>0</v>
      </c>
      <c r="DR310" s="274"/>
      <c r="DS310" s="42"/>
      <c r="DT310" s="41">
        <f t="shared" si="280"/>
        <v>0</v>
      </c>
      <c r="DU310" s="41">
        <f t="shared" si="281"/>
        <v>0</v>
      </c>
      <c r="DV310" s="604">
        <v>0</v>
      </c>
      <c r="DW310" s="51">
        <f>SUM(DW306:DW309)</f>
        <v>0</v>
      </c>
      <c r="DX310" s="346"/>
      <c r="DY310" s="462">
        <v>0</v>
      </c>
      <c r="DZ310" s="274"/>
      <c r="EA310" s="42"/>
      <c r="EB310" s="41">
        <f t="shared" si="282"/>
        <v>0</v>
      </c>
      <c r="EC310" s="41">
        <f t="shared" si="283"/>
        <v>0</v>
      </c>
      <c r="ED310" s="604">
        <v>0</v>
      </c>
      <c r="EE310" s="51">
        <f>SUM(EE306:EE309)</f>
        <v>0</v>
      </c>
      <c r="EF310" s="346"/>
      <c r="EG310" s="462">
        <v>0</v>
      </c>
      <c r="EH310" s="274"/>
      <c r="EI310" s="42"/>
      <c r="EJ310" s="41">
        <f t="shared" si="284"/>
        <v>0</v>
      </c>
      <c r="EK310" s="41">
        <f t="shared" si="285"/>
        <v>0</v>
      </c>
      <c r="EL310" s="604">
        <v>0</v>
      </c>
      <c r="EM310" s="51">
        <f>SUM(EM306:EM309)</f>
        <v>0</v>
      </c>
      <c r="EN310" s="346"/>
      <c r="EO310" s="462">
        <v>0</v>
      </c>
      <c r="EP310" s="274"/>
      <c r="EQ310" s="42"/>
      <c r="ER310" s="41">
        <f t="shared" si="286"/>
        <v>0</v>
      </c>
      <c r="ES310" s="41">
        <f t="shared" si="287"/>
        <v>0</v>
      </c>
      <c r="ET310" s="604">
        <v>0</v>
      </c>
      <c r="EU310" s="51">
        <f>SUM(EU306:EU309)</f>
        <v>0</v>
      </c>
      <c r="EV310" s="346"/>
      <c r="EW310" s="462">
        <v>0</v>
      </c>
      <c r="EX310" s="274"/>
      <c r="EY310" s="42"/>
      <c r="EZ310" s="41">
        <f t="shared" si="288"/>
        <v>0</v>
      </c>
      <c r="FA310" s="41">
        <f t="shared" si="289"/>
        <v>0</v>
      </c>
      <c r="FB310" s="604">
        <v>0</v>
      </c>
      <c r="FC310" s="51">
        <f>SUM(FC306:FC309)</f>
        <v>0</v>
      </c>
      <c r="FD310" s="346"/>
      <c r="FE310" s="462">
        <v>0</v>
      </c>
      <c r="FF310" s="274"/>
      <c r="FG310" s="42"/>
      <c r="FH310" s="41">
        <f t="shared" si="290"/>
        <v>0</v>
      </c>
      <c r="FI310" s="41">
        <f t="shared" si="248"/>
        <v>0</v>
      </c>
      <c r="FJ310" s="599">
        <v>0</v>
      </c>
      <c r="FK310" s="51">
        <f>SUM(FK306:FK309)</f>
        <v>0</v>
      </c>
      <c r="FL310" s="346"/>
      <c r="FM310" s="462">
        <v>0</v>
      </c>
      <c r="FN310" s="275"/>
      <c r="FO310" s="42"/>
      <c r="FP310" s="41">
        <f t="shared" si="291"/>
        <v>0</v>
      </c>
      <c r="FQ310" s="41">
        <f t="shared" si="292"/>
        <v>0</v>
      </c>
      <c r="FR310" s="633">
        <v>0</v>
      </c>
      <c r="FW310" s="355">
        <f t="shared" si="293"/>
        <v>380</v>
      </c>
      <c r="FX310" s="355">
        <f t="shared" si="293"/>
        <v>0</v>
      </c>
      <c r="FY310" s="355">
        <f t="shared" si="294"/>
        <v>0</v>
      </c>
      <c r="FZ310" s="356">
        <f t="shared" si="294"/>
        <v>0</v>
      </c>
    </row>
    <row r="311" spans="1:182" x14ac:dyDescent="0.25">
      <c r="A311" s="62"/>
      <c r="B311" s="212"/>
      <c r="C311" s="196"/>
      <c r="D311" s="96"/>
      <c r="E311" s="299"/>
      <c r="F311" s="288"/>
      <c r="G311" s="51"/>
      <c r="H311" s="289"/>
      <c r="I311" s="462"/>
      <c r="K311" s="42"/>
      <c r="L311" s="41">
        <f t="shared" si="254"/>
        <v>0</v>
      </c>
      <c r="M311" s="41">
        <f t="shared" si="255"/>
        <v>0</v>
      </c>
      <c r="N311" s="557">
        <v>0</v>
      </c>
      <c r="O311" s="41"/>
      <c r="P311" s="289"/>
      <c r="Q311" s="467"/>
      <c r="S311" s="42"/>
      <c r="T311" s="41">
        <f t="shared" si="256"/>
        <v>0</v>
      </c>
      <c r="U311" s="41">
        <f t="shared" si="257"/>
        <v>0</v>
      </c>
      <c r="V311" s="557">
        <v>0</v>
      </c>
      <c r="W311" s="51"/>
      <c r="X311" s="289"/>
      <c r="Y311" s="462"/>
      <c r="AA311" s="42"/>
      <c r="AB311" s="41">
        <f t="shared" si="258"/>
        <v>0</v>
      </c>
      <c r="AC311" s="41">
        <f t="shared" si="259"/>
        <v>0</v>
      </c>
      <c r="AD311" s="557">
        <v>0</v>
      </c>
      <c r="AE311" s="41"/>
      <c r="AF311" s="289"/>
      <c r="AG311" s="467"/>
      <c r="AI311" s="42"/>
      <c r="AJ311" s="41">
        <f t="shared" si="260"/>
        <v>0</v>
      </c>
      <c r="AK311" s="41">
        <f t="shared" si="261"/>
        <v>0</v>
      </c>
      <c r="AL311" s="557">
        <v>0</v>
      </c>
      <c r="AM311" s="51"/>
      <c r="AN311" s="289"/>
      <c r="AO311" s="462"/>
      <c r="AQ311" s="42"/>
      <c r="AR311" s="41">
        <f t="shared" si="262"/>
        <v>0</v>
      </c>
      <c r="AS311" s="41">
        <f t="shared" si="263"/>
        <v>0</v>
      </c>
      <c r="AT311" s="557">
        <v>0</v>
      </c>
      <c r="AU311" s="41"/>
      <c r="AV311" s="289"/>
      <c r="AW311" s="467"/>
      <c r="AY311" s="42"/>
      <c r="AZ311" s="41">
        <f t="shared" si="264"/>
        <v>0</v>
      </c>
      <c r="BA311" s="41">
        <f t="shared" si="265"/>
        <v>0</v>
      </c>
      <c r="BB311" s="557">
        <v>0</v>
      </c>
      <c r="BC311" s="51"/>
      <c r="BD311" s="289"/>
      <c r="BE311" s="462"/>
      <c r="BG311" s="42"/>
      <c r="BH311" s="41">
        <f t="shared" si="266"/>
        <v>0</v>
      </c>
      <c r="BI311" s="41">
        <f t="shared" si="267"/>
        <v>0</v>
      </c>
      <c r="BJ311" s="557">
        <v>0</v>
      </c>
      <c r="BK311" s="41"/>
      <c r="BL311" s="289"/>
      <c r="BM311" s="467"/>
      <c r="BO311" s="42"/>
      <c r="BP311" s="41">
        <f t="shared" si="268"/>
        <v>0</v>
      </c>
      <c r="BQ311" s="41">
        <f t="shared" si="269"/>
        <v>0</v>
      </c>
      <c r="BR311" s="557">
        <v>0</v>
      </c>
      <c r="BS311" s="51"/>
      <c r="BT311" s="289"/>
      <c r="BU311" s="462"/>
      <c r="BW311" s="42"/>
      <c r="BX311" s="41">
        <f t="shared" si="270"/>
        <v>0</v>
      </c>
      <c r="BY311" s="41">
        <f t="shared" si="271"/>
        <v>0</v>
      </c>
      <c r="BZ311" s="557">
        <v>0</v>
      </c>
      <c r="CA311" s="41"/>
      <c r="CB311" s="289"/>
      <c r="CC311" s="467"/>
      <c r="CE311" s="42"/>
      <c r="CF311" s="41">
        <f t="shared" si="272"/>
        <v>0</v>
      </c>
      <c r="CG311" s="41">
        <f t="shared" si="273"/>
        <v>0</v>
      </c>
      <c r="CH311" s="557">
        <v>0</v>
      </c>
      <c r="CI311" s="41"/>
      <c r="CJ311" s="289"/>
      <c r="CK311" s="467"/>
      <c r="CM311" s="42"/>
      <c r="CN311" s="41">
        <f t="shared" si="274"/>
        <v>0</v>
      </c>
      <c r="CO311" s="41">
        <f t="shared" si="275"/>
        <v>0</v>
      </c>
      <c r="CP311" s="599">
        <v>0</v>
      </c>
      <c r="CQ311" s="41"/>
      <c r="CR311" s="289"/>
      <c r="CS311" s="467"/>
      <c r="CT311" s="57"/>
      <c r="CU311" s="42"/>
      <c r="CV311" s="41">
        <f t="shared" si="252"/>
        <v>0</v>
      </c>
      <c r="CW311" s="41">
        <f t="shared" si="253"/>
        <v>0</v>
      </c>
      <c r="CX311" s="564">
        <v>0</v>
      </c>
      <c r="CY311" s="41"/>
      <c r="CZ311" s="289"/>
      <c r="DA311" s="502"/>
      <c r="DB311" s="274"/>
      <c r="DC311" s="42"/>
      <c r="DD311" s="41">
        <f t="shared" si="276"/>
        <v>0</v>
      </c>
      <c r="DE311" s="41">
        <f t="shared" si="277"/>
        <v>0</v>
      </c>
      <c r="DF311" s="604">
        <v>0</v>
      </c>
      <c r="DG311" s="180"/>
      <c r="DH311" s="289"/>
      <c r="DI311" s="502"/>
      <c r="DJ311" s="274"/>
      <c r="DK311" s="42"/>
      <c r="DL311" s="41">
        <f t="shared" si="278"/>
        <v>0</v>
      </c>
      <c r="DM311" s="41">
        <f t="shared" si="279"/>
        <v>0</v>
      </c>
      <c r="DN311" s="604">
        <v>0</v>
      </c>
      <c r="DO311" s="180"/>
      <c r="DP311" s="289"/>
      <c r="DQ311" s="502"/>
      <c r="DR311" s="274"/>
      <c r="DS311" s="42"/>
      <c r="DT311" s="41">
        <f t="shared" si="280"/>
        <v>0</v>
      </c>
      <c r="DU311" s="41">
        <f t="shared" si="281"/>
        <v>0</v>
      </c>
      <c r="DV311" s="604">
        <v>0</v>
      </c>
      <c r="DW311" s="180"/>
      <c r="DX311" s="289"/>
      <c r="DY311" s="502"/>
      <c r="DZ311" s="274"/>
      <c r="EA311" s="42"/>
      <c r="EB311" s="41">
        <f t="shared" si="282"/>
        <v>0</v>
      </c>
      <c r="EC311" s="41">
        <f t="shared" si="283"/>
        <v>0</v>
      </c>
      <c r="ED311" s="604">
        <v>0</v>
      </c>
      <c r="EE311" s="180"/>
      <c r="EF311" s="289"/>
      <c r="EG311" s="502"/>
      <c r="EH311" s="274"/>
      <c r="EI311" s="42"/>
      <c r="EJ311" s="41">
        <f t="shared" si="284"/>
        <v>0</v>
      </c>
      <c r="EK311" s="41">
        <f t="shared" si="285"/>
        <v>0</v>
      </c>
      <c r="EL311" s="604">
        <v>0</v>
      </c>
      <c r="EM311" s="180"/>
      <c r="EN311" s="289"/>
      <c r="EO311" s="502"/>
      <c r="EP311" s="274"/>
      <c r="EQ311" s="42"/>
      <c r="ER311" s="41">
        <f t="shared" si="286"/>
        <v>0</v>
      </c>
      <c r="ES311" s="41">
        <f t="shared" si="287"/>
        <v>0</v>
      </c>
      <c r="ET311" s="604">
        <v>0</v>
      </c>
      <c r="EU311" s="180"/>
      <c r="EV311" s="289"/>
      <c r="EW311" s="502"/>
      <c r="EX311" s="274"/>
      <c r="EY311" s="42"/>
      <c r="EZ311" s="41">
        <f t="shared" si="288"/>
        <v>0</v>
      </c>
      <c r="FA311" s="41">
        <f t="shared" si="289"/>
        <v>0</v>
      </c>
      <c r="FB311" s="604">
        <v>0</v>
      </c>
      <c r="FC311" s="180"/>
      <c r="FD311" s="289"/>
      <c r="FE311" s="502"/>
      <c r="FF311" s="274"/>
      <c r="FG311" s="42"/>
      <c r="FH311" s="41">
        <f t="shared" si="290"/>
        <v>0</v>
      </c>
      <c r="FI311" s="41">
        <f t="shared" si="248"/>
        <v>0</v>
      </c>
      <c r="FJ311" s="599">
        <v>0</v>
      </c>
      <c r="FK311" s="292"/>
      <c r="FL311" s="289"/>
      <c r="FM311" s="548"/>
      <c r="FN311" s="275"/>
      <c r="FO311" s="42"/>
      <c r="FP311" s="41">
        <f t="shared" si="291"/>
        <v>0</v>
      </c>
      <c r="FQ311" s="41">
        <f t="shared" si="292"/>
        <v>0</v>
      </c>
      <c r="FR311" s="633">
        <v>0</v>
      </c>
      <c r="FW311" s="355">
        <f t="shared" si="293"/>
        <v>0</v>
      </c>
      <c r="FX311" s="355">
        <f t="shared" si="293"/>
        <v>0</v>
      </c>
      <c r="FY311" s="355">
        <f t="shared" si="294"/>
        <v>0</v>
      </c>
      <c r="FZ311" s="356">
        <f t="shared" si="294"/>
        <v>0</v>
      </c>
    </row>
    <row r="312" spans="1:182" x14ac:dyDescent="0.25">
      <c r="A312" s="62"/>
      <c r="B312" s="212" t="s">
        <v>459</v>
      </c>
      <c r="C312" s="196"/>
      <c r="D312" s="96"/>
      <c r="E312" s="299"/>
      <c r="F312" s="288"/>
      <c r="G312" s="51"/>
      <c r="H312" s="289"/>
      <c r="I312" s="462"/>
      <c r="K312" s="42"/>
      <c r="L312" s="41">
        <f t="shared" si="254"/>
        <v>0</v>
      </c>
      <c r="M312" s="41">
        <f t="shared" si="255"/>
        <v>0</v>
      </c>
      <c r="N312" s="557">
        <v>0</v>
      </c>
      <c r="O312" s="41"/>
      <c r="P312" s="289"/>
      <c r="Q312" s="467"/>
      <c r="S312" s="42"/>
      <c r="T312" s="41">
        <f t="shared" si="256"/>
        <v>0</v>
      </c>
      <c r="U312" s="41">
        <f t="shared" si="257"/>
        <v>0</v>
      </c>
      <c r="V312" s="557">
        <v>0</v>
      </c>
      <c r="W312" s="51"/>
      <c r="X312" s="289"/>
      <c r="Y312" s="462"/>
      <c r="AA312" s="42"/>
      <c r="AB312" s="41">
        <f t="shared" si="258"/>
        <v>0</v>
      </c>
      <c r="AC312" s="41">
        <f t="shared" si="259"/>
        <v>0</v>
      </c>
      <c r="AD312" s="557">
        <v>0</v>
      </c>
      <c r="AE312" s="41"/>
      <c r="AF312" s="289"/>
      <c r="AG312" s="467"/>
      <c r="AI312" s="42"/>
      <c r="AJ312" s="41">
        <f t="shared" si="260"/>
        <v>0</v>
      </c>
      <c r="AK312" s="41">
        <f t="shared" si="261"/>
        <v>0</v>
      </c>
      <c r="AL312" s="557">
        <v>0</v>
      </c>
      <c r="AM312" s="51"/>
      <c r="AN312" s="289"/>
      <c r="AO312" s="462"/>
      <c r="AQ312" s="42"/>
      <c r="AR312" s="41">
        <f t="shared" si="262"/>
        <v>0</v>
      </c>
      <c r="AS312" s="41">
        <f t="shared" si="263"/>
        <v>0</v>
      </c>
      <c r="AT312" s="557">
        <v>0</v>
      </c>
      <c r="AU312" s="41"/>
      <c r="AV312" s="289"/>
      <c r="AW312" s="467"/>
      <c r="AY312" s="42"/>
      <c r="AZ312" s="41">
        <f t="shared" si="264"/>
        <v>0</v>
      </c>
      <c r="BA312" s="41">
        <f t="shared" si="265"/>
        <v>0</v>
      </c>
      <c r="BB312" s="557">
        <v>0</v>
      </c>
      <c r="BC312" s="51"/>
      <c r="BD312" s="289"/>
      <c r="BE312" s="462"/>
      <c r="BG312" s="42"/>
      <c r="BH312" s="41">
        <f t="shared" si="266"/>
        <v>0</v>
      </c>
      <c r="BI312" s="41">
        <f t="shared" si="267"/>
        <v>0</v>
      </c>
      <c r="BJ312" s="557">
        <v>0</v>
      </c>
      <c r="BK312" s="41"/>
      <c r="BL312" s="289"/>
      <c r="BM312" s="467"/>
      <c r="BO312" s="42"/>
      <c r="BP312" s="41">
        <f t="shared" si="268"/>
        <v>0</v>
      </c>
      <c r="BQ312" s="41">
        <f t="shared" si="269"/>
        <v>0</v>
      </c>
      <c r="BR312" s="557">
        <v>0</v>
      </c>
      <c r="BS312" s="51"/>
      <c r="BT312" s="289"/>
      <c r="BU312" s="462"/>
      <c r="BW312" s="42"/>
      <c r="BX312" s="41">
        <f t="shared" si="270"/>
        <v>0</v>
      </c>
      <c r="BY312" s="41">
        <f t="shared" si="271"/>
        <v>0</v>
      </c>
      <c r="BZ312" s="557">
        <v>0</v>
      </c>
      <c r="CA312" s="41"/>
      <c r="CB312" s="289"/>
      <c r="CC312" s="467"/>
      <c r="CE312" s="42"/>
      <c r="CF312" s="41">
        <f t="shared" si="272"/>
        <v>0</v>
      </c>
      <c r="CG312" s="41">
        <f t="shared" si="273"/>
        <v>0</v>
      </c>
      <c r="CH312" s="557">
        <v>0</v>
      </c>
      <c r="CI312" s="41"/>
      <c r="CJ312" s="289"/>
      <c r="CK312" s="467"/>
      <c r="CM312" s="42"/>
      <c r="CN312" s="41">
        <f t="shared" si="274"/>
        <v>0</v>
      </c>
      <c r="CO312" s="41">
        <f t="shared" si="275"/>
        <v>0</v>
      </c>
      <c r="CP312" s="599">
        <v>0</v>
      </c>
      <c r="CQ312" s="41"/>
      <c r="CR312" s="289"/>
      <c r="CS312" s="467"/>
      <c r="CT312" s="57"/>
      <c r="CU312" s="42"/>
      <c r="CV312" s="41">
        <f t="shared" si="252"/>
        <v>0</v>
      </c>
      <c r="CW312" s="41">
        <f t="shared" si="253"/>
        <v>0</v>
      </c>
      <c r="CX312" s="564">
        <v>0</v>
      </c>
      <c r="CY312" s="41"/>
      <c r="CZ312" s="289"/>
      <c r="DA312" s="502"/>
      <c r="DB312" s="274"/>
      <c r="DC312" s="42"/>
      <c r="DD312" s="41">
        <f t="shared" si="276"/>
        <v>0</v>
      </c>
      <c r="DE312" s="41">
        <f t="shared" si="277"/>
        <v>0</v>
      </c>
      <c r="DF312" s="604">
        <v>0</v>
      </c>
      <c r="DG312" s="180"/>
      <c r="DH312" s="289"/>
      <c r="DI312" s="502"/>
      <c r="DJ312" s="274"/>
      <c r="DK312" s="42"/>
      <c r="DL312" s="41">
        <f t="shared" si="278"/>
        <v>0</v>
      </c>
      <c r="DM312" s="41">
        <f t="shared" si="279"/>
        <v>0</v>
      </c>
      <c r="DN312" s="604">
        <v>0</v>
      </c>
      <c r="DO312" s="180"/>
      <c r="DP312" s="289"/>
      <c r="DQ312" s="502"/>
      <c r="DR312" s="274"/>
      <c r="DS312" s="42"/>
      <c r="DT312" s="41">
        <f t="shared" si="280"/>
        <v>0</v>
      </c>
      <c r="DU312" s="41">
        <f t="shared" si="281"/>
        <v>0</v>
      </c>
      <c r="DV312" s="604">
        <v>0</v>
      </c>
      <c r="DW312" s="180"/>
      <c r="DX312" s="289"/>
      <c r="DY312" s="502"/>
      <c r="DZ312" s="274"/>
      <c r="EA312" s="42"/>
      <c r="EB312" s="41">
        <f t="shared" si="282"/>
        <v>0</v>
      </c>
      <c r="EC312" s="41">
        <f t="shared" si="283"/>
        <v>0</v>
      </c>
      <c r="ED312" s="604">
        <v>0</v>
      </c>
      <c r="EE312" s="180"/>
      <c r="EF312" s="289"/>
      <c r="EG312" s="502"/>
      <c r="EH312" s="274"/>
      <c r="EI312" s="42"/>
      <c r="EJ312" s="41">
        <f t="shared" si="284"/>
        <v>0</v>
      </c>
      <c r="EK312" s="41">
        <f t="shared" si="285"/>
        <v>0</v>
      </c>
      <c r="EL312" s="604">
        <v>0</v>
      </c>
      <c r="EM312" s="180"/>
      <c r="EN312" s="289"/>
      <c r="EO312" s="502"/>
      <c r="EP312" s="274"/>
      <c r="EQ312" s="42"/>
      <c r="ER312" s="41">
        <f t="shared" si="286"/>
        <v>0</v>
      </c>
      <c r="ES312" s="41">
        <f t="shared" si="287"/>
        <v>0</v>
      </c>
      <c r="ET312" s="604">
        <v>0</v>
      </c>
      <c r="EU312" s="180"/>
      <c r="EV312" s="289"/>
      <c r="EW312" s="502"/>
      <c r="EX312" s="274"/>
      <c r="EY312" s="42"/>
      <c r="EZ312" s="41">
        <f t="shared" si="288"/>
        <v>0</v>
      </c>
      <c r="FA312" s="41">
        <f t="shared" si="289"/>
        <v>0</v>
      </c>
      <c r="FB312" s="604">
        <v>0</v>
      </c>
      <c r="FC312" s="180"/>
      <c r="FD312" s="289"/>
      <c r="FE312" s="502"/>
      <c r="FF312" s="274"/>
      <c r="FG312" s="42"/>
      <c r="FH312" s="41">
        <f t="shared" si="290"/>
        <v>0</v>
      </c>
      <c r="FI312" s="41">
        <f t="shared" si="248"/>
        <v>0</v>
      </c>
      <c r="FJ312" s="599">
        <v>0</v>
      </c>
      <c r="FK312" s="292"/>
      <c r="FL312" s="289"/>
      <c r="FM312" s="548"/>
      <c r="FN312" s="275"/>
      <c r="FO312" s="42"/>
      <c r="FP312" s="41">
        <f t="shared" si="291"/>
        <v>0</v>
      </c>
      <c r="FQ312" s="41">
        <f t="shared" si="292"/>
        <v>0</v>
      </c>
      <c r="FR312" s="633">
        <v>0</v>
      </c>
      <c r="FW312" s="355">
        <f t="shared" si="293"/>
        <v>0</v>
      </c>
      <c r="FX312" s="355">
        <f t="shared" si="293"/>
        <v>0</v>
      </c>
      <c r="FY312" s="355">
        <f t="shared" si="294"/>
        <v>0</v>
      </c>
      <c r="FZ312" s="356">
        <f t="shared" si="294"/>
        <v>0</v>
      </c>
    </row>
    <row r="313" spans="1:182" x14ac:dyDescent="0.25">
      <c r="A313" s="92" t="s">
        <v>460</v>
      </c>
      <c r="B313" s="353" t="s">
        <v>461</v>
      </c>
      <c r="C313" s="196" t="s">
        <v>18</v>
      </c>
      <c r="D313" s="203">
        <v>225</v>
      </c>
      <c r="E313" s="299">
        <f>G313+O313+W313+AE313+AM313+AU313+BC313+BK313+BS313+CA313+CI313+CQ313</f>
        <v>0</v>
      </c>
      <c r="F313" s="288">
        <f>$D$313*E313</f>
        <v>0</v>
      </c>
      <c r="G313" s="51"/>
      <c r="H313" s="289">
        <f>$D$313*G313</f>
        <v>0</v>
      </c>
      <c r="I313" s="462"/>
      <c r="K313" s="42"/>
      <c r="L313" s="41">
        <f t="shared" si="254"/>
        <v>0</v>
      </c>
      <c r="M313" s="41">
        <f t="shared" si="255"/>
        <v>0</v>
      </c>
      <c r="N313" s="557">
        <v>0</v>
      </c>
      <c r="O313" s="41"/>
      <c r="P313" s="289">
        <f>$D$313*O313</f>
        <v>0</v>
      </c>
      <c r="Q313" s="467"/>
      <c r="S313" s="42"/>
      <c r="T313" s="41">
        <f t="shared" si="256"/>
        <v>0</v>
      </c>
      <c r="U313" s="41">
        <f t="shared" si="257"/>
        <v>0</v>
      </c>
      <c r="V313" s="557">
        <v>0</v>
      </c>
      <c r="W313" s="51"/>
      <c r="X313" s="289">
        <f>$D$313*W313</f>
        <v>0</v>
      </c>
      <c r="Y313" s="462"/>
      <c r="AA313" s="42"/>
      <c r="AB313" s="41">
        <f t="shared" si="258"/>
        <v>0</v>
      </c>
      <c r="AC313" s="41">
        <f t="shared" si="259"/>
        <v>0</v>
      </c>
      <c r="AD313" s="557">
        <v>0</v>
      </c>
      <c r="AE313" s="41"/>
      <c r="AF313" s="289">
        <f>$D$313*AE313</f>
        <v>0</v>
      </c>
      <c r="AG313" s="467"/>
      <c r="AI313" s="42"/>
      <c r="AJ313" s="41">
        <f t="shared" si="260"/>
        <v>0</v>
      </c>
      <c r="AK313" s="41">
        <f t="shared" si="261"/>
        <v>0</v>
      </c>
      <c r="AL313" s="557">
        <v>0</v>
      </c>
      <c r="AM313" s="51"/>
      <c r="AN313" s="289">
        <f>$D$313*AM313</f>
        <v>0</v>
      </c>
      <c r="AO313" s="462"/>
      <c r="AQ313" s="42"/>
      <c r="AR313" s="41">
        <f t="shared" si="262"/>
        <v>0</v>
      </c>
      <c r="AS313" s="41">
        <f t="shared" si="263"/>
        <v>0</v>
      </c>
      <c r="AT313" s="557">
        <v>0</v>
      </c>
      <c r="AU313" s="41"/>
      <c r="AV313" s="289">
        <f>$D$313*AU313</f>
        <v>0</v>
      </c>
      <c r="AW313" s="467"/>
      <c r="AY313" s="42"/>
      <c r="AZ313" s="41">
        <f t="shared" si="264"/>
        <v>0</v>
      </c>
      <c r="BA313" s="41">
        <f t="shared" si="265"/>
        <v>0</v>
      </c>
      <c r="BB313" s="557">
        <v>0</v>
      </c>
      <c r="BC313" s="51"/>
      <c r="BD313" s="289">
        <f>$D$313*BC313</f>
        <v>0</v>
      </c>
      <c r="BE313" s="462"/>
      <c r="BG313" s="42"/>
      <c r="BH313" s="41">
        <f t="shared" si="266"/>
        <v>0</v>
      </c>
      <c r="BI313" s="41">
        <f t="shared" si="267"/>
        <v>0</v>
      </c>
      <c r="BJ313" s="557">
        <v>0</v>
      </c>
      <c r="BK313" s="41"/>
      <c r="BL313" s="289">
        <f>$D$313*BK313</f>
        <v>0</v>
      </c>
      <c r="BM313" s="467"/>
      <c r="BO313" s="42"/>
      <c r="BP313" s="41">
        <f t="shared" si="268"/>
        <v>0</v>
      </c>
      <c r="BQ313" s="41">
        <f t="shared" si="269"/>
        <v>0</v>
      </c>
      <c r="BR313" s="557">
        <v>0</v>
      </c>
      <c r="BS313" s="51"/>
      <c r="BT313" s="289">
        <f>$D$313*BS313</f>
        <v>0</v>
      </c>
      <c r="BU313" s="462"/>
      <c r="BW313" s="42"/>
      <c r="BX313" s="41">
        <f t="shared" si="270"/>
        <v>0</v>
      </c>
      <c r="BY313" s="41">
        <f t="shared" si="271"/>
        <v>0</v>
      </c>
      <c r="BZ313" s="557">
        <v>0</v>
      </c>
      <c r="CA313" s="41"/>
      <c r="CB313" s="289">
        <f>$D$313*CA313</f>
        <v>0</v>
      </c>
      <c r="CC313" s="467"/>
      <c r="CE313" s="42"/>
      <c r="CF313" s="41">
        <f t="shared" si="272"/>
        <v>0</v>
      </c>
      <c r="CG313" s="41">
        <f t="shared" si="273"/>
        <v>0</v>
      </c>
      <c r="CH313" s="557">
        <v>0</v>
      </c>
      <c r="CI313" s="41"/>
      <c r="CJ313" s="289">
        <f>$D$313*CI313</f>
        <v>0</v>
      </c>
      <c r="CK313" s="467"/>
      <c r="CM313" s="42"/>
      <c r="CN313" s="41">
        <f t="shared" si="274"/>
        <v>0</v>
      </c>
      <c r="CO313" s="41">
        <f t="shared" si="275"/>
        <v>0</v>
      </c>
      <c r="CP313" s="599">
        <v>0</v>
      </c>
      <c r="CQ313" s="41"/>
      <c r="CR313" s="289">
        <f>$D$313*CQ313</f>
        <v>0</v>
      </c>
      <c r="CS313" s="467"/>
      <c r="CT313" s="57"/>
      <c r="CU313" s="42"/>
      <c r="CV313" s="41">
        <f t="shared" si="252"/>
        <v>0</v>
      </c>
      <c r="CW313" s="41">
        <f t="shared" si="253"/>
        <v>0</v>
      </c>
      <c r="CX313" s="564">
        <v>0</v>
      </c>
      <c r="CY313" s="41"/>
      <c r="CZ313" s="289">
        <f>$D$313*CY313</f>
        <v>0</v>
      </c>
      <c r="DA313" s="502"/>
      <c r="DB313" s="274"/>
      <c r="DC313" s="42"/>
      <c r="DD313" s="41">
        <f t="shared" si="276"/>
        <v>0</v>
      </c>
      <c r="DE313" s="41">
        <f t="shared" si="277"/>
        <v>0</v>
      </c>
      <c r="DF313" s="604">
        <v>0</v>
      </c>
      <c r="DG313" s="180"/>
      <c r="DH313" s="289">
        <f>$D$313*DG313</f>
        <v>0</v>
      </c>
      <c r="DI313" s="502"/>
      <c r="DJ313" s="274"/>
      <c r="DK313" s="42"/>
      <c r="DL313" s="41">
        <f t="shared" si="278"/>
        <v>0</v>
      </c>
      <c r="DM313" s="41">
        <f t="shared" si="279"/>
        <v>0</v>
      </c>
      <c r="DN313" s="604">
        <v>0</v>
      </c>
      <c r="DO313" s="180"/>
      <c r="DP313" s="289">
        <f>$D$313*DO313</f>
        <v>0</v>
      </c>
      <c r="DQ313" s="502"/>
      <c r="DR313" s="274"/>
      <c r="DS313" s="42"/>
      <c r="DT313" s="41">
        <f t="shared" si="280"/>
        <v>0</v>
      </c>
      <c r="DU313" s="41">
        <f t="shared" si="281"/>
        <v>0</v>
      </c>
      <c r="DV313" s="604">
        <v>0</v>
      </c>
      <c r="DW313" s="180"/>
      <c r="DX313" s="289">
        <f>$D$313*DW313</f>
        <v>0</v>
      </c>
      <c r="DY313" s="502"/>
      <c r="DZ313" s="274"/>
      <c r="EA313" s="42"/>
      <c r="EB313" s="41">
        <f t="shared" si="282"/>
        <v>0</v>
      </c>
      <c r="EC313" s="41">
        <f t="shared" si="283"/>
        <v>0</v>
      </c>
      <c r="ED313" s="604">
        <v>0</v>
      </c>
      <c r="EE313" s="180"/>
      <c r="EF313" s="289">
        <f>$D$313*EE313</f>
        <v>0</v>
      </c>
      <c r="EG313" s="502"/>
      <c r="EH313" s="274"/>
      <c r="EI313" s="42"/>
      <c r="EJ313" s="41">
        <f t="shared" si="284"/>
        <v>0</v>
      </c>
      <c r="EK313" s="41">
        <f t="shared" si="285"/>
        <v>0</v>
      </c>
      <c r="EL313" s="604">
        <v>0</v>
      </c>
      <c r="EM313" s="180"/>
      <c r="EN313" s="289">
        <f>$D$313*EM313</f>
        <v>0</v>
      </c>
      <c r="EO313" s="502"/>
      <c r="EP313" s="274"/>
      <c r="EQ313" s="42"/>
      <c r="ER313" s="41">
        <f t="shared" si="286"/>
        <v>0</v>
      </c>
      <c r="ES313" s="41">
        <f t="shared" si="287"/>
        <v>0</v>
      </c>
      <c r="ET313" s="604">
        <v>0</v>
      </c>
      <c r="EU313" s="180"/>
      <c r="EV313" s="289">
        <f>$D$313*EU313</f>
        <v>0</v>
      </c>
      <c r="EW313" s="502"/>
      <c r="EX313" s="274"/>
      <c r="EY313" s="42"/>
      <c r="EZ313" s="41">
        <f t="shared" si="288"/>
        <v>0</v>
      </c>
      <c r="FA313" s="41">
        <f t="shared" si="289"/>
        <v>0</v>
      </c>
      <c r="FB313" s="604">
        <v>0</v>
      </c>
      <c r="FC313" s="180"/>
      <c r="FD313" s="289">
        <f>$D$313*FC313</f>
        <v>0</v>
      </c>
      <c r="FE313" s="502"/>
      <c r="FF313" s="274"/>
      <c r="FG313" s="42"/>
      <c r="FH313" s="41">
        <f t="shared" si="290"/>
        <v>0</v>
      </c>
      <c r="FI313" s="41">
        <f t="shared" si="248"/>
        <v>0</v>
      </c>
      <c r="FJ313" s="599">
        <v>0</v>
      </c>
      <c r="FK313" s="292"/>
      <c r="FL313" s="289">
        <f>$D$313*FK313</f>
        <v>0</v>
      </c>
      <c r="FM313" s="548"/>
      <c r="FN313" s="275"/>
      <c r="FO313" s="42"/>
      <c r="FP313" s="41">
        <f t="shared" si="291"/>
        <v>0</v>
      </c>
      <c r="FQ313" s="41">
        <f t="shared" si="292"/>
        <v>0</v>
      </c>
      <c r="FR313" s="633">
        <v>0</v>
      </c>
      <c r="FW313" s="355">
        <f t="shared" si="293"/>
        <v>0</v>
      </c>
      <c r="FX313" s="355">
        <f t="shared" si="293"/>
        <v>0</v>
      </c>
      <c r="FY313" s="355">
        <f t="shared" si="294"/>
        <v>0</v>
      </c>
      <c r="FZ313" s="356">
        <f t="shared" si="294"/>
        <v>0</v>
      </c>
    </row>
    <row r="314" spans="1:182" x14ac:dyDescent="0.25">
      <c r="A314" s="92" t="s">
        <v>462</v>
      </c>
      <c r="B314" s="353" t="s">
        <v>463</v>
      </c>
      <c r="C314" s="196" t="s">
        <v>18</v>
      </c>
      <c r="D314" s="203">
        <v>225</v>
      </c>
      <c r="E314" s="299">
        <f>G314+O314+W314+AE314+AM314+AU314+BC314+BK314+BS314+CA314+CI314+CQ314</f>
        <v>0</v>
      </c>
      <c r="F314" s="288">
        <f>$D$314*E314</f>
        <v>0</v>
      </c>
      <c r="G314" s="51"/>
      <c r="H314" s="289">
        <f>$D$314*G314</f>
        <v>0</v>
      </c>
      <c r="I314" s="462"/>
      <c r="K314" s="42"/>
      <c r="L314" s="41">
        <f t="shared" si="254"/>
        <v>0</v>
      </c>
      <c r="M314" s="41">
        <f t="shared" si="255"/>
        <v>0</v>
      </c>
      <c r="N314" s="557">
        <v>0</v>
      </c>
      <c r="O314" s="41"/>
      <c r="P314" s="289">
        <f>$D$314*O314</f>
        <v>0</v>
      </c>
      <c r="Q314" s="467"/>
      <c r="S314" s="42"/>
      <c r="T314" s="41">
        <f t="shared" si="256"/>
        <v>0</v>
      </c>
      <c r="U314" s="41">
        <f t="shared" si="257"/>
        <v>0</v>
      </c>
      <c r="V314" s="557">
        <v>0</v>
      </c>
      <c r="W314" s="51"/>
      <c r="X314" s="289">
        <f>$D$314*W314</f>
        <v>0</v>
      </c>
      <c r="Y314" s="462"/>
      <c r="AA314" s="42"/>
      <c r="AB314" s="41">
        <f t="shared" si="258"/>
        <v>0</v>
      </c>
      <c r="AC314" s="41">
        <f t="shared" si="259"/>
        <v>0</v>
      </c>
      <c r="AD314" s="557">
        <v>0</v>
      </c>
      <c r="AE314" s="41"/>
      <c r="AF314" s="289">
        <f>$D$314*AE314</f>
        <v>0</v>
      </c>
      <c r="AG314" s="467"/>
      <c r="AI314" s="42"/>
      <c r="AJ314" s="41">
        <f t="shared" si="260"/>
        <v>0</v>
      </c>
      <c r="AK314" s="41">
        <f t="shared" si="261"/>
        <v>0</v>
      </c>
      <c r="AL314" s="557">
        <v>0</v>
      </c>
      <c r="AM314" s="51"/>
      <c r="AN314" s="289">
        <f>$D$314*AM314</f>
        <v>0</v>
      </c>
      <c r="AO314" s="462"/>
      <c r="AQ314" s="42"/>
      <c r="AR314" s="41">
        <f t="shared" si="262"/>
        <v>0</v>
      </c>
      <c r="AS314" s="41">
        <f t="shared" si="263"/>
        <v>0</v>
      </c>
      <c r="AT314" s="557">
        <v>0</v>
      </c>
      <c r="AU314" s="41"/>
      <c r="AV314" s="289">
        <f>$D$314*AU314</f>
        <v>0</v>
      </c>
      <c r="AW314" s="467"/>
      <c r="AY314" s="42"/>
      <c r="AZ314" s="41">
        <f t="shared" si="264"/>
        <v>0</v>
      </c>
      <c r="BA314" s="41">
        <f t="shared" si="265"/>
        <v>0</v>
      </c>
      <c r="BB314" s="557">
        <v>0</v>
      </c>
      <c r="BC314" s="51"/>
      <c r="BD314" s="289">
        <f>$D$314*BC314</f>
        <v>0</v>
      </c>
      <c r="BE314" s="462"/>
      <c r="BG314" s="42"/>
      <c r="BH314" s="41">
        <f t="shared" si="266"/>
        <v>0</v>
      </c>
      <c r="BI314" s="41">
        <f t="shared" si="267"/>
        <v>0</v>
      </c>
      <c r="BJ314" s="557">
        <v>0</v>
      </c>
      <c r="BK314" s="41"/>
      <c r="BL314" s="289">
        <f>$D$314*BK314</f>
        <v>0</v>
      </c>
      <c r="BM314" s="467"/>
      <c r="BO314" s="42"/>
      <c r="BP314" s="41">
        <f t="shared" si="268"/>
        <v>0</v>
      </c>
      <c r="BQ314" s="41">
        <f t="shared" si="269"/>
        <v>0</v>
      </c>
      <c r="BR314" s="557">
        <v>0</v>
      </c>
      <c r="BS314" s="51"/>
      <c r="BT314" s="289">
        <f>$D$314*BS314</f>
        <v>0</v>
      </c>
      <c r="BU314" s="462"/>
      <c r="BW314" s="42"/>
      <c r="BX314" s="41">
        <f t="shared" si="270"/>
        <v>0</v>
      </c>
      <c r="BY314" s="41">
        <f t="shared" si="271"/>
        <v>0</v>
      </c>
      <c r="BZ314" s="557">
        <v>0</v>
      </c>
      <c r="CA314" s="41"/>
      <c r="CB314" s="289">
        <f>$D$314*CA314</f>
        <v>0</v>
      </c>
      <c r="CC314" s="467"/>
      <c r="CE314" s="42"/>
      <c r="CF314" s="41">
        <f t="shared" si="272"/>
        <v>0</v>
      </c>
      <c r="CG314" s="41">
        <f t="shared" si="273"/>
        <v>0</v>
      </c>
      <c r="CH314" s="557">
        <v>0</v>
      </c>
      <c r="CI314" s="41"/>
      <c r="CJ314" s="289">
        <f>$D$314*CI314</f>
        <v>0</v>
      </c>
      <c r="CK314" s="467"/>
      <c r="CM314" s="42"/>
      <c r="CN314" s="41">
        <f t="shared" si="274"/>
        <v>0</v>
      </c>
      <c r="CO314" s="41">
        <f t="shared" si="275"/>
        <v>0</v>
      </c>
      <c r="CP314" s="599">
        <v>0</v>
      </c>
      <c r="CQ314" s="41"/>
      <c r="CR314" s="289">
        <f>$D$314*CQ314</f>
        <v>0</v>
      </c>
      <c r="CS314" s="467"/>
      <c r="CT314" s="57"/>
      <c r="CU314" s="42"/>
      <c r="CV314" s="41">
        <f t="shared" si="252"/>
        <v>0</v>
      </c>
      <c r="CW314" s="41">
        <f t="shared" si="253"/>
        <v>0</v>
      </c>
      <c r="CX314" s="564">
        <v>0</v>
      </c>
      <c r="CY314" s="41"/>
      <c r="CZ314" s="289">
        <f>$D$314*CY314</f>
        <v>0</v>
      </c>
      <c r="DA314" s="502"/>
      <c r="DB314" s="274"/>
      <c r="DC314" s="42"/>
      <c r="DD314" s="41">
        <f t="shared" si="276"/>
        <v>0</v>
      </c>
      <c r="DE314" s="41">
        <f t="shared" si="277"/>
        <v>0</v>
      </c>
      <c r="DF314" s="604">
        <v>0</v>
      </c>
      <c r="DG314" s="180"/>
      <c r="DH314" s="289">
        <f>$D$314*DG314</f>
        <v>0</v>
      </c>
      <c r="DI314" s="502"/>
      <c r="DJ314" s="274"/>
      <c r="DK314" s="42"/>
      <c r="DL314" s="41">
        <f t="shared" si="278"/>
        <v>0</v>
      </c>
      <c r="DM314" s="41">
        <f t="shared" si="279"/>
        <v>0</v>
      </c>
      <c r="DN314" s="604">
        <v>0</v>
      </c>
      <c r="DO314" s="180"/>
      <c r="DP314" s="289">
        <f>$D$314*DO314</f>
        <v>0</v>
      </c>
      <c r="DQ314" s="502"/>
      <c r="DR314" s="274"/>
      <c r="DS314" s="42"/>
      <c r="DT314" s="41">
        <f t="shared" si="280"/>
        <v>0</v>
      </c>
      <c r="DU314" s="41">
        <f t="shared" si="281"/>
        <v>0</v>
      </c>
      <c r="DV314" s="604">
        <v>0</v>
      </c>
      <c r="DW314" s="180"/>
      <c r="DX314" s="289">
        <f>$D$314*DW314</f>
        <v>0</v>
      </c>
      <c r="DY314" s="502"/>
      <c r="DZ314" s="274"/>
      <c r="EA314" s="42"/>
      <c r="EB314" s="41">
        <f t="shared" si="282"/>
        <v>0</v>
      </c>
      <c r="EC314" s="41">
        <f t="shared" si="283"/>
        <v>0</v>
      </c>
      <c r="ED314" s="604">
        <v>0</v>
      </c>
      <c r="EE314" s="180"/>
      <c r="EF314" s="289">
        <f>$D$314*EE314</f>
        <v>0</v>
      </c>
      <c r="EG314" s="502"/>
      <c r="EH314" s="274"/>
      <c r="EI314" s="42"/>
      <c r="EJ314" s="41">
        <f t="shared" si="284"/>
        <v>0</v>
      </c>
      <c r="EK314" s="41">
        <f t="shared" si="285"/>
        <v>0</v>
      </c>
      <c r="EL314" s="604">
        <v>0</v>
      </c>
      <c r="EM314" s="180"/>
      <c r="EN314" s="289">
        <f>$D$314*EM314</f>
        <v>0</v>
      </c>
      <c r="EO314" s="502"/>
      <c r="EP314" s="274"/>
      <c r="EQ314" s="42"/>
      <c r="ER314" s="41">
        <f t="shared" si="286"/>
        <v>0</v>
      </c>
      <c r="ES314" s="41">
        <f t="shared" si="287"/>
        <v>0</v>
      </c>
      <c r="ET314" s="604">
        <v>0</v>
      </c>
      <c r="EU314" s="180"/>
      <c r="EV314" s="289">
        <f>$D$314*EU314</f>
        <v>0</v>
      </c>
      <c r="EW314" s="502"/>
      <c r="EX314" s="274"/>
      <c r="EY314" s="42"/>
      <c r="EZ314" s="41">
        <f t="shared" si="288"/>
        <v>0</v>
      </c>
      <c r="FA314" s="41">
        <f t="shared" si="289"/>
        <v>0</v>
      </c>
      <c r="FB314" s="604">
        <v>0</v>
      </c>
      <c r="FC314" s="180"/>
      <c r="FD314" s="289">
        <f>$D$314*FC314</f>
        <v>0</v>
      </c>
      <c r="FE314" s="502"/>
      <c r="FF314" s="274"/>
      <c r="FG314" s="42"/>
      <c r="FH314" s="41">
        <f t="shared" si="290"/>
        <v>0</v>
      </c>
      <c r="FI314" s="41">
        <f t="shared" si="248"/>
        <v>0</v>
      </c>
      <c r="FJ314" s="599">
        <v>0</v>
      </c>
      <c r="FK314" s="292"/>
      <c r="FL314" s="289">
        <f>$D$314*FK314</f>
        <v>0</v>
      </c>
      <c r="FM314" s="548"/>
      <c r="FN314" s="275"/>
      <c r="FO314" s="42"/>
      <c r="FP314" s="41">
        <f t="shared" si="291"/>
        <v>0</v>
      </c>
      <c r="FQ314" s="41">
        <f t="shared" si="292"/>
        <v>0</v>
      </c>
      <c r="FR314" s="633">
        <v>0</v>
      </c>
      <c r="FW314" s="355">
        <f t="shared" si="293"/>
        <v>0</v>
      </c>
      <c r="FX314" s="355">
        <f t="shared" si="293"/>
        <v>0</v>
      </c>
      <c r="FY314" s="355">
        <f t="shared" si="294"/>
        <v>0</v>
      </c>
      <c r="FZ314" s="356">
        <f t="shared" si="294"/>
        <v>0</v>
      </c>
    </row>
    <row r="315" spans="1:182" x14ac:dyDescent="0.25">
      <c r="A315" s="92"/>
      <c r="B315" s="249"/>
      <c r="C315" s="196"/>
      <c r="D315" s="96"/>
      <c r="E315" s="299"/>
      <c r="F315" s="288"/>
      <c r="G315" s="51"/>
      <c r="H315" s="289"/>
      <c r="I315" s="462"/>
      <c r="K315" s="42"/>
      <c r="L315" s="41">
        <f t="shared" si="254"/>
        <v>0</v>
      </c>
      <c r="M315" s="41">
        <f t="shared" si="255"/>
        <v>0</v>
      </c>
      <c r="N315" s="557">
        <v>0</v>
      </c>
      <c r="O315" s="41"/>
      <c r="P315" s="289"/>
      <c r="Q315" s="467"/>
      <c r="S315" s="42"/>
      <c r="T315" s="41">
        <f t="shared" si="256"/>
        <v>0</v>
      </c>
      <c r="U315" s="41">
        <f t="shared" si="257"/>
        <v>0</v>
      </c>
      <c r="V315" s="557">
        <v>0</v>
      </c>
      <c r="W315" s="51"/>
      <c r="X315" s="289"/>
      <c r="Y315" s="462"/>
      <c r="AA315" s="42"/>
      <c r="AB315" s="41">
        <f t="shared" si="258"/>
        <v>0</v>
      </c>
      <c r="AC315" s="41">
        <f t="shared" si="259"/>
        <v>0</v>
      </c>
      <c r="AD315" s="557">
        <v>0</v>
      </c>
      <c r="AE315" s="41"/>
      <c r="AF315" s="289"/>
      <c r="AG315" s="467"/>
      <c r="AI315" s="42"/>
      <c r="AJ315" s="41">
        <f t="shared" si="260"/>
        <v>0</v>
      </c>
      <c r="AK315" s="41">
        <f t="shared" si="261"/>
        <v>0</v>
      </c>
      <c r="AL315" s="557">
        <v>0</v>
      </c>
      <c r="AM315" s="51"/>
      <c r="AN315" s="289"/>
      <c r="AO315" s="462"/>
      <c r="AQ315" s="42"/>
      <c r="AR315" s="41">
        <f t="shared" si="262"/>
        <v>0</v>
      </c>
      <c r="AS315" s="41">
        <f t="shared" si="263"/>
        <v>0</v>
      </c>
      <c r="AT315" s="557">
        <v>0</v>
      </c>
      <c r="AU315" s="41"/>
      <c r="AV315" s="289"/>
      <c r="AW315" s="467"/>
      <c r="AY315" s="42"/>
      <c r="AZ315" s="41">
        <f t="shared" si="264"/>
        <v>0</v>
      </c>
      <c r="BA315" s="41">
        <f t="shared" si="265"/>
        <v>0</v>
      </c>
      <c r="BB315" s="557">
        <v>0</v>
      </c>
      <c r="BC315" s="51"/>
      <c r="BD315" s="289"/>
      <c r="BE315" s="462"/>
      <c r="BG315" s="42"/>
      <c r="BH315" s="41">
        <f t="shared" si="266"/>
        <v>0</v>
      </c>
      <c r="BI315" s="41">
        <f t="shared" si="267"/>
        <v>0</v>
      </c>
      <c r="BJ315" s="557">
        <v>0</v>
      </c>
      <c r="BK315" s="41"/>
      <c r="BL315" s="289"/>
      <c r="BM315" s="467"/>
      <c r="BO315" s="42"/>
      <c r="BP315" s="41">
        <f t="shared" si="268"/>
        <v>0</v>
      </c>
      <c r="BQ315" s="41">
        <f t="shared" si="269"/>
        <v>0</v>
      </c>
      <c r="BR315" s="557">
        <v>0</v>
      </c>
      <c r="BS315" s="51"/>
      <c r="BT315" s="289"/>
      <c r="BU315" s="462"/>
      <c r="BW315" s="42"/>
      <c r="BX315" s="41">
        <f t="shared" si="270"/>
        <v>0</v>
      </c>
      <c r="BY315" s="41">
        <f t="shared" si="271"/>
        <v>0</v>
      </c>
      <c r="BZ315" s="557">
        <v>0</v>
      </c>
      <c r="CA315" s="41"/>
      <c r="CB315" s="289"/>
      <c r="CC315" s="467"/>
      <c r="CE315" s="42"/>
      <c r="CF315" s="41">
        <f t="shared" si="272"/>
        <v>0</v>
      </c>
      <c r="CG315" s="41">
        <f t="shared" si="273"/>
        <v>0</v>
      </c>
      <c r="CH315" s="557">
        <v>0</v>
      </c>
      <c r="CI315" s="41"/>
      <c r="CJ315" s="289"/>
      <c r="CK315" s="467"/>
      <c r="CM315" s="42"/>
      <c r="CN315" s="41">
        <f t="shared" si="274"/>
        <v>0</v>
      </c>
      <c r="CO315" s="41">
        <f t="shared" si="275"/>
        <v>0</v>
      </c>
      <c r="CP315" s="599">
        <v>0</v>
      </c>
      <c r="CQ315" s="41"/>
      <c r="CR315" s="289"/>
      <c r="CS315" s="467"/>
      <c r="CT315" s="57"/>
      <c r="CU315" s="42"/>
      <c r="CV315" s="41">
        <f t="shared" si="252"/>
        <v>0</v>
      </c>
      <c r="CW315" s="41">
        <f t="shared" si="253"/>
        <v>0</v>
      </c>
      <c r="CX315" s="564">
        <v>0</v>
      </c>
      <c r="CY315" s="41"/>
      <c r="CZ315" s="289"/>
      <c r="DA315" s="502"/>
      <c r="DB315" s="274"/>
      <c r="DC315" s="42"/>
      <c r="DD315" s="41">
        <f t="shared" si="276"/>
        <v>0</v>
      </c>
      <c r="DE315" s="41">
        <f t="shared" si="277"/>
        <v>0</v>
      </c>
      <c r="DF315" s="604">
        <v>0</v>
      </c>
      <c r="DG315" s="180"/>
      <c r="DH315" s="289"/>
      <c r="DI315" s="502"/>
      <c r="DJ315" s="274"/>
      <c r="DK315" s="42"/>
      <c r="DL315" s="41">
        <f t="shared" si="278"/>
        <v>0</v>
      </c>
      <c r="DM315" s="41">
        <f t="shared" si="279"/>
        <v>0</v>
      </c>
      <c r="DN315" s="604">
        <v>0</v>
      </c>
      <c r="DO315" s="180"/>
      <c r="DP315" s="289"/>
      <c r="DQ315" s="502"/>
      <c r="DR315" s="274"/>
      <c r="DS315" s="42"/>
      <c r="DT315" s="41">
        <f t="shared" si="280"/>
        <v>0</v>
      </c>
      <c r="DU315" s="41">
        <f t="shared" si="281"/>
        <v>0</v>
      </c>
      <c r="DV315" s="604">
        <v>0</v>
      </c>
      <c r="DW315" s="180"/>
      <c r="DX315" s="289"/>
      <c r="DY315" s="502"/>
      <c r="DZ315" s="274"/>
      <c r="EA315" s="42"/>
      <c r="EB315" s="41">
        <f t="shared" si="282"/>
        <v>0</v>
      </c>
      <c r="EC315" s="41">
        <f t="shared" si="283"/>
        <v>0</v>
      </c>
      <c r="ED315" s="604">
        <v>0</v>
      </c>
      <c r="EE315" s="180"/>
      <c r="EF315" s="289"/>
      <c r="EG315" s="502"/>
      <c r="EH315" s="274"/>
      <c r="EI315" s="42"/>
      <c r="EJ315" s="41">
        <f t="shared" si="284"/>
        <v>0</v>
      </c>
      <c r="EK315" s="41">
        <f t="shared" si="285"/>
        <v>0</v>
      </c>
      <c r="EL315" s="604">
        <v>0</v>
      </c>
      <c r="EM315" s="180"/>
      <c r="EN315" s="289"/>
      <c r="EO315" s="502"/>
      <c r="EP315" s="274"/>
      <c r="EQ315" s="42"/>
      <c r="ER315" s="41">
        <f t="shared" si="286"/>
        <v>0</v>
      </c>
      <c r="ES315" s="41">
        <f t="shared" si="287"/>
        <v>0</v>
      </c>
      <c r="ET315" s="604">
        <v>0</v>
      </c>
      <c r="EU315" s="180"/>
      <c r="EV315" s="289"/>
      <c r="EW315" s="502"/>
      <c r="EX315" s="274"/>
      <c r="EY315" s="42"/>
      <c r="EZ315" s="41">
        <f t="shared" si="288"/>
        <v>0</v>
      </c>
      <c r="FA315" s="41">
        <f t="shared" si="289"/>
        <v>0</v>
      </c>
      <c r="FB315" s="604">
        <v>0</v>
      </c>
      <c r="FC315" s="180"/>
      <c r="FD315" s="289"/>
      <c r="FE315" s="502"/>
      <c r="FF315" s="274"/>
      <c r="FG315" s="42"/>
      <c r="FH315" s="41">
        <f t="shared" si="290"/>
        <v>0</v>
      </c>
      <c r="FI315" s="41">
        <f t="shared" ref="FI315:FI347" si="303">ROUNDUP(FH315,0)</f>
        <v>0</v>
      </c>
      <c r="FJ315" s="599">
        <v>0</v>
      </c>
      <c r="FK315" s="292"/>
      <c r="FL315" s="289"/>
      <c r="FM315" s="548"/>
      <c r="FN315" s="275"/>
      <c r="FO315" s="42"/>
      <c r="FP315" s="41">
        <f t="shared" si="291"/>
        <v>0</v>
      </c>
      <c r="FQ315" s="41">
        <f t="shared" si="292"/>
        <v>0</v>
      </c>
      <c r="FR315" s="633">
        <v>0</v>
      </c>
      <c r="FW315" s="355">
        <f t="shared" si="293"/>
        <v>0</v>
      </c>
      <c r="FX315" s="355">
        <f t="shared" si="293"/>
        <v>0</v>
      </c>
      <c r="FY315" s="355">
        <f t="shared" si="294"/>
        <v>0</v>
      </c>
      <c r="FZ315" s="356">
        <f t="shared" si="294"/>
        <v>0</v>
      </c>
    </row>
    <row r="316" spans="1:182" x14ac:dyDescent="0.25">
      <c r="A316" s="92"/>
      <c r="B316" s="250"/>
      <c r="C316" s="196"/>
      <c r="D316" s="96"/>
      <c r="E316" s="299"/>
      <c r="F316" s="288">
        <f>$D$316*E316</f>
        <v>0</v>
      </c>
      <c r="G316" s="51"/>
      <c r="H316" s="289">
        <f>$D$316*G316</f>
        <v>0</v>
      </c>
      <c r="I316" s="462"/>
      <c r="K316" s="42"/>
      <c r="L316" s="41">
        <f t="shared" si="254"/>
        <v>0</v>
      </c>
      <c r="M316" s="41">
        <f t="shared" si="255"/>
        <v>0</v>
      </c>
      <c r="N316" s="557">
        <v>0</v>
      </c>
      <c r="O316" s="41"/>
      <c r="P316" s="289">
        <f>$D$316*O316</f>
        <v>0</v>
      </c>
      <c r="Q316" s="467"/>
      <c r="S316" s="42"/>
      <c r="T316" s="41">
        <f t="shared" si="256"/>
        <v>0</v>
      </c>
      <c r="U316" s="41">
        <f t="shared" si="257"/>
        <v>0</v>
      </c>
      <c r="V316" s="557">
        <v>0</v>
      </c>
      <c r="W316" s="51"/>
      <c r="X316" s="289">
        <f>$D$316*W316</f>
        <v>0</v>
      </c>
      <c r="Y316" s="462"/>
      <c r="AA316" s="42"/>
      <c r="AB316" s="41">
        <f t="shared" si="258"/>
        <v>0</v>
      </c>
      <c r="AC316" s="41">
        <f t="shared" si="259"/>
        <v>0</v>
      </c>
      <c r="AD316" s="557">
        <v>0</v>
      </c>
      <c r="AE316" s="41"/>
      <c r="AF316" s="289">
        <f>$D$316*AE316</f>
        <v>0</v>
      </c>
      <c r="AG316" s="467"/>
      <c r="AI316" s="42"/>
      <c r="AJ316" s="41">
        <f t="shared" si="260"/>
        <v>0</v>
      </c>
      <c r="AK316" s="41">
        <f t="shared" si="261"/>
        <v>0</v>
      </c>
      <c r="AL316" s="557">
        <v>0</v>
      </c>
      <c r="AM316" s="51"/>
      <c r="AN316" s="289">
        <f>$D$316*AM316</f>
        <v>0</v>
      </c>
      <c r="AO316" s="462"/>
      <c r="AQ316" s="42"/>
      <c r="AR316" s="41">
        <f t="shared" si="262"/>
        <v>0</v>
      </c>
      <c r="AS316" s="41">
        <f t="shared" si="263"/>
        <v>0</v>
      </c>
      <c r="AT316" s="557">
        <v>0</v>
      </c>
      <c r="AU316" s="41"/>
      <c r="AV316" s="289">
        <f>$D$316*AU316</f>
        <v>0</v>
      </c>
      <c r="AW316" s="467"/>
      <c r="AY316" s="42"/>
      <c r="AZ316" s="41">
        <f t="shared" si="264"/>
        <v>0</v>
      </c>
      <c r="BA316" s="41">
        <f t="shared" si="265"/>
        <v>0</v>
      </c>
      <c r="BB316" s="557">
        <v>0</v>
      </c>
      <c r="BC316" s="51"/>
      <c r="BD316" s="289">
        <f>$D$316*BC316</f>
        <v>0</v>
      </c>
      <c r="BE316" s="462"/>
      <c r="BG316" s="42"/>
      <c r="BH316" s="41">
        <f t="shared" si="266"/>
        <v>0</v>
      </c>
      <c r="BI316" s="41">
        <f t="shared" si="267"/>
        <v>0</v>
      </c>
      <c r="BJ316" s="557">
        <v>0</v>
      </c>
      <c r="BK316" s="41"/>
      <c r="BL316" s="289">
        <f>$D$316*BK316</f>
        <v>0</v>
      </c>
      <c r="BM316" s="467"/>
      <c r="BO316" s="42"/>
      <c r="BP316" s="41">
        <f t="shared" si="268"/>
        <v>0</v>
      </c>
      <c r="BQ316" s="41">
        <f t="shared" si="269"/>
        <v>0</v>
      </c>
      <c r="BR316" s="557">
        <v>0</v>
      </c>
      <c r="BS316" s="51"/>
      <c r="BT316" s="289">
        <f>$D$316*BS316</f>
        <v>0</v>
      </c>
      <c r="BU316" s="462"/>
      <c r="BW316" s="42"/>
      <c r="BX316" s="41">
        <f t="shared" si="270"/>
        <v>0</v>
      </c>
      <c r="BY316" s="41">
        <f t="shared" si="271"/>
        <v>0</v>
      </c>
      <c r="BZ316" s="557">
        <v>0</v>
      </c>
      <c r="CA316" s="41"/>
      <c r="CB316" s="289">
        <f>$D$316*CA316</f>
        <v>0</v>
      </c>
      <c r="CC316" s="467"/>
      <c r="CE316" s="42"/>
      <c r="CF316" s="41">
        <f t="shared" si="272"/>
        <v>0</v>
      </c>
      <c r="CG316" s="41">
        <f t="shared" si="273"/>
        <v>0</v>
      </c>
      <c r="CH316" s="557">
        <v>0</v>
      </c>
      <c r="CI316" s="41"/>
      <c r="CJ316" s="289">
        <f>$D$316*CI316</f>
        <v>0</v>
      </c>
      <c r="CK316" s="467"/>
      <c r="CM316" s="42"/>
      <c r="CN316" s="41">
        <f t="shared" si="274"/>
        <v>0</v>
      </c>
      <c r="CO316" s="41">
        <f t="shared" si="275"/>
        <v>0</v>
      </c>
      <c r="CP316" s="599">
        <v>0</v>
      </c>
      <c r="CQ316" s="41"/>
      <c r="CR316" s="289">
        <f>$D$316*CQ316</f>
        <v>0</v>
      </c>
      <c r="CS316" s="467"/>
      <c r="CT316" s="57"/>
      <c r="CU316" s="42"/>
      <c r="CV316" s="41">
        <f t="shared" si="252"/>
        <v>0</v>
      </c>
      <c r="CW316" s="41">
        <f t="shared" si="253"/>
        <v>0</v>
      </c>
      <c r="CX316" s="564">
        <v>0</v>
      </c>
      <c r="CY316" s="41"/>
      <c r="CZ316" s="289">
        <f>$D$316*CY316</f>
        <v>0</v>
      </c>
      <c r="DA316" s="502"/>
      <c r="DB316" s="274"/>
      <c r="DC316" s="42"/>
      <c r="DD316" s="41">
        <f t="shared" si="276"/>
        <v>0</v>
      </c>
      <c r="DE316" s="41">
        <f t="shared" si="277"/>
        <v>0</v>
      </c>
      <c r="DF316" s="604">
        <v>0</v>
      </c>
      <c r="DG316" s="180"/>
      <c r="DH316" s="289">
        <f>$D$316*DG316</f>
        <v>0</v>
      </c>
      <c r="DI316" s="502"/>
      <c r="DJ316" s="274"/>
      <c r="DK316" s="42"/>
      <c r="DL316" s="41">
        <f t="shared" si="278"/>
        <v>0</v>
      </c>
      <c r="DM316" s="41">
        <f t="shared" si="279"/>
        <v>0</v>
      </c>
      <c r="DN316" s="604">
        <v>0</v>
      </c>
      <c r="DO316" s="180"/>
      <c r="DP316" s="289">
        <f>$D$316*DO316</f>
        <v>0</v>
      </c>
      <c r="DQ316" s="502"/>
      <c r="DR316" s="274"/>
      <c r="DS316" s="42"/>
      <c r="DT316" s="41">
        <f t="shared" si="280"/>
        <v>0</v>
      </c>
      <c r="DU316" s="41">
        <f t="shared" si="281"/>
        <v>0</v>
      </c>
      <c r="DV316" s="604">
        <v>0</v>
      </c>
      <c r="DW316" s="180"/>
      <c r="DX316" s="289">
        <f>$D$316*DW316</f>
        <v>0</v>
      </c>
      <c r="DY316" s="502"/>
      <c r="DZ316" s="274"/>
      <c r="EA316" s="42"/>
      <c r="EB316" s="41">
        <f t="shared" si="282"/>
        <v>0</v>
      </c>
      <c r="EC316" s="41">
        <f t="shared" si="283"/>
        <v>0</v>
      </c>
      <c r="ED316" s="604">
        <v>0</v>
      </c>
      <c r="EE316" s="180"/>
      <c r="EF316" s="289">
        <f>$D$316*EE316</f>
        <v>0</v>
      </c>
      <c r="EG316" s="502"/>
      <c r="EH316" s="274"/>
      <c r="EI316" s="42"/>
      <c r="EJ316" s="41">
        <f t="shared" si="284"/>
        <v>0</v>
      </c>
      <c r="EK316" s="41">
        <f t="shared" si="285"/>
        <v>0</v>
      </c>
      <c r="EL316" s="604">
        <v>0</v>
      </c>
      <c r="EM316" s="180"/>
      <c r="EN316" s="289">
        <f>$D$316*EM316</f>
        <v>0</v>
      </c>
      <c r="EO316" s="502"/>
      <c r="EP316" s="274"/>
      <c r="EQ316" s="42"/>
      <c r="ER316" s="41">
        <f t="shared" si="286"/>
        <v>0</v>
      </c>
      <c r="ES316" s="41">
        <f t="shared" si="287"/>
        <v>0</v>
      </c>
      <c r="ET316" s="604">
        <v>0</v>
      </c>
      <c r="EU316" s="180"/>
      <c r="EV316" s="289">
        <f>$D$316*EU316</f>
        <v>0</v>
      </c>
      <c r="EW316" s="502"/>
      <c r="EX316" s="274"/>
      <c r="EY316" s="42"/>
      <c r="EZ316" s="41">
        <f t="shared" si="288"/>
        <v>0</v>
      </c>
      <c r="FA316" s="41">
        <f t="shared" si="289"/>
        <v>0</v>
      </c>
      <c r="FB316" s="604">
        <v>0</v>
      </c>
      <c r="FC316" s="180"/>
      <c r="FD316" s="289">
        <f>$D$316*FC316</f>
        <v>0</v>
      </c>
      <c r="FE316" s="502"/>
      <c r="FF316" s="274"/>
      <c r="FG316" s="42"/>
      <c r="FH316" s="41">
        <f t="shared" si="290"/>
        <v>0</v>
      </c>
      <c r="FI316" s="41">
        <f t="shared" si="303"/>
        <v>0</v>
      </c>
      <c r="FJ316" s="599">
        <v>0</v>
      </c>
      <c r="FK316" s="292"/>
      <c r="FL316" s="289">
        <f>$D$316*FK316</f>
        <v>0</v>
      </c>
      <c r="FM316" s="548"/>
      <c r="FN316" s="275"/>
      <c r="FO316" s="42"/>
      <c r="FP316" s="41">
        <f t="shared" si="291"/>
        <v>0</v>
      </c>
      <c r="FQ316" s="41">
        <f t="shared" si="292"/>
        <v>0</v>
      </c>
      <c r="FR316" s="633">
        <v>0</v>
      </c>
      <c r="FW316" s="355">
        <f t="shared" si="293"/>
        <v>0</v>
      </c>
      <c r="FX316" s="355">
        <f t="shared" si="293"/>
        <v>0</v>
      </c>
      <c r="FY316" s="355">
        <f t="shared" si="294"/>
        <v>0</v>
      </c>
      <c r="FZ316" s="356">
        <f t="shared" si="294"/>
        <v>0</v>
      </c>
    </row>
    <row r="317" spans="1:182" x14ac:dyDescent="0.25">
      <c r="A317" s="92"/>
      <c r="B317" s="250"/>
      <c r="C317" s="196"/>
      <c r="D317" s="96"/>
      <c r="E317" s="299"/>
      <c r="F317" s="288">
        <f>$D$317*E317</f>
        <v>0</v>
      </c>
      <c r="G317" s="51"/>
      <c r="H317" s="289">
        <f>$D$317*G317</f>
        <v>0</v>
      </c>
      <c r="I317" s="462"/>
      <c r="K317" s="42"/>
      <c r="L317" s="41">
        <f t="shared" si="254"/>
        <v>0</v>
      </c>
      <c r="M317" s="41">
        <f t="shared" si="255"/>
        <v>0</v>
      </c>
      <c r="N317" s="557">
        <v>0</v>
      </c>
      <c r="O317" s="41"/>
      <c r="P317" s="289">
        <f>$D$317*O317</f>
        <v>0</v>
      </c>
      <c r="Q317" s="467"/>
      <c r="S317" s="42"/>
      <c r="T317" s="41">
        <f t="shared" si="256"/>
        <v>0</v>
      </c>
      <c r="U317" s="41">
        <f t="shared" si="257"/>
        <v>0</v>
      </c>
      <c r="V317" s="557">
        <v>0</v>
      </c>
      <c r="W317" s="51"/>
      <c r="X317" s="289">
        <f>$D$317*W317</f>
        <v>0</v>
      </c>
      <c r="Y317" s="462"/>
      <c r="AA317" s="42"/>
      <c r="AB317" s="41">
        <f t="shared" si="258"/>
        <v>0</v>
      </c>
      <c r="AC317" s="41">
        <f t="shared" si="259"/>
        <v>0</v>
      </c>
      <c r="AD317" s="557">
        <v>0</v>
      </c>
      <c r="AE317" s="41"/>
      <c r="AF317" s="289">
        <f>$D$317*AE317</f>
        <v>0</v>
      </c>
      <c r="AG317" s="467"/>
      <c r="AI317" s="42"/>
      <c r="AJ317" s="41">
        <f t="shared" si="260"/>
        <v>0</v>
      </c>
      <c r="AK317" s="41">
        <f t="shared" si="261"/>
        <v>0</v>
      </c>
      <c r="AL317" s="557">
        <v>0</v>
      </c>
      <c r="AM317" s="51"/>
      <c r="AN317" s="289">
        <f>$D$317*AM317</f>
        <v>0</v>
      </c>
      <c r="AO317" s="462"/>
      <c r="AQ317" s="42"/>
      <c r="AR317" s="41">
        <f t="shared" si="262"/>
        <v>0</v>
      </c>
      <c r="AS317" s="41">
        <f t="shared" si="263"/>
        <v>0</v>
      </c>
      <c r="AT317" s="557">
        <v>0</v>
      </c>
      <c r="AU317" s="41"/>
      <c r="AV317" s="289">
        <f>$D$317*AU317</f>
        <v>0</v>
      </c>
      <c r="AW317" s="467"/>
      <c r="AY317" s="42"/>
      <c r="AZ317" s="41">
        <f t="shared" si="264"/>
        <v>0</v>
      </c>
      <c r="BA317" s="41">
        <f t="shared" si="265"/>
        <v>0</v>
      </c>
      <c r="BB317" s="557">
        <v>0</v>
      </c>
      <c r="BC317" s="51"/>
      <c r="BD317" s="289">
        <f>$D$317*BC317</f>
        <v>0</v>
      </c>
      <c r="BE317" s="462"/>
      <c r="BG317" s="42"/>
      <c r="BH317" s="41">
        <f t="shared" si="266"/>
        <v>0</v>
      </c>
      <c r="BI317" s="41">
        <f t="shared" si="267"/>
        <v>0</v>
      </c>
      <c r="BJ317" s="557">
        <v>0</v>
      </c>
      <c r="BK317" s="41"/>
      <c r="BL317" s="289">
        <f>$D$317*BK317</f>
        <v>0</v>
      </c>
      <c r="BM317" s="467"/>
      <c r="BO317" s="42"/>
      <c r="BP317" s="41">
        <f t="shared" si="268"/>
        <v>0</v>
      </c>
      <c r="BQ317" s="41">
        <f t="shared" si="269"/>
        <v>0</v>
      </c>
      <c r="BR317" s="557">
        <v>0</v>
      </c>
      <c r="BS317" s="51"/>
      <c r="BT317" s="289">
        <f>$D$317*BS317</f>
        <v>0</v>
      </c>
      <c r="BU317" s="462"/>
      <c r="BW317" s="42"/>
      <c r="BX317" s="41">
        <f t="shared" si="270"/>
        <v>0</v>
      </c>
      <c r="BY317" s="41">
        <f t="shared" si="271"/>
        <v>0</v>
      </c>
      <c r="BZ317" s="557">
        <v>0</v>
      </c>
      <c r="CA317" s="41"/>
      <c r="CB317" s="289">
        <f>$D$317*CA317</f>
        <v>0</v>
      </c>
      <c r="CC317" s="467"/>
      <c r="CE317" s="42"/>
      <c r="CF317" s="41">
        <f t="shared" si="272"/>
        <v>0</v>
      </c>
      <c r="CG317" s="41">
        <f t="shared" si="273"/>
        <v>0</v>
      </c>
      <c r="CH317" s="557">
        <v>0</v>
      </c>
      <c r="CI317" s="41"/>
      <c r="CJ317" s="289">
        <f>$D$317*CI317</f>
        <v>0</v>
      </c>
      <c r="CK317" s="467"/>
      <c r="CM317" s="42"/>
      <c r="CN317" s="41">
        <f t="shared" si="274"/>
        <v>0</v>
      </c>
      <c r="CO317" s="41">
        <f t="shared" si="275"/>
        <v>0</v>
      </c>
      <c r="CP317" s="599">
        <v>0</v>
      </c>
      <c r="CQ317" s="41"/>
      <c r="CR317" s="289">
        <f>$D$317*CQ317</f>
        <v>0</v>
      </c>
      <c r="CS317" s="467"/>
      <c r="CT317" s="57"/>
      <c r="CU317" s="42"/>
      <c r="CV317" s="41">
        <f t="shared" si="252"/>
        <v>0</v>
      </c>
      <c r="CW317" s="41">
        <f t="shared" si="253"/>
        <v>0</v>
      </c>
      <c r="CX317" s="564">
        <v>0</v>
      </c>
      <c r="CY317" s="41"/>
      <c r="CZ317" s="289">
        <f>$D$317*CY317</f>
        <v>0</v>
      </c>
      <c r="DA317" s="502"/>
      <c r="DB317" s="274"/>
      <c r="DC317" s="42"/>
      <c r="DD317" s="41">
        <f t="shared" si="276"/>
        <v>0</v>
      </c>
      <c r="DE317" s="41">
        <f t="shared" si="277"/>
        <v>0</v>
      </c>
      <c r="DF317" s="604">
        <v>0</v>
      </c>
      <c r="DG317" s="180"/>
      <c r="DH317" s="289">
        <f>$D$317*DG317</f>
        <v>0</v>
      </c>
      <c r="DI317" s="502"/>
      <c r="DJ317" s="274"/>
      <c r="DK317" s="42"/>
      <c r="DL317" s="41">
        <f t="shared" si="278"/>
        <v>0</v>
      </c>
      <c r="DM317" s="41">
        <f t="shared" si="279"/>
        <v>0</v>
      </c>
      <c r="DN317" s="604">
        <v>0</v>
      </c>
      <c r="DO317" s="180"/>
      <c r="DP317" s="289">
        <f>$D$317*DO317</f>
        <v>0</v>
      </c>
      <c r="DQ317" s="502"/>
      <c r="DR317" s="274"/>
      <c r="DS317" s="42"/>
      <c r="DT317" s="41">
        <f t="shared" si="280"/>
        <v>0</v>
      </c>
      <c r="DU317" s="41">
        <f t="shared" si="281"/>
        <v>0</v>
      </c>
      <c r="DV317" s="604">
        <v>0</v>
      </c>
      <c r="DW317" s="180"/>
      <c r="DX317" s="289">
        <f>$D$317*DW317</f>
        <v>0</v>
      </c>
      <c r="DY317" s="502"/>
      <c r="DZ317" s="274"/>
      <c r="EA317" s="42"/>
      <c r="EB317" s="41">
        <f t="shared" si="282"/>
        <v>0</v>
      </c>
      <c r="EC317" s="41">
        <f t="shared" si="283"/>
        <v>0</v>
      </c>
      <c r="ED317" s="604">
        <v>0</v>
      </c>
      <c r="EE317" s="180"/>
      <c r="EF317" s="289">
        <f>$D$317*EE317</f>
        <v>0</v>
      </c>
      <c r="EG317" s="502"/>
      <c r="EH317" s="274"/>
      <c r="EI317" s="42"/>
      <c r="EJ317" s="41">
        <f t="shared" si="284"/>
        <v>0</v>
      </c>
      <c r="EK317" s="41">
        <f t="shared" si="285"/>
        <v>0</v>
      </c>
      <c r="EL317" s="604">
        <v>0</v>
      </c>
      <c r="EM317" s="180"/>
      <c r="EN317" s="289">
        <f>$D$317*EM317</f>
        <v>0</v>
      </c>
      <c r="EO317" s="502"/>
      <c r="EP317" s="274"/>
      <c r="EQ317" s="42"/>
      <c r="ER317" s="41">
        <f t="shared" si="286"/>
        <v>0</v>
      </c>
      <c r="ES317" s="41">
        <f t="shared" si="287"/>
        <v>0</v>
      </c>
      <c r="ET317" s="604">
        <v>0</v>
      </c>
      <c r="EU317" s="180"/>
      <c r="EV317" s="289">
        <f>$D$317*EU317</f>
        <v>0</v>
      </c>
      <c r="EW317" s="502"/>
      <c r="EX317" s="274"/>
      <c r="EY317" s="42"/>
      <c r="EZ317" s="41">
        <f t="shared" si="288"/>
        <v>0</v>
      </c>
      <c r="FA317" s="41">
        <f t="shared" si="289"/>
        <v>0</v>
      </c>
      <c r="FB317" s="604">
        <v>0</v>
      </c>
      <c r="FC317" s="180"/>
      <c r="FD317" s="289">
        <f>$D$317*FC317</f>
        <v>0</v>
      </c>
      <c r="FE317" s="502"/>
      <c r="FF317" s="274"/>
      <c r="FG317" s="42"/>
      <c r="FH317" s="41">
        <f t="shared" si="290"/>
        <v>0</v>
      </c>
      <c r="FI317" s="41">
        <f t="shared" si="303"/>
        <v>0</v>
      </c>
      <c r="FJ317" s="599">
        <v>0</v>
      </c>
      <c r="FK317" s="292"/>
      <c r="FL317" s="289">
        <f>$D$317*FK317</f>
        <v>0</v>
      </c>
      <c r="FM317" s="548"/>
      <c r="FN317" s="275"/>
      <c r="FO317" s="42"/>
      <c r="FP317" s="41">
        <f t="shared" si="291"/>
        <v>0</v>
      </c>
      <c r="FQ317" s="41">
        <f t="shared" si="292"/>
        <v>0</v>
      </c>
      <c r="FR317" s="633">
        <v>0</v>
      </c>
      <c r="FW317" s="355">
        <f t="shared" si="293"/>
        <v>0</v>
      </c>
      <c r="FX317" s="355">
        <f t="shared" si="293"/>
        <v>0</v>
      </c>
      <c r="FY317" s="355">
        <f t="shared" si="294"/>
        <v>0</v>
      </c>
      <c r="FZ317" s="356">
        <f t="shared" si="294"/>
        <v>0</v>
      </c>
    </row>
    <row r="318" spans="1:182" x14ac:dyDescent="0.25">
      <c r="A318" s="92"/>
      <c r="B318" s="250"/>
      <c r="C318" s="196"/>
      <c r="D318" s="96"/>
      <c r="E318" s="299"/>
      <c r="F318" s="288">
        <f>$D$318*E318</f>
        <v>0</v>
      </c>
      <c r="G318" s="51"/>
      <c r="H318" s="289"/>
      <c r="I318" s="462"/>
      <c r="K318" s="42"/>
      <c r="L318" s="41">
        <f t="shared" si="254"/>
        <v>0</v>
      </c>
      <c r="M318" s="41">
        <f t="shared" si="255"/>
        <v>0</v>
      </c>
      <c r="N318" s="557">
        <v>0</v>
      </c>
      <c r="O318" s="41"/>
      <c r="P318" s="289"/>
      <c r="Q318" s="467"/>
      <c r="S318" s="42"/>
      <c r="T318" s="41">
        <f t="shared" si="256"/>
        <v>0</v>
      </c>
      <c r="U318" s="41">
        <f t="shared" si="257"/>
        <v>0</v>
      </c>
      <c r="V318" s="557">
        <v>0</v>
      </c>
      <c r="W318" s="51"/>
      <c r="X318" s="289"/>
      <c r="Y318" s="462"/>
      <c r="AA318" s="42"/>
      <c r="AB318" s="41">
        <f t="shared" si="258"/>
        <v>0</v>
      </c>
      <c r="AC318" s="41">
        <f t="shared" si="259"/>
        <v>0</v>
      </c>
      <c r="AD318" s="557">
        <v>0</v>
      </c>
      <c r="AE318" s="41"/>
      <c r="AF318" s="289"/>
      <c r="AG318" s="467"/>
      <c r="AI318" s="42"/>
      <c r="AJ318" s="41">
        <f t="shared" si="260"/>
        <v>0</v>
      </c>
      <c r="AK318" s="41">
        <f t="shared" si="261"/>
        <v>0</v>
      </c>
      <c r="AL318" s="557">
        <v>0</v>
      </c>
      <c r="AM318" s="51"/>
      <c r="AN318" s="289"/>
      <c r="AO318" s="462"/>
      <c r="AQ318" s="42"/>
      <c r="AR318" s="41">
        <f t="shared" si="262"/>
        <v>0</v>
      </c>
      <c r="AS318" s="41">
        <f t="shared" si="263"/>
        <v>0</v>
      </c>
      <c r="AT318" s="557">
        <v>0</v>
      </c>
      <c r="AU318" s="41"/>
      <c r="AV318" s="289"/>
      <c r="AW318" s="467"/>
      <c r="AY318" s="42"/>
      <c r="AZ318" s="41">
        <f t="shared" si="264"/>
        <v>0</v>
      </c>
      <c r="BA318" s="41">
        <f t="shared" si="265"/>
        <v>0</v>
      </c>
      <c r="BB318" s="557">
        <v>0</v>
      </c>
      <c r="BC318" s="51"/>
      <c r="BD318" s="289"/>
      <c r="BE318" s="462"/>
      <c r="BG318" s="42"/>
      <c r="BH318" s="41">
        <f t="shared" si="266"/>
        <v>0</v>
      </c>
      <c r="BI318" s="41">
        <f t="shared" si="267"/>
        <v>0</v>
      </c>
      <c r="BJ318" s="557">
        <v>0</v>
      </c>
      <c r="BK318" s="41"/>
      <c r="BL318" s="289"/>
      <c r="BM318" s="467"/>
      <c r="BO318" s="42"/>
      <c r="BP318" s="41">
        <f t="shared" si="268"/>
        <v>0</v>
      </c>
      <c r="BQ318" s="41">
        <f t="shared" si="269"/>
        <v>0</v>
      </c>
      <c r="BR318" s="557">
        <v>0</v>
      </c>
      <c r="BS318" s="51"/>
      <c r="BT318" s="289"/>
      <c r="BU318" s="462"/>
      <c r="BW318" s="42"/>
      <c r="BX318" s="41">
        <f t="shared" si="270"/>
        <v>0</v>
      </c>
      <c r="BY318" s="41">
        <f t="shared" si="271"/>
        <v>0</v>
      </c>
      <c r="BZ318" s="557">
        <v>0</v>
      </c>
      <c r="CA318" s="41"/>
      <c r="CB318" s="289"/>
      <c r="CC318" s="467"/>
      <c r="CE318" s="42"/>
      <c r="CF318" s="41">
        <f t="shared" si="272"/>
        <v>0</v>
      </c>
      <c r="CG318" s="41">
        <f t="shared" si="273"/>
        <v>0</v>
      </c>
      <c r="CH318" s="557">
        <v>0</v>
      </c>
      <c r="CI318" s="41"/>
      <c r="CJ318" s="289"/>
      <c r="CK318" s="467"/>
      <c r="CM318" s="42"/>
      <c r="CN318" s="41">
        <f t="shared" si="274"/>
        <v>0</v>
      </c>
      <c r="CO318" s="41">
        <f t="shared" si="275"/>
        <v>0</v>
      </c>
      <c r="CP318" s="599">
        <v>0</v>
      </c>
      <c r="CQ318" s="41"/>
      <c r="CR318" s="289"/>
      <c r="CS318" s="467"/>
      <c r="CT318" s="57"/>
      <c r="CU318" s="42"/>
      <c r="CV318" s="41">
        <f t="shared" si="252"/>
        <v>0</v>
      </c>
      <c r="CW318" s="41">
        <f t="shared" si="253"/>
        <v>0</v>
      </c>
      <c r="CX318" s="564">
        <v>0</v>
      </c>
      <c r="CY318" s="41"/>
      <c r="CZ318" s="289"/>
      <c r="DA318" s="502"/>
      <c r="DB318" s="274"/>
      <c r="DC318" s="42"/>
      <c r="DD318" s="41">
        <f t="shared" si="276"/>
        <v>0</v>
      </c>
      <c r="DE318" s="41">
        <f t="shared" si="277"/>
        <v>0</v>
      </c>
      <c r="DF318" s="604">
        <v>0</v>
      </c>
      <c r="DG318" s="180"/>
      <c r="DH318" s="289"/>
      <c r="DI318" s="502"/>
      <c r="DJ318" s="274"/>
      <c r="DK318" s="42"/>
      <c r="DL318" s="41">
        <f t="shared" si="278"/>
        <v>0</v>
      </c>
      <c r="DM318" s="41">
        <f t="shared" si="279"/>
        <v>0</v>
      </c>
      <c r="DN318" s="604">
        <v>0</v>
      </c>
      <c r="DO318" s="180"/>
      <c r="DP318" s="289"/>
      <c r="DQ318" s="502"/>
      <c r="DR318" s="274"/>
      <c r="DS318" s="42"/>
      <c r="DT318" s="41">
        <f t="shared" si="280"/>
        <v>0</v>
      </c>
      <c r="DU318" s="41">
        <f t="shared" si="281"/>
        <v>0</v>
      </c>
      <c r="DV318" s="604">
        <v>0</v>
      </c>
      <c r="DW318" s="180"/>
      <c r="DX318" s="289"/>
      <c r="DY318" s="502"/>
      <c r="DZ318" s="274"/>
      <c r="EA318" s="42"/>
      <c r="EB318" s="41">
        <f t="shared" si="282"/>
        <v>0</v>
      </c>
      <c r="EC318" s="41">
        <f t="shared" si="283"/>
        <v>0</v>
      </c>
      <c r="ED318" s="604">
        <v>0</v>
      </c>
      <c r="EE318" s="180"/>
      <c r="EF318" s="289"/>
      <c r="EG318" s="502"/>
      <c r="EH318" s="274"/>
      <c r="EI318" s="42"/>
      <c r="EJ318" s="41">
        <f t="shared" si="284"/>
        <v>0</v>
      </c>
      <c r="EK318" s="41">
        <f t="shared" si="285"/>
        <v>0</v>
      </c>
      <c r="EL318" s="604">
        <v>0</v>
      </c>
      <c r="EM318" s="180"/>
      <c r="EN318" s="289"/>
      <c r="EO318" s="502"/>
      <c r="EP318" s="274"/>
      <c r="EQ318" s="42"/>
      <c r="ER318" s="41">
        <f t="shared" si="286"/>
        <v>0</v>
      </c>
      <c r="ES318" s="41">
        <f t="shared" si="287"/>
        <v>0</v>
      </c>
      <c r="ET318" s="604">
        <v>0</v>
      </c>
      <c r="EU318" s="180"/>
      <c r="EV318" s="289"/>
      <c r="EW318" s="502"/>
      <c r="EX318" s="274"/>
      <c r="EY318" s="42"/>
      <c r="EZ318" s="41">
        <f t="shared" si="288"/>
        <v>0</v>
      </c>
      <c r="FA318" s="41">
        <f t="shared" si="289"/>
        <v>0</v>
      </c>
      <c r="FB318" s="604">
        <v>0</v>
      </c>
      <c r="FC318" s="180"/>
      <c r="FD318" s="289"/>
      <c r="FE318" s="502"/>
      <c r="FF318" s="274"/>
      <c r="FG318" s="42"/>
      <c r="FH318" s="41">
        <f t="shared" si="290"/>
        <v>0</v>
      </c>
      <c r="FI318" s="41">
        <f t="shared" si="303"/>
        <v>0</v>
      </c>
      <c r="FJ318" s="599">
        <v>0</v>
      </c>
      <c r="FK318" s="292"/>
      <c r="FL318" s="289"/>
      <c r="FM318" s="548"/>
      <c r="FN318" s="275"/>
      <c r="FO318" s="42"/>
      <c r="FP318" s="41">
        <f t="shared" si="291"/>
        <v>0</v>
      </c>
      <c r="FQ318" s="41">
        <f t="shared" si="292"/>
        <v>0</v>
      </c>
      <c r="FR318" s="633">
        <v>0</v>
      </c>
      <c r="FW318" s="355">
        <f t="shared" si="293"/>
        <v>0</v>
      </c>
      <c r="FX318" s="355">
        <f t="shared" si="293"/>
        <v>0</v>
      </c>
      <c r="FY318" s="355">
        <f t="shared" si="294"/>
        <v>0</v>
      </c>
      <c r="FZ318" s="356">
        <f t="shared" si="294"/>
        <v>0</v>
      </c>
    </row>
    <row r="319" spans="1:182" x14ac:dyDescent="0.25">
      <c r="A319" s="92"/>
      <c r="B319" s="250"/>
      <c r="C319" s="196"/>
      <c r="D319" s="96"/>
      <c r="E319" s="299"/>
      <c r="F319" s="288">
        <f>$D$319*E319</f>
        <v>0</v>
      </c>
      <c r="G319" s="51"/>
      <c r="H319" s="289"/>
      <c r="I319" s="462"/>
      <c r="K319" s="42"/>
      <c r="L319" s="41">
        <f t="shared" si="254"/>
        <v>0</v>
      </c>
      <c r="M319" s="41">
        <f t="shared" si="255"/>
        <v>0</v>
      </c>
      <c r="N319" s="557">
        <v>0</v>
      </c>
      <c r="O319" s="41"/>
      <c r="P319" s="289"/>
      <c r="Q319" s="467"/>
      <c r="S319" s="42"/>
      <c r="T319" s="41">
        <f t="shared" si="256"/>
        <v>0</v>
      </c>
      <c r="U319" s="41">
        <f t="shared" si="257"/>
        <v>0</v>
      </c>
      <c r="V319" s="557">
        <v>0</v>
      </c>
      <c r="W319" s="51"/>
      <c r="X319" s="289"/>
      <c r="Y319" s="462"/>
      <c r="AA319" s="42"/>
      <c r="AB319" s="41">
        <f t="shared" si="258"/>
        <v>0</v>
      </c>
      <c r="AC319" s="41">
        <f t="shared" si="259"/>
        <v>0</v>
      </c>
      <c r="AD319" s="557">
        <v>0</v>
      </c>
      <c r="AE319" s="41"/>
      <c r="AF319" s="289"/>
      <c r="AG319" s="467"/>
      <c r="AI319" s="42"/>
      <c r="AJ319" s="41">
        <f t="shared" si="260"/>
        <v>0</v>
      </c>
      <c r="AK319" s="41">
        <f t="shared" si="261"/>
        <v>0</v>
      </c>
      <c r="AL319" s="557">
        <v>0</v>
      </c>
      <c r="AM319" s="51"/>
      <c r="AN319" s="289"/>
      <c r="AO319" s="462"/>
      <c r="AQ319" s="42"/>
      <c r="AR319" s="41">
        <f t="shared" si="262"/>
        <v>0</v>
      </c>
      <c r="AS319" s="41">
        <f t="shared" si="263"/>
        <v>0</v>
      </c>
      <c r="AT319" s="557">
        <v>0</v>
      </c>
      <c r="AU319" s="41"/>
      <c r="AV319" s="289"/>
      <c r="AW319" s="467"/>
      <c r="AY319" s="42"/>
      <c r="AZ319" s="41">
        <f t="shared" si="264"/>
        <v>0</v>
      </c>
      <c r="BA319" s="41">
        <f t="shared" si="265"/>
        <v>0</v>
      </c>
      <c r="BB319" s="557">
        <v>0</v>
      </c>
      <c r="BC319" s="51"/>
      <c r="BD319" s="289"/>
      <c r="BE319" s="462"/>
      <c r="BG319" s="42"/>
      <c r="BH319" s="41">
        <f t="shared" si="266"/>
        <v>0</v>
      </c>
      <c r="BI319" s="41">
        <f t="shared" si="267"/>
        <v>0</v>
      </c>
      <c r="BJ319" s="557">
        <v>0</v>
      </c>
      <c r="BK319" s="41"/>
      <c r="BL319" s="289"/>
      <c r="BM319" s="467"/>
      <c r="BO319" s="42"/>
      <c r="BP319" s="41">
        <f t="shared" si="268"/>
        <v>0</v>
      </c>
      <c r="BQ319" s="41">
        <f t="shared" si="269"/>
        <v>0</v>
      </c>
      <c r="BR319" s="557">
        <v>0</v>
      </c>
      <c r="BS319" s="51"/>
      <c r="BT319" s="289"/>
      <c r="BU319" s="462"/>
      <c r="BW319" s="42"/>
      <c r="BX319" s="41">
        <f t="shared" si="270"/>
        <v>0</v>
      </c>
      <c r="BY319" s="41">
        <f t="shared" si="271"/>
        <v>0</v>
      </c>
      <c r="BZ319" s="557">
        <v>0</v>
      </c>
      <c r="CA319" s="41"/>
      <c r="CB319" s="289"/>
      <c r="CC319" s="467"/>
      <c r="CE319" s="42"/>
      <c r="CF319" s="41">
        <f t="shared" si="272"/>
        <v>0</v>
      </c>
      <c r="CG319" s="41">
        <f t="shared" si="273"/>
        <v>0</v>
      </c>
      <c r="CH319" s="557">
        <v>0</v>
      </c>
      <c r="CI319" s="41"/>
      <c r="CJ319" s="289"/>
      <c r="CK319" s="467"/>
      <c r="CM319" s="42"/>
      <c r="CN319" s="41">
        <f t="shared" si="274"/>
        <v>0</v>
      </c>
      <c r="CO319" s="41">
        <f t="shared" si="275"/>
        <v>0</v>
      </c>
      <c r="CP319" s="599">
        <v>0</v>
      </c>
      <c r="CQ319" s="41"/>
      <c r="CR319" s="289"/>
      <c r="CS319" s="467"/>
      <c r="CT319" s="57"/>
      <c r="CU319" s="42"/>
      <c r="CV319" s="41">
        <f t="shared" si="252"/>
        <v>0</v>
      </c>
      <c r="CW319" s="41">
        <f t="shared" si="253"/>
        <v>0</v>
      </c>
      <c r="CX319" s="564">
        <v>0</v>
      </c>
      <c r="CY319" s="41"/>
      <c r="CZ319" s="289"/>
      <c r="DA319" s="502"/>
      <c r="DB319" s="274"/>
      <c r="DC319" s="42"/>
      <c r="DD319" s="41">
        <f t="shared" si="276"/>
        <v>0</v>
      </c>
      <c r="DE319" s="41">
        <f t="shared" si="277"/>
        <v>0</v>
      </c>
      <c r="DF319" s="604">
        <v>0</v>
      </c>
      <c r="DG319" s="180"/>
      <c r="DH319" s="289"/>
      <c r="DI319" s="502"/>
      <c r="DJ319" s="274"/>
      <c r="DK319" s="42"/>
      <c r="DL319" s="41">
        <f t="shared" si="278"/>
        <v>0</v>
      </c>
      <c r="DM319" s="41">
        <f t="shared" si="279"/>
        <v>0</v>
      </c>
      <c r="DN319" s="604">
        <v>0</v>
      </c>
      <c r="DO319" s="180"/>
      <c r="DP319" s="289"/>
      <c r="DQ319" s="502"/>
      <c r="DR319" s="274"/>
      <c r="DS319" s="42"/>
      <c r="DT319" s="41">
        <f t="shared" si="280"/>
        <v>0</v>
      </c>
      <c r="DU319" s="41">
        <f t="shared" si="281"/>
        <v>0</v>
      </c>
      <c r="DV319" s="604">
        <v>0</v>
      </c>
      <c r="DW319" s="180"/>
      <c r="DX319" s="289"/>
      <c r="DY319" s="502"/>
      <c r="DZ319" s="274"/>
      <c r="EA319" s="42"/>
      <c r="EB319" s="41">
        <f t="shared" si="282"/>
        <v>0</v>
      </c>
      <c r="EC319" s="41">
        <f t="shared" si="283"/>
        <v>0</v>
      </c>
      <c r="ED319" s="604">
        <v>0</v>
      </c>
      <c r="EE319" s="180"/>
      <c r="EF319" s="289"/>
      <c r="EG319" s="502"/>
      <c r="EH319" s="274"/>
      <c r="EI319" s="42"/>
      <c r="EJ319" s="41">
        <f t="shared" si="284"/>
        <v>0</v>
      </c>
      <c r="EK319" s="41">
        <f t="shared" si="285"/>
        <v>0</v>
      </c>
      <c r="EL319" s="604">
        <v>0</v>
      </c>
      <c r="EM319" s="180"/>
      <c r="EN319" s="289"/>
      <c r="EO319" s="502"/>
      <c r="EP319" s="274"/>
      <c r="EQ319" s="42"/>
      <c r="ER319" s="41">
        <f t="shared" si="286"/>
        <v>0</v>
      </c>
      <c r="ES319" s="41">
        <f t="shared" si="287"/>
        <v>0</v>
      </c>
      <c r="ET319" s="604">
        <v>0</v>
      </c>
      <c r="EU319" s="180"/>
      <c r="EV319" s="289"/>
      <c r="EW319" s="502"/>
      <c r="EX319" s="274"/>
      <c r="EY319" s="42"/>
      <c r="EZ319" s="41">
        <f t="shared" si="288"/>
        <v>0</v>
      </c>
      <c r="FA319" s="41">
        <f t="shared" si="289"/>
        <v>0</v>
      </c>
      <c r="FB319" s="604">
        <v>0</v>
      </c>
      <c r="FC319" s="180"/>
      <c r="FD319" s="289"/>
      <c r="FE319" s="502"/>
      <c r="FF319" s="274"/>
      <c r="FG319" s="42"/>
      <c r="FH319" s="41">
        <f t="shared" si="290"/>
        <v>0</v>
      </c>
      <c r="FI319" s="41">
        <f t="shared" si="303"/>
        <v>0</v>
      </c>
      <c r="FJ319" s="599">
        <v>0</v>
      </c>
      <c r="FK319" s="292"/>
      <c r="FL319" s="289"/>
      <c r="FM319" s="548"/>
      <c r="FN319" s="275"/>
      <c r="FO319" s="42"/>
      <c r="FP319" s="41">
        <f t="shared" si="291"/>
        <v>0</v>
      </c>
      <c r="FQ319" s="41">
        <f t="shared" si="292"/>
        <v>0</v>
      </c>
      <c r="FR319" s="633">
        <v>0</v>
      </c>
      <c r="FW319" s="355">
        <f t="shared" si="293"/>
        <v>0</v>
      </c>
      <c r="FX319" s="355">
        <f t="shared" si="293"/>
        <v>0</v>
      </c>
      <c r="FY319" s="355">
        <f t="shared" si="294"/>
        <v>0</v>
      </c>
      <c r="FZ319" s="356">
        <f t="shared" si="294"/>
        <v>0</v>
      </c>
    </row>
    <row r="320" spans="1:182" x14ac:dyDescent="0.25">
      <c r="A320" s="92"/>
      <c r="B320" s="250"/>
      <c r="C320" s="196"/>
      <c r="D320" s="96"/>
      <c r="E320" s="299"/>
      <c r="F320" s="288">
        <f>$D$320*E320</f>
        <v>0</v>
      </c>
      <c r="G320" s="51"/>
      <c r="H320" s="289"/>
      <c r="I320" s="462"/>
      <c r="K320" s="42"/>
      <c r="L320" s="41">
        <f t="shared" si="254"/>
        <v>0</v>
      </c>
      <c r="M320" s="41">
        <f t="shared" si="255"/>
        <v>0</v>
      </c>
      <c r="N320" s="557">
        <v>0</v>
      </c>
      <c r="O320" s="41"/>
      <c r="P320" s="289"/>
      <c r="Q320" s="467"/>
      <c r="S320" s="42"/>
      <c r="T320" s="41">
        <f t="shared" si="256"/>
        <v>0</v>
      </c>
      <c r="U320" s="41">
        <f t="shared" si="257"/>
        <v>0</v>
      </c>
      <c r="V320" s="557">
        <v>0</v>
      </c>
      <c r="W320" s="51"/>
      <c r="X320" s="289"/>
      <c r="Y320" s="462"/>
      <c r="AA320" s="42"/>
      <c r="AB320" s="41">
        <f t="shared" si="258"/>
        <v>0</v>
      </c>
      <c r="AC320" s="41">
        <f t="shared" si="259"/>
        <v>0</v>
      </c>
      <c r="AD320" s="557">
        <v>0</v>
      </c>
      <c r="AE320" s="41"/>
      <c r="AF320" s="289"/>
      <c r="AG320" s="467"/>
      <c r="AI320" s="42"/>
      <c r="AJ320" s="41">
        <f t="shared" si="260"/>
        <v>0</v>
      </c>
      <c r="AK320" s="41">
        <f t="shared" si="261"/>
        <v>0</v>
      </c>
      <c r="AL320" s="557">
        <v>0</v>
      </c>
      <c r="AM320" s="51"/>
      <c r="AN320" s="289"/>
      <c r="AO320" s="462"/>
      <c r="AQ320" s="42"/>
      <c r="AR320" s="41">
        <f t="shared" si="262"/>
        <v>0</v>
      </c>
      <c r="AS320" s="41">
        <f t="shared" si="263"/>
        <v>0</v>
      </c>
      <c r="AT320" s="557">
        <v>0</v>
      </c>
      <c r="AU320" s="41"/>
      <c r="AV320" s="289"/>
      <c r="AW320" s="467"/>
      <c r="AY320" s="42"/>
      <c r="AZ320" s="41">
        <f t="shared" si="264"/>
        <v>0</v>
      </c>
      <c r="BA320" s="41">
        <f t="shared" si="265"/>
        <v>0</v>
      </c>
      <c r="BB320" s="557">
        <v>0</v>
      </c>
      <c r="BC320" s="51"/>
      <c r="BD320" s="289"/>
      <c r="BE320" s="462"/>
      <c r="BG320" s="42"/>
      <c r="BH320" s="41">
        <f t="shared" si="266"/>
        <v>0</v>
      </c>
      <c r="BI320" s="41">
        <f t="shared" si="267"/>
        <v>0</v>
      </c>
      <c r="BJ320" s="557">
        <v>0</v>
      </c>
      <c r="BK320" s="41"/>
      <c r="BL320" s="289"/>
      <c r="BM320" s="467"/>
      <c r="BO320" s="42"/>
      <c r="BP320" s="41">
        <f t="shared" si="268"/>
        <v>0</v>
      </c>
      <c r="BQ320" s="41">
        <f t="shared" si="269"/>
        <v>0</v>
      </c>
      <c r="BR320" s="557">
        <v>0</v>
      </c>
      <c r="BS320" s="51"/>
      <c r="BT320" s="289"/>
      <c r="BU320" s="462"/>
      <c r="BW320" s="42"/>
      <c r="BX320" s="41">
        <f t="shared" si="270"/>
        <v>0</v>
      </c>
      <c r="BY320" s="41">
        <f t="shared" si="271"/>
        <v>0</v>
      </c>
      <c r="BZ320" s="557">
        <v>0</v>
      </c>
      <c r="CA320" s="41"/>
      <c r="CB320" s="289"/>
      <c r="CC320" s="467"/>
      <c r="CE320" s="42"/>
      <c r="CF320" s="41">
        <f t="shared" si="272"/>
        <v>0</v>
      </c>
      <c r="CG320" s="41">
        <f t="shared" si="273"/>
        <v>0</v>
      </c>
      <c r="CH320" s="557">
        <v>0</v>
      </c>
      <c r="CI320" s="41"/>
      <c r="CJ320" s="289"/>
      <c r="CK320" s="467"/>
      <c r="CM320" s="42"/>
      <c r="CN320" s="41">
        <f t="shared" si="274"/>
        <v>0</v>
      </c>
      <c r="CO320" s="41">
        <f t="shared" si="275"/>
        <v>0</v>
      </c>
      <c r="CP320" s="599">
        <v>0</v>
      </c>
      <c r="CQ320" s="41"/>
      <c r="CR320" s="289"/>
      <c r="CS320" s="467"/>
      <c r="CT320" s="57"/>
      <c r="CU320" s="42"/>
      <c r="CV320" s="41">
        <f t="shared" si="252"/>
        <v>0</v>
      </c>
      <c r="CW320" s="41">
        <f t="shared" si="253"/>
        <v>0</v>
      </c>
      <c r="CX320" s="564">
        <v>0</v>
      </c>
      <c r="CY320" s="41"/>
      <c r="CZ320" s="289"/>
      <c r="DA320" s="502"/>
      <c r="DB320" s="274"/>
      <c r="DC320" s="42"/>
      <c r="DD320" s="41">
        <f t="shared" si="276"/>
        <v>0</v>
      </c>
      <c r="DE320" s="41">
        <f t="shared" si="277"/>
        <v>0</v>
      </c>
      <c r="DF320" s="604">
        <v>0</v>
      </c>
      <c r="DG320" s="180"/>
      <c r="DH320" s="289"/>
      <c r="DI320" s="502"/>
      <c r="DJ320" s="274"/>
      <c r="DK320" s="42"/>
      <c r="DL320" s="41">
        <f t="shared" si="278"/>
        <v>0</v>
      </c>
      <c r="DM320" s="41">
        <f t="shared" si="279"/>
        <v>0</v>
      </c>
      <c r="DN320" s="604">
        <v>0</v>
      </c>
      <c r="DO320" s="180"/>
      <c r="DP320" s="289"/>
      <c r="DQ320" s="502"/>
      <c r="DR320" s="274"/>
      <c r="DS320" s="42"/>
      <c r="DT320" s="41">
        <f t="shared" si="280"/>
        <v>0</v>
      </c>
      <c r="DU320" s="41">
        <f t="shared" si="281"/>
        <v>0</v>
      </c>
      <c r="DV320" s="604">
        <v>0</v>
      </c>
      <c r="DW320" s="180"/>
      <c r="DX320" s="289"/>
      <c r="DY320" s="502"/>
      <c r="DZ320" s="274"/>
      <c r="EA320" s="42"/>
      <c r="EB320" s="41">
        <f t="shared" si="282"/>
        <v>0</v>
      </c>
      <c r="EC320" s="41">
        <f t="shared" si="283"/>
        <v>0</v>
      </c>
      <c r="ED320" s="604">
        <v>0</v>
      </c>
      <c r="EE320" s="180"/>
      <c r="EF320" s="289"/>
      <c r="EG320" s="502"/>
      <c r="EH320" s="274"/>
      <c r="EI320" s="42"/>
      <c r="EJ320" s="41">
        <f t="shared" si="284"/>
        <v>0</v>
      </c>
      <c r="EK320" s="41">
        <f t="shared" si="285"/>
        <v>0</v>
      </c>
      <c r="EL320" s="604">
        <v>0</v>
      </c>
      <c r="EM320" s="180"/>
      <c r="EN320" s="289"/>
      <c r="EO320" s="502"/>
      <c r="EP320" s="274"/>
      <c r="EQ320" s="42"/>
      <c r="ER320" s="41">
        <f t="shared" si="286"/>
        <v>0</v>
      </c>
      <c r="ES320" s="41">
        <f t="shared" si="287"/>
        <v>0</v>
      </c>
      <c r="ET320" s="604">
        <v>0</v>
      </c>
      <c r="EU320" s="180"/>
      <c r="EV320" s="289"/>
      <c r="EW320" s="502"/>
      <c r="EX320" s="274"/>
      <c r="EY320" s="42"/>
      <c r="EZ320" s="41">
        <f t="shared" si="288"/>
        <v>0</v>
      </c>
      <c r="FA320" s="41">
        <f t="shared" si="289"/>
        <v>0</v>
      </c>
      <c r="FB320" s="604">
        <v>0</v>
      </c>
      <c r="FC320" s="180"/>
      <c r="FD320" s="289"/>
      <c r="FE320" s="502"/>
      <c r="FF320" s="274"/>
      <c r="FG320" s="42"/>
      <c r="FH320" s="41">
        <f t="shared" si="290"/>
        <v>0</v>
      </c>
      <c r="FI320" s="41">
        <f t="shared" si="303"/>
        <v>0</v>
      </c>
      <c r="FJ320" s="599">
        <v>0</v>
      </c>
      <c r="FK320" s="292"/>
      <c r="FL320" s="289"/>
      <c r="FM320" s="548"/>
      <c r="FN320" s="275"/>
      <c r="FO320" s="42"/>
      <c r="FP320" s="41">
        <f t="shared" si="291"/>
        <v>0</v>
      </c>
      <c r="FQ320" s="41">
        <f t="shared" si="292"/>
        <v>0</v>
      </c>
      <c r="FR320" s="633">
        <v>0</v>
      </c>
      <c r="FW320" s="355">
        <f t="shared" si="293"/>
        <v>0</v>
      </c>
      <c r="FX320" s="355">
        <f t="shared" si="293"/>
        <v>0</v>
      </c>
      <c r="FY320" s="355">
        <f t="shared" si="294"/>
        <v>0</v>
      </c>
      <c r="FZ320" s="356">
        <f t="shared" si="294"/>
        <v>0</v>
      </c>
    </row>
    <row r="321" spans="1:182" x14ac:dyDescent="0.25">
      <c r="A321" s="92"/>
      <c r="B321" s="250"/>
      <c r="C321" s="196"/>
      <c r="D321" s="96"/>
      <c r="E321" s="299"/>
      <c r="F321" s="288">
        <f>$D$321*E321</f>
        <v>0</v>
      </c>
      <c r="G321" s="51"/>
      <c r="H321" s="289"/>
      <c r="I321" s="462"/>
      <c r="K321" s="42"/>
      <c r="L321" s="41">
        <f t="shared" si="254"/>
        <v>0</v>
      </c>
      <c r="M321" s="41">
        <f t="shared" si="255"/>
        <v>0</v>
      </c>
      <c r="N321" s="557">
        <v>0</v>
      </c>
      <c r="O321" s="41"/>
      <c r="P321" s="289"/>
      <c r="Q321" s="467"/>
      <c r="S321" s="42"/>
      <c r="T321" s="41">
        <f t="shared" si="256"/>
        <v>0</v>
      </c>
      <c r="U321" s="41">
        <f t="shared" si="257"/>
        <v>0</v>
      </c>
      <c r="V321" s="557">
        <v>0</v>
      </c>
      <c r="W321" s="51"/>
      <c r="X321" s="289"/>
      <c r="Y321" s="462"/>
      <c r="AA321" s="42"/>
      <c r="AB321" s="41">
        <f t="shared" si="258"/>
        <v>0</v>
      </c>
      <c r="AC321" s="41">
        <f t="shared" si="259"/>
        <v>0</v>
      </c>
      <c r="AD321" s="557">
        <v>0</v>
      </c>
      <c r="AE321" s="41"/>
      <c r="AF321" s="289"/>
      <c r="AG321" s="467"/>
      <c r="AI321" s="42"/>
      <c r="AJ321" s="41">
        <f t="shared" si="260"/>
        <v>0</v>
      </c>
      <c r="AK321" s="41">
        <f t="shared" si="261"/>
        <v>0</v>
      </c>
      <c r="AL321" s="557">
        <v>0</v>
      </c>
      <c r="AM321" s="51"/>
      <c r="AN321" s="289"/>
      <c r="AO321" s="462"/>
      <c r="AQ321" s="42"/>
      <c r="AR321" s="41">
        <f t="shared" si="262"/>
        <v>0</v>
      </c>
      <c r="AS321" s="41">
        <f t="shared" si="263"/>
        <v>0</v>
      </c>
      <c r="AT321" s="557">
        <v>0</v>
      </c>
      <c r="AU321" s="41"/>
      <c r="AV321" s="289"/>
      <c r="AW321" s="467"/>
      <c r="AY321" s="42"/>
      <c r="AZ321" s="41">
        <f t="shared" si="264"/>
        <v>0</v>
      </c>
      <c r="BA321" s="41">
        <f t="shared" si="265"/>
        <v>0</v>
      </c>
      <c r="BB321" s="557">
        <v>0</v>
      </c>
      <c r="BC321" s="51"/>
      <c r="BD321" s="289"/>
      <c r="BE321" s="462"/>
      <c r="BG321" s="42"/>
      <c r="BH321" s="41">
        <f t="shared" si="266"/>
        <v>0</v>
      </c>
      <c r="BI321" s="41">
        <f t="shared" si="267"/>
        <v>0</v>
      </c>
      <c r="BJ321" s="557">
        <v>0</v>
      </c>
      <c r="BK321" s="41"/>
      <c r="BL321" s="289"/>
      <c r="BM321" s="467"/>
      <c r="BO321" s="42"/>
      <c r="BP321" s="41">
        <f t="shared" si="268"/>
        <v>0</v>
      </c>
      <c r="BQ321" s="41">
        <f t="shared" si="269"/>
        <v>0</v>
      </c>
      <c r="BR321" s="557">
        <v>0</v>
      </c>
      <c r="BS321" s="51"/>
      <c r="BT321" s="289"/>
      <c r="BU321" s="462"/>
      <c r="BW321" s="42"/>
      <c r="BX321" s="41">
        <f t="shared" si="270"/>
        <v>0</v>
      </c>
      <c r="BY321" s="41">
        <f t="shared" si="271"/>
        <v>0</v>
      </c>
      <c r="BZ321" s="557">
        <v>0</v>
      </c>
      <c r="CA321" s="41"/>
      <c r="CB321" s="289"/>
      <c r="CC321" s="467"/>
      <c r="CE321" s="42"/>
      <c r="CF321" s="41">
        <f t="shared" si="272"/>
        <v>0</v>
      </c>
      <c r="CG321" s="41">
        <f t="shared" si="273"/>
        <v>0</v>
      </c>
      <c r="CH321" s="557">
        <v>0</v>
      </c>
      <c r="CI321" s="41"/>
      <c r="CJ321" s="289"/>
      <c r="CK321" s="467"/>
      <c r="CM321" s="42"/>
      <c r="CN321" s="41">
        <f t="shared" si="274"/>
        <v>0</v>
      </c>
      <c r="CO321" s="41">
        <f t="shared" si="275"/>
        <v>0</v>
      </c>
      <c r="CP321" s="599">
        <v>0</v>
      </c>
      <c r="CQ321" s="41"/>
      <c r="CR321" s="289"/>
      <c r="CS321" s="467"/>
      <c r="CT321" s="57"/>
      <c r="CU321" s="42"/>
      <c r="CV321" s="41">
        <f t="shared" si="252"/>
        <v>0</v>
      </c>
      <c r="CW321" s="41">
        <f t="shared" si="253"/>
        <v>0</v>
      </c>
      <c r="CX321" s="564">
        <v>0</v>
      </c>
      <c r="CY321" s="41"/>
      <c r="CZ321" s="289"/>
      <c r="DA321" s="502"/>
      <c r="DB321" s="274"/>
      <c r="DC321" s="42"/>
      <c r="DD321" s="41">
        <f t="shared" si="276"/>
        <v>0</v>
      </c>
      <c r="DE321" s="41">
        <f t="shared" si="277"/>
        <v>0</v>
      </c>
      <c r="DF321" s="604">
        <v>0</v>
      </c>
      <c r="DG321" s="180"/>
      <c r="DH321" s="289"/>
      <c r="DI321" s="502"/>
      <c r="DJ321" s="274"/>
      <c r="DK321" s="42"/>
      <c r="DL321" s="41">
        <f t="shared" si="278"/>
        <v>0</v>
      </c>
      <c r="DM321" s="41">
        <f t="shared" si="279"/>
        <v>0</v>
      </c>
      <c r="DN321" s="604">
        <v>0</v>
      </c>
      <c r="DO321" s="180"/>
      <c r="DP321" s="289"/>
      <c r="DQ321" s="502"/>
      <c r="DR321" s="274"/>
      <c r="DS321" s="42"/>
      <c r="DT321" s="41">
        <f t="shared" si="280"/>
        <v>0</v>
      </c>
      <c r="DU321" s="41">
        <f t="shared" si="281"/>
        <v>0</v>
      </c>
      <c r="DV321" s="604">
        <v>0</v>
      </c>
      <c r="DW321" s="180"/>
      <c r="DX321" s="289"/>
      <c r="DY321" s="502"/>
      <c r="DZ321" s="274"/>
      <c r="EA321" s="42"/>
      <c r="EB321" s="41">
        <f t="shared" si="282"/>
        <v>0</v>
      </c>
      <c r="EC321" s="41">
        <f t="shared" si="283"/>
        <v>0</v>
      </c>
      <c r="ED321" s="604">
        <v>0</v>
      </c>
      <c r="EE321" s="180"/>
      <c r="EF321" s="289"/>
      <c r="EG321" s="502"/>
      <c r="EH321" s="274"/>
      <c r="EI321" s="42"/>
      <c r="EJ321" s="41">
        <f t="shared" si="284"/>
        <v>0</v>
      </c>
      <c r="EK321" s="41">
        <f t="shared" si="285"/>
        <v>0</v>
      </c>
      <c r="EL321" s="604">
        <v>0</v>
      </c>
      <c r="EM321" s="180"/>
      <c r="EN321" s="289"/>
      <c r="EO321" s="502"/>
      <c r="EP321" s="274"/>
      <c r="EQ321" s="42"/>
      <c r="ER321" s="41">
        <f t="shared" si="286"/>
        <v>0</v>
      </c>
      <c r="ES321" s="41">
        <f t="shared" si="287"/>
        <v>0</v>
      </c>
      <c r="ET321" s="604">
        <v>0</v>
      </c>
      <c r="EU321" s="180"/>
      <c r="EV321" s="289"/>
      <c r="EW321" s="502"/>
      <c r="EX321" s="274"/>
      <c r="EY321" s="42"/>
      <c r="EZ321" s="41">
        <f t="shared" si="288"/>
        <v>0</v>
      </c>
      <c r="FA321" s="41">
        <f t="shared" si="289"/>
        <v>0</v>
      </c>
      <c r="FB321" s="604">
        <v>0</v>
      </c>
      <c r="FC321" s="180"/>
      <c r="FD321" s="289"/>
      <c r="FE321" s="502"/>
      <c r="FF321" s="274"/>
      <c r="FG321" s="42"/>
      <c r="FH321" s="41">
        <f t="shared" si="290"/>
        <v>0</v>
      </c>
      <c r="FI321" s="41">
        <f t="shared" si="303"/>
        <v>0</v>
      </c>
      <c r="FJ321" s="599">
        <v>0</v>
      </c>
      <c r="FK321" s="292"/>
      <c r="FL321" s="289"/>
      <c r="FM321" s="548"/>
      <c r="FN321" s="275"/>
      <c r="FO321" s="42"/>
      <c r="FP321" s="41">
        <f t="shared" si="291"/>
        <v>0</v>
      </c>
      <c r="FQ321" s="41">
        <f t="shared" si="292"/>
        <v>0</v>
      </c>
      <c r="FR321" s="633">
        <v>0</v>
      </c>
      <c r="FW321" s="355">
        <f t="shared" si="293"/>
        <v>0</v>
      </c>
      <c r="FX321" s="355">
        <f t="shared" si="293"/>
        <v>0</v>
      </c>
      <c r="FY321" s="355">
        <f t="shared" si="294"/>
        <v>0</v>
      </c>
      <c r="FZ321" s="356">
        <f t="shared" si="294"/>
        <v>0</v>
      </c>
    </row>
    <row r="322" spans="1:182" x14ac:dyDescent="0.25">
      <c r="A322" s="92"/>
      <c r="B322" s="250"/>
      <c r="C322" s="196"/>
      <c r="D322" s="96"/>
      <c r="E322" s="299"/>
      <c r="F322" s="288">
        <f t="shared" ref="F322" si="304">$D$317*E322</f>
        <v>0</v>
      </c>
      <c r="G322" s="51"/>
      <c r="H322" s="289"/>
      <c r="I322" s="462"/>
      <c r="K322" s="42"/>
      <c r="L322" s="41">
        <f t="shared" si="254"/>
        <v>0</v>
      </c>
      <c r="M322" s="41">
        <f t="shared" si="255"/>
        <v>0</v>
      </c>
      <c r="N322" s="557">
        <v>0</v>
      </c>
      <c r="O322" s="41"/>
      <c r="P322" s="289"/>
      <c r="Q322" s="467"/>
      <c r="S322" s="42"/>
      <c r="T322" s="41">
        <f t="shared" si="256"/>
        <v>0</v>
      </c>
      <c r="U322" s="41">
        <f t="shared" si="257"/>
        <v>0</v>
      </c>
      <c r="V322" s="557">
        <v>0</v>
      </c>
      <c r="W322" s="51"/>
      <c r="X322" s="289"/>
      <c r="Y322" s="462"/>
      <c r="AA322" s="42"/>
      <c r="AB322" s="41">
        <f t="shared" si="258"/>
        <v>0</v>
      </c>
      <c r="AC322" s="41">
        <f t="shared" si="259"/>
        <v>0</v>
      </c>
      <c r="AD322" s="557">
        <v>0</v>
      </c>
      <c r="AE322" s="41"/>
      <c r="AF322" s="289"/>
      <c r="AG322" s="467"/>
      <c r="AI322" s="42"/>
      <c r="AJ322" s="41">
        <f t="shared" si="260"/>
        <v>0</v>
      </c>
      <c r="AK322" s="41">
        <f t="shared" si="261"/>
        <v>0</v>
      </c>
      <c r="AL322" s="557">
        <v>0</v>
      </c>
      <c r="AM322" s="51"/>
      <c r="AN322" s="289"/>
      <c r="AO322" s="462"/>
      <c r="AQ322" s="42"/>
      <c r="AR322" s="41">
        <f t="shared" si="262"/>
        <v>0</v>
      </c>
      <c r="AS322" s="41">
        <f t="shared" si="263"/>
        <v>0</v>
      </c>
      <c r="AT322" s="557">
        <v>0</v>
      </c>
      <c r="AU322" s="41"/>
      <c r="AV322" s="289"/>
      <c r="AW322" s="467"/>
      <c r="AY322" s="42"/>
      <c r="AZ322" s="41">
        <f t="shared" si="264"/>
        <v>0</v>
      </c>
      <c r="BA322" s="41">
        <f t="shared" si="265"/>
        <v>0</v>
      </c>
      <c r="BB322" s="557">
        <v>0</v>
      </c>
      <c r="BC322" s="51"/>
      <c r="BD322" s="289"/>
      <c r="BE322" s="462"/>
      <c r="BG322" s="42"/>
      <c r="BH322" s="41">
        <f t="shared" si="266"/>
        <v>0</v>
      </c>
      <c r="BI322" s="41">
        <f t="shared" si="267"/>
        <v>0</v>
      </c>
      <c r="BJ322" s="557">
        <v>0</v>
      </c>
      <c r="BK322" s="41"/>
      <c r="BL322" s="289"/>
      <c r="BM322" s="467"/>
      <c r="BO322" s="42"/>
      <c r="BP322" s="41">
        <f t="shared" si="268"/>
        <v>0</v>
      </c>
      <c r="BQ322" s="41">
        <f t="shared" si="269"/>
        <v>0</v>
      </c>
      <c r="BR322" s="557">
        <v>0</v>
      </c>
      <c r="BS322" s="51"/>
      <c r="BT322" s="289"/>
      <c r="BU322" s="462"/>
      <c r="BW322" s="42"/>
      <c r="BX322" s="41">
        <f t="shared" si="270"/>
        <v>0</v>
      </c>
      <c r="BY322" s="41">
        <f t="shared" si="271"/>
        <v>0</v>
      </c>
      <c r="BZ322" s="557">
        <v>0</v>
      </c>
      <c r="CA322" s="41"/>
      <c r="CB322" s="289"/>
      <c r="CC322" s="467"/>
      <c r="CE322" s="42"/>
      <c r="CF322" s="41">
        <f t="shared" si="272"/>
        <v>0</v>
      </c>
      <c r="CG322" s="41">
        <f t="shared" si="273"/>
        <v>0</v>
      </c>
      <c r="CH322" s="557">
        <v>0</v>
      </c>
      <c r="CI322" s="41"/>
      <c r="CJ322" s="289"/>
      <c r="CK322" s="467"/>
      <c r="CM322" s="42"/>
      <c r="CN322" s="41">
        <f t="shared" si="274"/>
        <v>0</v>
      </c>
      <c r="CO322" s="41">
        <f t="shared" si="275"/>
        <v>0</v>
      </c>
      <c r="CP322" s="599">
        <v>0</v>
      </c>
      <c r="CQ322" s="41"/>
      <c r="CR322" s="289"/>
      <c r="CS322" s="467"/>
      <c r="CT322" s="57"/>
      <c r="CU322" s="42"/>
      <c r="CV322" s="41">
        <f t="shared" si="252"/>
        <v>0</v>
      </c>
      <c r="CW322" s="41">
        <f t="shared" si="253"/>
        <v>0</v>
      </c>
      <c r="CX322" s="564">
        <v>0</v>
      </c>
      <c r="CY322" s="41"/>
      <c r="CZ322" s="289"/>
      <c r="DA322" s="502"/>
      <c r="DB322" s="274"/>
      <c r="DC322" s="42"/>
      <c r="DD322" s="41">
        <f t="shared" si="276"/>
        <v>0</v>
      </c>
      <c r="DE322" s="41">
        <f t="shared" si="277"/>
        <v>0</v>
      </c>
      <c r="DF322" s="604">
        <v>0</v>
      </c>
      <c r="DG322" s="180"/>
      <c r="DH322" s="289"/>
      <c r="DI322" s="502"/>
      <c r="DJ322" s="274"/>
      <c r="DK322" s="42"/>
      <c r="DL322" s="41">
        <f t="shared" si="278"/>
        <v>0</v>
      </c>
      <c r="DM322" s="41">
        <f t="shared" si="279"/>
        <v>0</v>
      </c>
      <c r="DN322" s="604">
        <v>0</v>
      </c>
      <c r="DO322" s="180"/>
      <c r="DP322" s="289"/>
      <c r="DQ322" s="502"/>
      <c r="DR322" s="274"/>
      <c r="DS322" s="42"/>
      <c r="DT322" s="41">
        <f t="shared" si="280"/>
        <v>0</v>
      </c>
      <c r="DU322" s="41">
        <f t="shared" si="281"/>
        <v>0</v>
      </c>
      <c r="DV322" s="604">
        <v>0</v>
      </c>
      <c r="DW322" s="180"/>
      <c r="DX322" s="289"/>
      <c r="DY322" s="502"/>
      <c r="DZ322" s="274"/>
      <c r="EA322" s="42"/>
      <c r="EB322" s="41">
        <f t="shared" si="282"/>
        <v>0</v>
      </c>
      <c r="EC322" s="41">
        <f t="shared" si="283"/>
        <v>0</v>
      </c>
      <c r="ED322" s="604">
        <v>0</v>
      </c>
      <c r="EE322" s="180"/>
      <c r="EF322" s="289"/>
      <c r="EG322" s="502"/>
      <c r="EH322" s="274"/>
      <c r="EI322" s="42"/>
      <c r="EJ322" s="41">
        <f t="shared" si="284"/>
        <v>0</v>
      </c>
      <c r="EK322" s="41">
        <f t="shared" si="285"/>
        <v>0</v>
      </c>
      <c r="EL322" s="604">
        <v>0</v>
      </c>
      <c r="EM322" s="180"/>
      <c r="EN322" s="289"/>
      <c r="EO322" s="502"/>
      <c r="EP322" s="274"/>
      <c r="EQ322" s="42"/>
      <c r="ER322" s="41">
        <f t="shared" si="286"/>
        <v>0</v>
      </c>
      <c r="ES322" s="41">
        <f t="shared" si="287"/>
        <v>0</v>
      </c>
      <c r="ET322" s="604">
        <v>0</v>
      </c>
      <c r="EU322" s="180"/>
      <c r="EV322" s="289"/>
      <c r="EW322" s="502"/>
      <c r="EX322" s="274"/>
      <c r="EY322" s="42"/>
      <c r="EZ322" s="41">
        <f t="shared" si="288"/>
        <v>0</v>
      </c>
      <c r="FA322" s="41">
        <f t="shared" si="289"/>
        <v>0</v>
      </c>
      <c r="FB322" s="604">
        <v>0</v>
      </c>
      <c r="FC322" s="180"/>
      <c r="FD322" s="289"/>
      <c r="FE322" s="502"/>
      <c r="FF322" s="274"/>
      <c r="FG322" s="42"/>
      <c r="FH322" s="41">
        <f t="shared" si="290"/>
        <v>0</v>
      </c>
      <c r="FI322" s="41">
        <f t="shared" si="303"/>
        <v>0</v>
      </c>
      <c r="FJ322" s="599">
        <v>0</v>
      </c>
      <c r="FK322" s="292"/>
      <c r="FL322" s="289"/>
      <c r="FM322" s="548"/>
      <c r="FN322" s="275"/>
      <c r="FO322" s="42"/>
      <c r="FP322" s="41">
        <f t="shared" si="291"/>
        <v>0</v>
      </c>
      <c r="FQ322" s="41">
        <f t="shared" si="292"/>
        <v>0</v>
      </c>
      <c r="FR322" s="633">
        <v>0</v>
      </c>
      <c r="FW322" s="355">
        <f t="shared" si="293"/>
        <v>0</v>
      </c>
      <c r="FX322" s="355">
        <f t="shared" si="293"/>
        <v>0</v>
      </c>
      <c r="FY322" s="355">
        <f t="shared" si="294"/>
        <v>0</v>
      </c>
      <c r="FZ322" s="356">
        <f t="shared" si="294"/>
        <v>0</v>
      </c>
    </row>
    <row r="323" spans="1:182" x14ac:dyDescent="0.25">
      <c r="A323" s="92"/>
      <c r="B323" s="250"/>
      <c r="C323" s="196"/>
      <c r="D323" s="96"/>
      <c r="E323" s="299"/>
      <c r="F323" s="288">
        <f>$D$323*E323</f>
        <v>0</v>
      </c>
      <c r="G323" s="51"/>
      <c r="H323" s="289"/>
      <c r="I323" s="462"/>
      <c r="K323" s="42"/>
      <c r="L323" s="41">
        <f t="shared" si="254"/>
        <v>0</v>
      </c>
      <c r="M323" s="41">
        <f t="shared" si="255"/>
        <v>0</v>
      </c>
      <c r="N323" s="557">
        <v>0</v>
      </c>
      <c r="O323" s="41"/>
      <c r="P323" s="289"/>
      <c r="Q323" s="467"/>
      <c r="S323" s="42"/>
      <c r="T323" s="41">
        <f t="shared" si="256"/>
        <v>0</v>
      </c>
      <c r="U323" s="41">
        <f t="shared" si="257"/>
        <v>0</v>
      </c>
      <c r="V323" s="557">
        <v>0</v>
      </c>
      <c r="W323" s="51"/>
      <c r="X323" s="289"/>
      <c r="Y323" s="462"/>
      <c r="AA323" s="42"/>
      <c r="AB323" s="41">
        <f t="shared" si="258"/>
        <v>0</v>
      </c>
      <c r="AC323" s="41">
        <f t="shared" si="259"/>
        <v>0</v>
      </c>
      <c r="AD323" s="557">
        <v>0</v>
      </c>
      <c r="AE323" s="41"/>
      <c r="AF323" s="289"/>
      <c r="AG323" s="467"/>
      <c r="AI323" s="42"/>
      <c r="AJ323" s="41">
        <f t="shared" si="260"/>
        <v>0</v>
      </c>
      <c r="AK323" s="41">
        <f t="shared" si="261"/>
        <v>0</v>
      </c>
      <c r="AL323" s="557">
        <v>0</v>
      </c>
      <c r="AM323" s="51"/>
      <c r="AN323" s="289"/>
      <c r="AO323" s="462"/>
      <c r="AQ323" s="42"/>
      <c r="AR323" s="41">
        <f t="shared" si="262"/>
        <v>0</v>
      </c>
      <c r="AS323" s="41">
        <f t="shared" si="263"/>
        <v>0</v>
      </c>
      <c r="AT323" s="557">
        <v>0</v>
      </c>
      <c r="AU323" s="41"/>
      <c r="AV323" s="289"/>
      <c r="AW323" s="467"/>
      <c r="AY323" s="42"/>
      <c r="AZ323" s="41">
        <f t="shared" si="264"/>
        <v>0</v>
      </c>
      <c r="BA323" s="41">
        <f t="shared" si="265"/>
        <v>0</v>
      </c>
      <c r="BB323" s="557">
        <v>0</v>
      </c>
      <c r="BC323" s="51"/>
      <c r="BD323" s="289"/>
      <c r="BE323" s="462"/>
      <c r="BG323" s="42"/>
      <c r="BH323" s="41">
        <f t="shared" si="266"/>
        <v>0</v>
      </c>
      <c r="BI323" s="41">
        <f t="shared" si="267"/>
        <v>0</v>
      </c>
      <c r="BJ323" s="557">
        <v>0</v>
      </c>
      <c r="BK323" s="41"/>
      <c r="BL323" s="289"/>
      <c r="BM323" s="467"/>
      <c r="BO323" s="42"/>
      <c r="BP323" s="41">
        <f t="shared" si="268"/>
        <v>0</v>
      </c>
      <c r="BQ323" s="41">
        <f t="shared" si="269"/>
        <v>0</v>
      </c>
      <c r="BR323" s="557">
        <v>0</v>
      </c>
      <c r="BS323" s="51"/>
      <c r="BT323" s="289"/>
      <c r="BU323" s="462"/>
      <c r="BW323" s="42"/>
      <c r="BX323" s="41">
        <f t="shared" si="270"/>
        <v>0</v>
      </c>
      <c r="BY323" s="41">
        <f t="shared" si="271"/>
        <v>0</v>
      </c>
      <c r="BZ323" s="557">
        <v>0</v>
      </c>
      <c r="CA323" s="41"/>
      <c r="CB323" s="289"/>
      <c r="CC323" s="467"/>
      <c r="CE323" s="42"/>
      <c r="CF323" s="41">
        <f t="shared" si="272"/>
        <v>0</v>
      </c>
      <c r="CG323" s="41">
        <f t="shared" si="273"/>
        <v>0</v>
      </c>
      <c r="CH323" s="557">
        <v>0</v>
      </c>
      <c r="CI323" s="41"/>
      <c r="CJ323" s="289"/>
      <c r="CK323" s="467"/>
      <c r="CM323" s="42"/>
      <c r="CN323" s="41">
        <f t="shared" si="274"/>
        <v>0</v>
      </c>
      <c r="CO323" s="41">
        <f t="shared" si="275"/>
        <v>0</v>
      </c>
      <c r="CP323" s="599">
        <v>0</v>
      </c>
      <c r="CQ323" s="41"/>
      <c r="CR323" s="289"/>
      <c r="CS323" s="467"/>
      <c r="CT323" s="57"/>
      <c r="CU323" s="42"/>
      <c r="CV323" s="41">
        <f t="shared" si="252"/>
        <v>0</v>
      </c>
      <c r="CW323" s="41">
        <f t="shared" si="253"/>
        <v>0</v>
      </c>
      <c r="CX323" s="564">
        <v>0</v>
      </c>
      <c r="CY323" s="41"/>
      <c r="CZ323" s="289"/>
      <c r="DA323" s="502"/>
      <c r="DB323" s="274"/>
      <c r="DC323" s="42"/>
      <c r="DD323" s="41">
        <f t="shared" si="276"/>
        <v>0</v>
      </c>
      <c r="DE323" s="41">
        <f t="shared" si="277"/>
        <v>0</v>
      </c>
      <c r="DF323" s="604">
        <v>0</v>
      </c>
      <c r="DG323" s="180"/>
      <c r="DH323" s="289"/>
      <c r="DI323" s="502"/>
      <c r="DJ323" s="274"/>
      <c r="DK323" s="42"/>
      <c r="DL323" s="41">
        <f t="shared" si="278"/>
        <v>0</v>
      </c>
      <c r="DM323" s="41">
        <f t="shared" si="279"/>
        <v>0</v>
      </c>
      <c r="DN323" s="604">
        <v>0</v>
      </c>
      <c r="DO323" s="180"/>
      <c r="DP323" s="289"/>
      <c r="DQ323" s="502"/>
      <c r="DR323" s="274"/>
      <c r="DS323" s="42"/>
      <c r="DT323" s="41">
        <f t="shared" si="280"/>
        <v>0</v>
      </c>
      <c r="DU323" s="41">
        <f t="shared" si="281"/>
        <v>0</v>
      </c>
      <c r="DV323" s="604">
        <v>0</v>
      </c>
      <c r="DW323" s="180"/>
      <c r="DX323" s="289"/>
      <c r="DY323" s="502"/>
      <c r="DZ323" s="274"/>
      <c r="EA323" s="42"/>
      <c r="EB323" s="41">
        <f t="shared" si="282"/>
        <v>0</v>
      </c>
      <c r="EC323" s="41">
        <f t="shared" si="283"/>
        <v>0</v>
      </c>
      <c r="ED323" s="604">
        <v>0</v>
      </c>
      <c r="EE323" s="180"/>
      <c r="EF323" s="289"/>
      <c r="EG323" s="502"/>
      <c r="EH323" s="274"/>
      <c r="EI323" s="42"/>
      <c r="EJ323" s="41">
        <f t="shared" si="284"/>
        <v>0</v>
      </c>
      <c r="EK323" s="41">
        <f t="shared" si="285"/>
        <v>0</v>
      </c>
      <c r="EL323" s="604">
        <v>0</v>
      </c>
      <c r="EM323" s="180"/>
      <c r="EN323" s="289"/>
      <c r="EO323" s="502"/>
      <c r="EP323" s="274"/>
      <c r="EQ323" s="42"/>
      <c r="ER323" s="41">
        <f t="shared" si="286"/>
        <v>0</v>
      </c>
      <c r="ES323" s="41">
        <f t="shared" si="287"/>
        <v>0</v>
      </c>
      <c r="ET323" s="604">
        <v>0</v>
      </c>
      <c r="EU323" s="180"/>
      <c r="EV323" s="289"/>
      <c r="EW323" s="502"/>
      <c r="EX323" s="274"/>
      <c r="EY323" s="42"/>
      <c r="EZ323" s="41">
        <f t="shared" si="288"/>
        <v>0</v>
      </c>
      <c r="FA323" s="41">
        <f t="shared" si="289"/>
        <v>0</v>
      </c>
      <c r="FB323" s="604">
        <v>0</v>
      </c>
      <c r="FC323" s="180"/>
      <c r="FD323" s="289"/>
      <c r="FE323" s="502"/>
      <c r="FF323" s="274"/>
      <c r="FG323" s="42"/>
      <c r="FH323" s="41">
        <f t="shared" si="290"/>
        <v>0</v>
      </c>
      <c r="FI323" s="41">
        <f t="shared" si="303"/>
        <v>0</v>
      </c>
      <c r="FJ323" s="599">
        <v>0</v>
      </c>
      <c r="FK323" s="292"/>
      <c r="FL323" s="289"/>
      <c r="FM323" s="548"/>
      <c r="FN323" s="275"/>
      <c r="FO323" s="42"/>
      <c r="FP323" s="41">
        <f t="shared" si="291"/>
        <v>0</v>
      </c>
      <c r="FQ323" s="41">
        <f t="shared" si="292"/>
        <v>0</v>
      </c>
      <c r="FR323" s="633">
        <v>0</v>
      </c>
      <c r="FW323" s="355">
        <f t="shared" si="293"/>
        <v>0</v>
      </c>
      <c r="FX323" s="355">
        <f t="shared" si="293"/>
        <v>0</v>
      </c>
      <c r="FY323" s="355">
        <f t="shared" si="294"/>
        <v>0</v>
      </c>
      <c r="FZ323" s="356">
        <f t="shared" si="294"/>
        <v>0</v>
      </c>
    </row>
    <row r="324" spans="1:182" x14ac:dyDescent="0.25">
      <c r="A324" s="92"/>
      <c r="B324" s="250"/>
      <c r="C324" s="196"/>
      <c r="D324" s="96"/>
      <c r="E324" s="299"/>
      <c r="F324" s="288">
        <f>$D$324*E324</f>
        <v>0</v>
      </c>
      <c r="G324" s="51"/>
      <c r="H324" s="289"/>
      <c r="I324" s="462"/>
      <c r="K324" s="42"/>
      <c r="L324" s="41">
        <f t="shared" si="254"/>
        <v>0</v>
      </c>
      <c r="M324" s="41">
        <f t="shared" si="255"/>
        <v>0</v>
      </c>
      <c r="N324" s="557">
        <v>0</v>
      </c>
      <c r="O324" s="41"/>
      <c r="P324" s="289"/>
      <c r="Q324" s="467"/>
      <c r="S324" s="42"/>
      <c r="T324" s="41">
        <f t="shared" si="256"/>
        <v>0</v>
      </c>
      <c r="U324" s="41">
        <f t="shared" si="257"/>
        <v>0</v>
      </c>
      <c r="V324" s="557">
        <v>0</v>
      </c>
      <c r="W324" s="51"/>
      <c r="X324" s="289"/>
      <c r="Y324" s="462"/>
      <c r="AA324" s="42"/>
      <c r="AB324" s="41">
        <f t="shared" si="258"/>
        <v>0</v>
      </c>
      <c r="AC324" s="41">
        <f t="shared" si="259"/>
        <v>0</v>
      </c>
      <c r="AD324" s="557">
        <v>0</v>
      </c>
      <c r="AE324" s="41"/>
      <c r="AF324" s="289"/>
      <c r="AG324" s="467"/>
      <c r="AI324" s="42"/>
      <c r="AJ324" s="41">
        <f t="shared" si="260"/>
        <v>0</v>
      </c>
      <c r="AK324" s="41">
        <f t="shared" si="261"/>
        <v>0</v>
      </c>
      <c r="AL324" s="557">
        <v>0</v>
      </c>
      <c r="AM324" s="51"/>
      <c r="AN324" s="289"/>
      <c r="AO324" s="462"/>
      <c r="AQ324" s="42"/>
      <c r="AR324" s="41">
        <f t="shared" si="262"/>
        <v>0</v>
      </c>
      <c r="AS324" s="41">
        <f t="shared" si="263"/>
        <v>0</v>
      </c>
      <c r="AT324" s="557">
        <v>0</v>
      </c>
      <c r="AU324" s="41"/>
      <c r="AV324" s="289"/>
      <c r="AW324" s="467"/>
      <c r="AY324" s="42"/>
      <c r="AZ324" s="41">
        <f t="shared" si="264"/>
        <v>0</v>
      </c>
      <c r="BA324" s="41">
        <f t="shared" si="265"/>
        <v>0</v>
      </c>
      <c r="BB324" s="557">
        <v>0</v>
      </c>
      <c r="BC324" s="51"/>
      <c r="BD324" s="289"/>
      <c r="BE324" s="462"/>
      <c r="BG324" s="42"/>
      <c r="BH324" s="41">
        <f t="shared" si="266"/>
        <v>0</v>
      </c>
      <c r="BI324" s="41">
        <f t="shared" si="267"/>
        <v>0</v>
      </c>
      <c r="BJ324" s="557">
        <v>0</v>
      </c>
      <c r="BK324" s="41"/>
      <c r="BL324" s="289"/>
      <c r="BM324" s="467"/>
      <c r="BO324" s="42"/>
      <c r="BP324" s="41">
        <f t="shared" si="268"/>
        <v>0</v>
      </c>
      <c r="BQ324" s="41">
        <f t="shared" si="269"/>
        <v>0</v>
      </c>
      <c r="BR324" s="557">
        <v>0</v>
      </c>
      <c r="BS324" s="51"/>
      <c r="BT324" s="289"/>
      <c r="BU324" s="462"/>
      <c r="BW324" s="42"/>
      <c r="BX324" s="41">
        <f t="shared" si="270"/>
        <v>0</v>
      </c>
      <c r="BY324" s="41">
        <f t="shared" si="271"/>
        <v>0</v>
      </c>
      <c r="BZ324" s="557">
        <v>0</v>
      </c>
      <c r="CA324" s="41"/>
      <c r="CB324" s="289"/>
      <c r="CC324" s="467"/>
      <c r="CE324" s="42"/>
      <c r="CF324" s="41">
        <f t="shared" si="272"/>
        <v>0</v>
      </c>
      <c r="CG324" s="41">
        <f t="shared" si="273"/>
        <v>0</v>
      </c>
      <c r="CH324" s="557">
        <v>0</v>
      </c>
      <c r="CI324" s="41"/>
      <c r="CJ324" s="289"/>
      <c r="CK324" s="467"/>
      <c r="CM324" s="42"/>
      <c r="CN324" s="41">
        <f t="shared" si="274"/>
        <v>0</v>
      </c>
      <c r="CO324" s="41">
        <f t="shared" si="275"/>
        <v>0</v>
      </c>
      <c r="CP324" s="599">
        <v>0</v>
      </c>
      <c r="CQ324" s="41"/>
      <c r="CR324" s="289"/>
      <c r="CS324" s="467"/>
      <c r="CT324" s="57"/>
      <c r="CU324" s="42"/>
      <c r="CV324" s="41">
        <f t="shared" si="252"/>
        <v>0</v>
      </c>
      <c r="CW324" s="41">
        <f t="shared" si="253"/>
        <v>0</v>
      </c>
      <c r="CX324" s="564">
        <v>0</v>
      </c>
      <c r="CY324" s="41"/>
      <c r="CZ324" s="289"/>
      <c r="DA324" s="502"/>
      <c r="DB324" s="274"/>
      <c r="DC324" s="42"/>
      <c r="DD324" s="41">
        <f t="shared" si="276"/>
        <v>0</v>
      </c>
      <c r="DE324" s="41">
        <f t="shared" si="277"/>
        <v>0</v>
      </c>
      <c r="DF324" s="604">
        <v>0</v>
      </c>
      <c r="DG324" s="180"/>
      <c r="DH324" s="289"/>
      <c r="DI324" s="502"/>
      <c r="DJ324" s="274"/>
      <c r="DK324" s="42"/>
      <c r="DL324" s="41">
        <f t="shared" si="278"/>
        <v>0</v>
      </c>
      <c r="DM324" s="41">
        <f t="shared" si="279"/>
        <v>0</v>
      </c>
      <c r="DN324" s="604">
        <v>0</v>
      </c>
      <c r="DO324" s="180"/>
      <c r="DP324" s="289"/>
      <c r="DQ324" s="502"/>
      <c r="DR324" s="274"/>
      <c r="DS324" s="42"/>
      <c r="DT324" s="41">
        <f t="shared" si="280"/>
        <v>0</v>
      </c>
      <c r="DU324" s="41">
        <f t="shared" si="281"/>
        <v>0</v>
      </c>
      <c r="DV324" s="604">
        <v>0</v>
      </c>
      <c r="DW324" s="180"/>
      <c r="DX324" s="289"/>
      <c r="DY324" s="502"/>
      <c r="DZ324" s="274"/>
      <c r="EA324" s="42"/>
      <c r="EB324" s="41">
        <f t="shared" si="282"/>
        <v>0</v>
      </c>
      <c r="EC324" s="41">
        <f t="shared" si="283"/>
        <v>0</v>
      </c>
      <c r="ED324" s="604">
        <v>0</v>
      </c>
      <c r="EE324" s="180"/>
      <c r="EF324" s="289"/>
      <c r="EG324" s="502"/>
      <c r="EH324" s="274"/>
      <c r="EI324" s="42"/>
      <c r="EJ324" s="41">
        <f t="shared" si="284"/>
        <v>0</v>
      </c>
      <c r="EK324" s="41">
        <f t="shared" si="285"/>
        <v>0</v>
      </c>
      <c r="EL324" s="604">
        <v>0</v>
      </c>
      <c r="EM324" s="180"/>
      <c r="EN324" s="289"/>
      <c r="EO324" s="502"/>
      <c r="EP324" s="274"/>
      <c r="EQ324" s="42"/>
      <c r="ER324" s="41">
        <f t="shared" si="286"/>
        <v>0</v>
      </c>
      <c r="ES324" s="41">
        <f t="shared" si="287"/>
        <v>0</v>
      </c>
      <c r="ET324" s="604">
        <v>0</v>
      </c>
      <c r="EU324" s="180"/>
      <c r="EV324" s="289"/>
      <c r="EW324" s="502"/>
      <c r="EX324" s="274"/>
      <c r="EY324" s="42"/>
      <c r="EZ324" s="41">
        <f t="shared" si="288"/>
        <v>0</v>
      </c>
      <c r="FA324" s="41">
        <f t="shared" si="289"/>
        <v>0</v>
      </c>
      <c r="FB324" s="604">
        <v>0</v>
      </c>
      <c r="FC324" s="180"/>
      <c r="FD324" s="289"/>
      <c r="FE324" s="502"/>
      <c r="FF324" s="274"/>
      <c r="FG324" s="42"/>
      <c r="FH324" s="41">
        <f t="shared" si="290"/>
        <v>0</v>
      </c>
      <c r="FI324" s="41">
        <f t="shared" si="303"/>
        <v>0</v>
      </c>
      <c r="FJ324" s="599">
        <v>0</v>
      </c>
      <c r="FK324" s="292"/>
      <c r="FL324" s="289"/>
      <c r="FM324" s="548"/>
      <c r="FN324" s="275"/>
      <c r="FO324" s="42"/>
      <c r="FP324" s="41">
        <f t="shared" si="291"/>
        <v>0</v>
      </c>
      <c r="FQ324" s="41">
        <f t="shared" si="292"/>
        <v>0</v>
      </c>
      <c r="FR324" s="633">
        <v>0</v>
      </c>
      <c r="FW324" s="355">
        <f t="shared" si="293"/>
        <v>0</v>
      </c>
      <c r="FX324" s="355">
        <f t="shared" si="293"/>
        <v>0</v>
      </c>
      <c r="FY324" s="355">
        <f t="shared" si="294"/>
        <v>0</v>
      </c>
      <c r="FZ324" s="356">
        <f t="shared" si="294"/>
        <v>0</v>
      </c>
    </row>
    <row r="325" spans="1:182" x14ac:dyDescent="0.25">
      <c r="A325" s="92"/>
      <c r="B325" s="250"/>
      <c r="C325" s="196"/>
      <c r="D325" s="96"/>
      <c r="E325" s="299"/>
      <c r="F325" s="288">
        <f>$D$325*E325</f>
        <v>0</v>
      </c>
      <c r="G325" s="51"/>
      <c r="H325" s="289"/>
      <c r="I325" s="462"/>
      <c r="K325" s="42"/>
      <c r="L325" s="41">
        <f t="shared" si="254"/>
        <v>0</v>
      </c>
      <c r="M325" s="41">
        <f t="shared" si="255"/>
        <v>0</v>
      </c>
      <c r="N325" s="557">
        <v>0</v>
      </c>
      <c r="O325" s="41"/>
      <c r="P325" s="289"/>
      <c r="Q325" s="467"/>
      <c r="S325" s="42"/>
      <c r="T325" s="41">
        <f t="shared" si="256"/>
        <v>0</v>
      </c>
      <c r="U325" s="41">
        <f t="shared" si="257"/>
        <v>0</v>
      </c>
      <c r="V325" s="557">
        <v>0</v>
      </c>
      <c r="W325" s="51"/>
      <c r="X325" s="289"/>
      <c r="Y325" s="462"/>
      <c r="AA325" s="42"/>
      <c r="AB325" s="41">
        <f t="shared" si="258"/>
        <v>0</v>
      </c>
      <c r="AC325" s="41">
        <f t="shared" si="259"/>
        <v>0</v>
      </c>
      <c r="AD325" s="557">
        <v>0</v>
      </c>
      <c r="AE325" s="41"/>
      <c r="AF325" s="289"/>
      <c r="AG325" s="467"/>
      <c r="AI325" s="42"/>
      <c r="AJ325" s="41">
        <f t="shared" si="260"/>
        <v>0</v>
      </c>
      <c r="AK325" s="41">
        <f t="shared" si="261"/>
        <v>0</v>
      </c>
      <c r="AL325" s="557">
        <v>0</v>
      </c>
      <c r="AM325" s="51"/>
      <c r="AN325" s="289"/>
      <c r="AO325" s="462"/>
      <c r="AQ325" s="42"/>
      <c r="AR325" s="41">
        <f t="shared" si="262"/>
        <v>0</v>
      </c>
      <c r="AS325" s="41">
        <f t="shared" si="263"/>
        <v>0</v>
      </c>
      <c r="AT325" s="557">
        <v>0</v>
      </c>
      <c r="AU325" s="41"/>
      <c r="AV325" s="289"/>
      <c r="AW325" s="467"/>
      <c r="AY325" s="42"/>
      <c r="AZ325" s="41">
        <f t="shared" si="264"/>
        <v>0</v>
      </c>
      <c r="BA325" s="41">
        <f t="shared" si="265"/>
        <v>0</v>
      </c>
      <c r="BB325" s="557">
        <v>0</v>
      </c>
      <c r="BC325" s="51"/>
      <c r="BD325" s="289"/>
      <c r="BE325" s="462"/>
      <c r="BG325" s="42"/>
      <c r="BH325" s="41">
        <f t="shared" si="266"/>
        <v>0</v>
      </c>
      <c r="BI325" s="41">
        <f t="shared" si="267"/>
        <v>0</v>
      </c>
      <c r="BJ325" s="557">
        <v>0</v>
      </c>
      <c r="BK325" s="41"/>
      <c r="BL325" s="289"/>
      <c r="BM325" s="467"/>
      <c r="BO325" s="42"/>
      <c r="BP325" s="41">
        <f t="shared" si="268"/>
        <v>0</v>
      </c>
      <c r="BQ325" s="41">
        <f t="shared" si="269"/>
        <v>0</v>
      </c>
      <c r="BR325" s="557">
        <v>0</v>
      </c>
      <c r="BS325" s="51"/>
      <c r="BT325" s="289"/>
      <c r="BU325" s="462"/>
      <c r="BW325" s="42"/>
      <c r="BX325" s="41">
        <f t="shared" si="270"/>
        <v>0</v>
      </c>
      <c r="BY325" s="41">
        <f t="shared" si="271"/>
        <v>0</v>
      </c>
      <c r="BZ325" s="557">
        <v>0</v>
      </c>
      <c r="CA325" s="41"/>
      <c r="CB325" s="289"/>
      <c r="CC325" s="467"/>
      <c r="CE325" s="42"/>
      <c r="CF325" s="41">
        <f t="shared" si="272"/>
        <v>0</v>
      </c>
      <c r="CG325" s="41">
        <f t="shared" si="273"/>
        <v>0</v>
      </c>
      <c r="CH325" s="557">
        <v>0</v>
      </c>
      <c r="CI325" s="41"/>
      <c r="CJ325" s="289"/>
      <c r="CK325" s="467"/>
      <c r="CM325" s="42"/>
      <c r="CN325" s="41">
        <f t="shared" si="274"/>
        <v>0</v>
      </c>
      <c r="CO325" s="41">
        <f t="shared" si="275"/>
        <v>0</v>
      </c>
      <c r="CP325" s="599">
        <v>0</v>
      </c>
      <c r="CQ325" s="41"/>
      <c r="CR325" s="289"/>
      <c r="CS325" s="467"/>
      <c r="CT325" s="57"/>
      <c r="CU325" s="42"/>
      <c r="CV325" s="41">
        <f t="shared" si="252"/>
        <v>0</v>
      </c>
      <c r="CW325" s="41">
        <f t="shared" si="253"/>
        <v>0</v>
      </c>
      <c r="CX325" s="564">
        <v>0</v>
      </c>
      <c r="CY325" s="41"/>
      <c r="CZ325" s="289"/>
      <c r="DA325" s="502"/>
      <c r="DB325" s="274"/>
      <c r="DC325" s="42"/>
      <c r="DD325" s="41">
        <f t="shared" si="276"/>
        <v>0</v>
      </c>
      <c r="DE325" s="41">
        <f t="shared" si="277"/>
        <v>0</v>
      </c>
      <c r="DF325" s="604">
        <v>0</v>
      </c>
      <c r="DG325" s="180"/>
      <c r="DH325" s="289"/>
      <c r="DI325" s="502"/>
      <c r="DJ325" s="274"/>
      <c r="DK325" s="42"/>
      <c r="DL325" s="41">
        <f t="shared" si="278"/>
        <v>0</v>
      </c>
      <c r="DM325" s="41">
        <f t="shared" si="279"/>
        <v>0</v>
      </c>
      <c r="DN325" s="604">
        <v>0</v>
      </c>
      <c r="DO325" s="180"/>
      <c r="DP325" s="289"/>
      <c r="DQ325" s="502"/>
      <c r="DR325" s="274"/>
      <c r="DS325" s="42"/>
      <c r="DT325" s="41">
        <f t="shared" si="280"/>
        <v>0</v>
      </c>
      <c r="DU325" s="41">
        <f t="shared" si="281"/>
        <v>0</v>
      </c>
      <c r="DV325" s="604">
        <v>0</v>
      </c>
      <c r="DW325" s="180"/>
      <c r="DX325" s="289"/>
      <c r="DY325" s="502"/>
      <c r="DZ325" s="274"/>
      <c r="EA325" s="42"/>
      <c r="EB325" s="41">
        <f t="shared" si="282"/>
        <v>0</v>
      </c>
      <c r="EC325" s="41">
        <f t="shared" si="283"/>
        <v>0</v>
      </c>
      <c r="ED325" s="604">
        <v>0</v>
      </c>
      <c r="EE325" s="180"/>
      <c r="EF325" s="289"/>
      <c r="EG325" s="502"/>
      <c r="EH325" s="274"/>
      <c r="EI325" s="42"/>
      <c r="EJ325" s="41">
        <f t="shared" si="284"/>
        <v>0</v>
      </c>
      <c r="EK325" s="41">
        <f t="shared" si="285"/>
        <v>0</v>
      </c>
      <c r="EL325" s="604">
        <v>0</v>
      </c>
      <c r="EM325" s="180"/>
      <c r="EN325" s="289"/>
      <c r="EO325" s="502"/>
      <c r="EP325" s="274"/>
      <c r="EQ325" s="42"/>
      <c r="ER325" s="41">
        <f t="shared" si="286"/>
        <v>0</v>
      </c>
      <c r="ES325" s="41">
        <f t="shared" si="287"/>
        <v>0</v>
      </c>
      <c r="ET325" s="604">
        <v>0</v>
      </c>
      <c r="EU325" s="180"/>
      <c r="EV325" s="289"/>
      <c r="EW325" s="502"/>
      <c r="EX325" s="274"/>
      <c r="EY325" s="42"/>
      <c r="EZ325" s="41">
        <f t="shared" si="288"/>
        <v>0</v>
      </c>
      <c r="FA325" s="41">
        <f t="shared" si="289"/>
        <v>0</v>
      </c>
      <c r="FB325" s="604">
        <v>0</v>
      </c>
      <c r="FC325" s="180"/>
      <c r="FD325" s="289"/>
      <c r="FE325" s="502"/>
      <c r="FF325" s="274"/>
      <c r="FG325" s="42"/>
      <c r="FH325" s="41">
        <f t="shared" si="290"/>
        <v>0</v>
      </c>
      <c r="FI325" s="41">
        <f t="shared" si="303"/>
        <v>0</v>
      </c>
      <c r="FJ325" s="599">
        <v>0</v>
      </c>
      <c r="FK325" s="292"/>
      <c r="FL325" s="289"/>
      <c r="FM325" s="548"/>
      <c r="FN325" s="275"/>
      <c r="FO325" s="42"/>
      <c r="FP325" s="41">
        <f t="shared" si="291"/>
        <v>0</v>
      </c>
      <c r="FQ325" s="41">
        <f t="shared" si="292"/>
        <v>0</v>
      </c>
      <c r="FR325" s="633">
        <v>0</v>
      </c>
      <c r="FW325" s="355">
        <f t="shared" si="293"/>
        <v>0</v>
      </c>
      <c r="FX325" s="355">
        <f t="shared" si="293"/>
        <v>0</v>
      </c>
      <c r="FY325" s="355">
        <f t="shared" si="294"/>
        <v>0</v>
      </c>
      <c r="FZ325" s="356">
        <f t="shared" si="294"/>
        <v>0</v>
      </c>
    </row>
    <row r="326" spans="1:182" x14ac:dyDescent="0.25">
      <c r="A326" s="92"/>
      <c r="B326" s="250"/>
      <c r="C326" s="196"/>
      <c r="D326" s="96"/>
      <c r="E326" s="299"/>
      <c r="F326" s="288">
        <f>$D$326*E326</f>
        <v>0</v>
      </c>
      <c r="G326" s="51"/>
      <c r="H326" s="289"/>
      <c r="I326" s="462"/>
      <c r="K326" s="42"/>
      <c r="L326" s="41">
        <f t="shared" si="254"/>
        <v>0</v>
      </c>
      <c r="M326" s="41">
        <f t="shared" si="255"/>
        <v>0</v>
      </c>
      <c r="N326" s="557">
        <v>0</v>
      </c>
      <c r="O326" s="41"/>
      <c r="P326" s="289"/>
      <c r="Q326" s="467"/>
      <c r="S326" s="42"/>
      <c r="T326" s="41">
        <f t="shared" si="256"/>
        <v>0</v>
      </c>
      <c r="U326" s="41">
        <f t="shared" si="257"/>
        <v>0</v>
      </c>
      <c r="V326" s="557">
        <v>0</v>
      </c>
      <c r="W326" s="51"/>
      <c r="X326" s="289"/>
      <c r="Y326" s="462"/>
      <c r="AA326" s="42"/>
      <c r="AB326" s="41">
        <f t="shared" si="258"/>
        <v>0</v>
      </c>
      <c r="AC326" s="41">
        <f t="shared" si="259"/>
        <v>0</v>
      </c>
      <c r="AD326" s="557">
        <v>0</v>
      </c>
      <c r="AE326" s="41"/>
      <c r="AF326" s="289"/>
      <c r="AG326" s="467"/>
      <c r="AI326" s="42"/>
      <c r="AJ326" s="41">
        <f t="shared" si="260"/>
        <v>0</v>
      </c>
      <c r="AK326" s="41">
        <f t="shared" si="261"/>
        <v>0</v>
      </c>
      <c r="AL326" s="557">
        <v>0</v>
      </c>
      <c r="AM326" s="51"/>
      <c r="AN326" s="289"/>
      <c r="AO326" s="462"/>
      <c r="AQ326" s="42"/>
      <c r="AR326" s="41">
        <f t="shared" si="262"/>
        <v>0</v>
      </c>
      <c r="AS326" s="41">
        <f t="shared" si="263"/>
        <v>0</v>
      </c>
      <c r="AT326" s="557">
        <v>0</v>
      </c>
      <c r="AU326" s="41"/>
      <c r="AV326" s="289"/>
      <c r="AW326" s="467"/>
      <c r="AY326" s="42"/>
      <c r="AZ326" s="41">
        <f t="shared" si="264"/>
        <v>0</v>
      </c>
      <c r="BA326" s="41">
        <f t="shared" si="265"/>
        <v>0</v>
      </c>
      <c r="BB326" s="557">
        <v>0</v>
      </c>
      <c r="BC326" s="51"/>
      <c r="BD326" s="289"/>
      <c r="BE326" s="462"/>
      <c r="BG326" s="42"/>
      <c r="BH326" s="41">
        <f t="shared" si="266"/>
        <v>0</v>
      </c>
      <c r="BI326" s="41">
        <f t="shared" si="267"/>
        <v>0</v>
      </c>
      <c r="BJ326" s="557">
        <v>0</v>
      </c>
      <c r="BK326" s="41"/>
      <c r="BL326" s="289"/>
      <c r="BM326" s="467"/>
      <c r="BO326" s="42"/>
      <c r="BP326" s="41">
        <f t="shared" si="268"/>
        <v>0</v>
      </c>
      <c r="BQ326" s="41">
        <f t="shared" si="269"/>
        <v>0</v>
      </c>
      <c r="BR326" s="557">
        <v>0</v>
      </c>
      <c r="BS326" s="51"/>
      <c r="BT326" s="289"/>
      <c r="BU326" s="462"/>
      <c r="BW326" s="42"/>
      <c r="BX326" s="41">
        <f t="shared" si="270"/>
        <v>0</v>
      </c>
      <c r="BY326" s="41">
        <f t="shared" si="271"/>
        <v>0</v>
      </c>
      <c r="BZ326" s="557">
        <v>0</v>
      </c>
      <c r="CA326" s="41"/>
      <c r="CB326" s="289"/>
      <c r="CC326" s="467"/>
      <c r="CE326" s="42"/>
      <c r="CF326" s="41">
        <f t="shared" si="272"/>
        <v>0</v>
      </c>
      <c r="CG326" s="41">
        <f t="shared" si="273"/>
        <v>0</v>
      </c>
      <c r="CH326" s="557">
        <v>0</v>
      </c>
      <c r="CI326" s="41"/>
      <c r="CJ326" s="289"/>
      <c r="CK326" s="467"/>
      <c r="CM326" s="42"/>
      <c r="CN326" s="41">
        <f t="shared" si="274"/>
        <v>0</v>
      </c>
      <c r="CO326" s="41">
        <f t="shared" si="275"/>
        <v>0</v>
      </c>
      <c r="CP326" s="599">
        <v>0</v>
      </c>
      <c r="CQ326" s="41"/>
      <c r="CR326" s="289"/>
      <c r="CS326" s="467"/>
      <c r="CT326" s="57"/>
      <c r="CU326" s="42"/>
      <c r="CV326" s="41">
        <f t="shared" si="252"/>
        <v>0</v>
      </c>
      <c r="CW326" s="41">
        <f t="shared" si="253"/>
        <v>0</v>
      </c>
      <c r="CX326" s="564">
        <v>0</v>
      </c>
      <c r="CY326" s="41"/>
      <c r="CZ326" s="289"/>
      <c r="DA326" s="502"/>
      <c r="DB326" s="274"/>
      <c r="DC326" s="42"/>
      <c r="DD326" s="41">
        <f t="shared" si="276"/>
        <v>0</v>
      </c>
      <c r="DE326" s="41">
        <f t="shared" si="277"/>
        <v>0</v>
      </c>
      <c r="DF326" s="604">
        <v>0</v>
      </c>
      <c r="DG326" s="180"/>
      <c r="DH326" s="289"/>
      <c r="DI326" s="502"/>
      <c r="DJ326" s="274"/>
      <c r="DK326" s="42"/>
      <c r="DL326" s="41">
        <f t="shared" si="278"/>
        <v>0</v>
      </c>
      <c r="DM326" s="41">
        <f t="shared" si="279"/>
        <v>0</v>
      </c>
      <c r="DN326" s="604">
        <v>0</v>
      </c>
      <c r="DO326" s="180"/>
      <c r="DP326" s="289"/>
      <c r="DQ326" s="502"/>
      <c r="DR326" s="274"/>
      <c r="DS326" s="42"/>
      <c r="DT326" s="41">
        <f t="shared" si="280"/>
        <v>0</v>
      </c>
      <c r="DU326" s="41">
        <f t="shared" si="281"/>
        <v>0</v>
      </c>
      <c r="DV326" s="604">
        <v>0</v>
      </c>
      <c r="DW326" s="180"/>
      <c r="DX326" s="289"/>
      <c r="DY326" s="502"/>
      <c r="DZ326" s="274"/>
      <c r="EA326" s="42"/>
      <c r="EB326" s="41">
        <f t="shared" si="282"/>
        <v>0</v>
      </c>
      <c r="EC326" s="41">
        <f t="shared" si="283"/>
        <v>0</v>
      </c>
      <c r="ED326" s="604">
        <v>0</v>
      </c>
      <c r="EE326" s="180"/>
      <c r="EF326" s="289"/>
      <c r="EG326" s="502"/>
      <c r="EH326" s="274"/>
      <c r="EI326" s="42"/>
      <c r="EJ326" s="41">
        <f t="shared" si="284"/>
        <v>0</v>
      </c>
      <c r="EK326" s="41">
        <f t="shared" si="285"/>
        <v>0</v>
      </c>
      <c r="EL326" s="604">
        <v>0</v>
      </c>
      <c r="EM326" s="180"/>
      <c r="EN326" s="289"/>
      <c r="EO326" s="502"/>
      <c r="EP326" s="274"/>
      <c r="EQ326" s="42"/>
      <c r="ER326" s="41">
        <f t="shared" si="286"/>
        <v>0</v>
      </c>
      <c r="ES326" s="41">
        <f t="shared" si="287"/>
        <v>0</v>
      </c>
      <c r="ET326" s="604">
        <v>0</v>
      </c>
      <c r="EU326" s="180"/>
      <c r="EV326" s="289"/>
      <c r="EW326" s="502"/>
      <c r="EX326" s="274"/>
      <c r="EY326" s="42"/>
      <c r="EZ326" s="41">
        <f t="shared" si="288"/>
        <v>0</v>
      </c>
      <c r="FA326" s="41">
        <f t="shared" si="289"/>
        <v>0</v>
      </c>
      <c r="FB326" s="604">
        <v>0</v>
      </c>
      <c r="FC326" s="180"/>
      <c r="FD326" s="289"/>
      <c r="FE326" s="502"/>
      <c r="FF326" s="274"/>
      <c r="FG326" s="42"/>
      <c r="FH326" s="41">
        <f t="shared" si="290"/>
        <v>0</v>
      </c>
      <c r="FI326" s="41">
        <f t="shared" si="303"/>
        <v>0</v>
      </c>
      <c r="FJ326" s="599">
        <v>0</v>
      </c>
      <c r="FK326" s="292"/>
      <c r="FL326" s="289"/>
      <c r="FM326" s="548"/>
      <c r="FN326" s="275"/>
      <c r="FO326" s="42"/>
      <c r="FP326" s="41">
        <f t="shared" si="291"/>
        <v>0</v>
      </c>
      <c r="FQ326" s="41">
        <f t="shared" si="292"/>
        <v>0</v>
      </c>
      <c r="FR326" s="633">
        <v>0</v>
      </c>
      <c r="FW326" s="355">
        <f t="shared" si="293"/>
        <v>0</v>
      </c>
      <c r="FX326" s="355">
        <f t="shared" si="293"/>
        <v>0</v>
      </c>
      <c r="FY326" s="355">
        <f t="shared" si="294"/>
        <v>0</v>
      </c>
      <c r="FZ326" s="356">
        <f t="shared" si="294"/>
        <v>0</v>
      </c>
    </row>
    <row r="327" spans="1:182" x14ac:dyDescent="0.25">
      <c r="A327" s="92"/>
      <c r="B327" s="250"/>
      <c r="C327" s="196"/>
      <c r="D327" s="96"/>
      <c r="E327" s="299">
        <f>F327</f>
        <v>0</v>
      </c>
      <c r="F327" s="288">
        <f>SUM(F317:F326)</f>
        <v>0</v>
      </c>
      <c r="G327" s="51"/>
      <c r="H327" s="289"/>
      <c r="I327" s="462"/>
      <c r="K327" s="42"/>
      <c r="L327" s="41">
        <f t="shared" si="254"/>
        <v>0</v>
      </c>
      <c r="M327" s="41">
        <f t="shared" si="255"/>
        <v>0</v>
      </c>
      <c r="N327" s="557">
        <v>0</v>
      </c>
      <c r="O327" s="41"/>
      <c r="P327" s="289"/>
      <c r="Q327" s="467"/>
      <c r="S327" s="42"/>
      <c r="T327" s="41">
        <f t="shared" si="256"/>
        <v>0</v>
      </c>
      <c r="U327" s="41">
        <f t="shared" si="257"/>
        <v>0</v>
      </c>
      <c r="V327" s="557">
        <v>0</v>
      </c>
      <c r="W327" s="51"/>
      <c r="X327" s="289"/>
      <c r="Y327" s="462"/>
      <c r="AA327" s="42"/>
      <c r="AB327" s="41">
        <f t="shared" si="258"/>
        <v>0</v>
      </c>
      <c r="AC327" s="41">
        <f t="shared" si="259"/>
        <v>0</v>
      </c>
      <c r="AD327" s="557">
        <v>0</v>
      </c>
      <c r="AE327" s="41"/>
      <c r="AF327" s="289"/>
      <c r="AG327" s="467"/>
      <c r="AI327" s="42"/>
      <c r="AJ327" s="41">
        <f t="shared" si="260"/>
        <v>0</v>
      </c>
      <c r="AK327" s="41">
        <f t="shared" si="261"/>
        <v>0</v>
      </c>
      <c r="AL327" s="557">
        <v>0</v>
      </c>
      <c r="AM327" s="51"/>
      <c r="AN327" s="289"/>
      <c r="AO327" s="462"/>
      <c r="AQ327" s="42"/>
      <c r="AR327" s="41">
        <f t="shared" si="262"/>
        <v>0</v>
      </c>
      <c r="AS327" s="41">
        <f t="shared" si="263"/>
        <v>0</v>
      </c>
      <c r="AT327" s="557">
        <v>0</v>
      </c>
      <c r="AU327" s="41"/>
      <c r="AV327" s="289"/>
      <c r="AW327" s="467"/>
      <c r="AY327" s="42"/>
      <c r="AZ327" s="41">
        <f t="shared" si="264"/>
        <v>0</v>
      </c>
      <c r="BA327" s="41">
        <f t="shared" si="265"/>
        <v>0</v>
      </c>
      <c r="BB327" s="557">
        <v>0</v>
      </c>
      <c r="BC327" s="51"/>
      <c r="BD327" s="289"/>
      <c r="BE327" s="462"/>
      <c r="BG327" s="42"/>
      <c r="BH327" s="41">
        <f t="shared" si="266"/>
        <v>0</v>
      </c>
      <c r="BI327" s="41">
        <f t="shared" si="267"/>
        <v>0</v>
      </c>
      <c r="BJ327" s="557">
        <v>0</v>
      </c>
      <c r="BK327" s="41"/>
      <c r="BL327" s="289"/>
      <c r="BM327" s="467"/>
      <c r="BO327" s="42"/>
      <c r="BP327" s="41">
        <f t="shared" si="268"/>
        <v>0</v>
      </c>
      <c r="BQ327" s="41">
        <f t="shared" si="269"/>
        <v>0</v>
      </c>
      <c r="BR327" s="557">
        <v>0</v>
      </c>
      <c r="BS327" s="51"/>
      <c r="BT327" s="289"/>
      <c r="BU327" s="462"/>
      <c r="BW327" s="42"/>
      <c r="BX327" s="41">
        <f t="shared" si="270"/>
        <v>0</v>
      </c>
      <c r="BY327" s="41">
        <f t="shared" si="271"/>
        <v>0</v>
      </c>
      <c r="BZ327" s="557">
        <v>0</v>
      </c>
      <c r="CA327" s="41"/>
      <c r="CB327" s="289"/>
      <c r="CC327" s="467"/>
      <c r="CE327" s="42"/>
      <c r="CF327" s="41">
        <f t="shared" si="272"/>
        <v>0</v>
      </c>
      <c r="CG327" s="41">
        <f t="shared" si="273"/>
        <v>0</v>
      </c>
      <c r="CH327" s="557">
        <v>0</v>
      </c>
      <c r="CI327" s="41"/>
      <c r="CJ327" s="289"/>
      <c r="CK327" s="467"/>
      <c r="CM327" s="42"/>
      <c r="CN327" s="41">
        <f t="shared" si="274"/>
        <v>0</v>
      </c>
      <c r="CO327" s="41">
        <f t="shared" si="275"/>
        <v>0</v>
      </c>
      <c r="CP327" s="599">
        <v>0</v>
      </c>
      <c r="CQ327" s="41"/>
      <c r="CR327" s="289"/>
      <c r="CS327" s="467"/>
      <c r="CT327" s="57"/>
      <c r="CU327" s="42"/>
      <c r="CV327" s="41">
        <f t="shared" ref="CV327:CV347" si="305">CQ327*CU327</f>
        <v>0</v>
      </c>
      <c r="CW327" s="41">
        <f t="shared" ref="CW327:CW347" si="306">ROUNDUP(CV327,0)</f>
        <v>0</v>
      </c>
      <c r="CX327" s="564">
        <v>0</v>
      </c>
      <c r="CY327" s="41"/>
      <c r="CZ327" s="289"/>
      <c r="DA327" s="502"/>
      <c r="DB327" s="274"/>
      <c r="DC327" s="42"/>
      <c r="DD327" s="41">
        <f t="shared" si="276"/>
        <v>0</v>
      </c>
      <c r="DE327" s="41">
        <f t="shared" si="277"/>
        <v>0</v>
      </c>
      <c r="DF327" s="604">
        <v>0</v>
      </c>
      <c r="DG327" s="180"/>
      <c r="DH327" s="289"/>
      <c r="DI327" s="502"/>
      <c r="DJ327" s="274"/>
      <c r="DK327" s="42"/>
      <c r="DL327" s="41">
        <f t="shared" si="278"/>
        <v>0</v>
      </c>
      <c r="DM327" s="41">
        <f t="shared" si="279"/>
        <v>0</v>
      </c>
      <c r="DN327" s="604">
        <v>0</v>
      </c>
      <c r="DO327" s="180"/>
      <c r="DP327" s="289"/>
      <c r="DQ327" s="502"/>
      <c r="DR327" s="274"/>
      <c r="DS327" s="42"/>
      <c r="DT327" s="41">
        <f t="shared" si="280"/>
        <v>0</v>
      </c>
      <c r="DU327" s="41">
        <f t="shared" si="281"/>
        <v>0</v>
      </c>
      <c r="DV327" s="604">
        <v>0</v>
      </c>
      <c r="DW327" s="180"/>
      <c r="DX327" s="289"/>
      <c r="DY327" s="502"/>
      <c r="DZ327" s="274"/>
      <c r="EA327" s="42"/>
      <c r="EB327" s="41">
        <f t="shared" si="282"/>
        <v>0</v>
      </c>
      <c r="EC327" s="41">
        <f t="shared" si="283"/>
        <v>0</v>
      </c>
      <c r="ED327" s="604">
        <v>0</v>
      </c>
      <c r="EE327" s="180"/>
      <c r="EF327" s="289"/>
      <c r="EG327" s="502"/>
      <c r="EH327" s="274"/>
      <c r="EI327" s="42"/>
      <c r="EJ327" s="41">
        <f t="shared" si="284"/>
        <v>0</v>
      </c>
      <c r="EK327" s="41">
        <f t="shared" si="285"/>
        <v>0</v>
      </c>
      <c r="EL327" s="604">
        <v>0</v>
      </c>
      <c r="EM327" s="180"/>
      <c r="EN327" s="289"/>
      <c r="EO327" s="502"/>
      <c r="EP327" s="274"/>
      <c r="EQ327" s="42"/>
      <c r="ER327" s="41">
        <f t="shared" si="286"/>
        <v>0</v>
      </c>
      <c r="ES327" s="41">
        <f t="shared" si="287"/>
        <v>0</v>
      </c>
      <c r="ET327" s="604">
        <v>0</v>
      </c>
      <c r="EU327" s="180"/>
      <c r="EV327" s="289"/>
      <c r="EW327" s="502"/>
      <c r="EX327" s="274"/>
      <c r="EY327" s="42"/>
      <c r="EZ327" s="41">
        <f t="shared" si="288"/>
        <v>0</v>
      </c>
      <c r="FA327" s="41">
        <f t="shared" si="289"/>
        <v>0</v>
      </c>
      <c r="FB327" s="604">
        <v>0</v>
      </c>
      <c r="FC327" s="180"/>
      <c r="FD327" s="289"/>
      <c r="FE327" s="502"/>
      <c r="FF327" s="274"/>
      <c r="FG327" s="42"/>
      <c r="FH327" s="41">
        <f t="shared" si="290"/>
        <v>0</v>
      </c>
      <c r="FI327" s="41">
        <f t="shared" si="303"/>
        <v>0</v>
      </c>
      <c r="FJ327" s="599">
        <v>0</v>
      </c>
      <c r="FK327" s="292"/>
      <c r="FL327" s="289"/>
      <c r="FM327" s="548"/>
      <c r="FN327" s="275"/>
      <c r="FO327" s="42"/>
      <c r="FP327" s="41">
        <f t="shared" si="291"/>
        <v>0</v>
      </c>
      <c r="FQ327" s="41">
        <f t="shared" si="292"/>
        <v>0</v>
      </c>
      <c r="FR327" s="633">
        <v>0</v>
      </c>
      <c r="FW327" s="355">
        <f t="shared" si="293"/>
        <v>0</v>
      </c>
      <c r="FX327" s="355">
        <f t="shared" si="293"/>
        <v>0</v>
      </c>
      <c r="FY327" s="355">
        <f t="shared" si="294"/>
        <v>0</v>
      </c>
      <c r="FZ327" s="356">
        <f t="shared" si="294"/>
        <v>0</v>
      </c>
    </row>
    <row r="328" spans="1:182" x14ac:dyDescent="0.25">
      <c r="A328" s="92"/>
      <c r="B328" s="250"/>
      <c r="C328" s="196"/>
      <c r="D328" s="96"/>
      <c r="E328" s="299"/>
      <c r="F328" s="288"/>
      <c r="G328" s="51"/>
      <c r="H328" s="289"/>
      <c r="I328" s="462"/>
      <c r="K328" s="42"/>
      <c r="L328" s="41">
        <f t="shared" ref="L328:L347" si="307">G328*K328</f>
        <v>0</v>
      </c>
      <c r="M328" s="41">
        <f t="shared" ref="M328:M347" si="308">ROUNDUP(L328,0)</f>
        <v>0</v>
      </c>
      <c r="N328" s="557">
        <v>0</v>
      </c>
      <c r="O328" s="41"/>
      <c r="P328" s="289"/>
      <c r="Q328" s="467"/>
      <c r="S328" s="42"/>
      <c r="T328" s="41">
        <f t="shared" ref="T328:T347" si="309">O328*S328</f>
        <v>0</v>
      </c>
      <c r="U328" s="41">
        <f t="shared" ref="U328:U347" si="310">ROUNDUP(T328,0)</f>
        <v>0</v>
      </c>
      <c r="V328" s="557">
        <v>0</v>
      </c>
      <c r="W328" s="51"/>
      <c r="X328" s="289"/>
      <c r="Y328" s="462"/>
      <c r="AA328" s="42"/>
      <c r="AB328" s="41">
        <f t="shared" ref="AB328:AB347" si="311">W328*AA328</f>
        <v>0</v>
      </c>
      <c r="AC328" s="41">
        <f t="shared" ref="AC328:AC347" si="312">ROUNDUP(AB328,0)</f>
        <v>0</v>
      </c>
      <c r="AD328" s="557">
        <v>0</v>
      </c>
      <c r="AE328" s="41"/>
      <c r="AF328" s="289"/>
      <c r="AG328" s="467"/>
      <c r="AI328" s="42"/>
      <c r="AJ328" s="41">
        <f t="shared" ref="AJ328:AJ347" si="313">AE328*AI328</f>
        <v>0</v>
      </c>
      <c r="AK328" s="41">
        <f t="shared" ref="AK328:AK347" si="314">ROUNDUP(AJ328,0)</f>
        <v>0</v>
      </c>
      <c r="AL328" s="557">
        <v>0</v>
      </c>
      <c r="AM328" s="51"/>
      <c r="AN328" s="289"/>
      <c r="AO328" s="462"/>
      <c r="AQ328" s="42"/>
      <c r="AR328" s="41">
        <f t="shared" ref="AR328:AR347" si="315">AM328*AQ328</f>
        <v>0</v>
      </c>
      <c r="AS328" s="41">
        <f t="shared" ref="AS328:AS347" si="316">ROUNDUP(AR328,0)</f>
        <v>0</v>
      </c>
      <c r="AT328" s="557">
        <v>0</v>
      </c>
      <c r="AU328" s="41"/>
      <c r="AV328" s="289"/>
      <c r="AW328" s="467"/>
      <c r="AY328" s="42"/>
      <c r="AZ328" s="41">
        <f t="shared" ref="AZ328:AZ347" si="317">AU328*AY328</f>
        <v>0</v>
      </c>
      <c r="BA328" s="41">
        <f t="shared" ref="BA328:BA347" si="318">ROUNDUP(AZ328,0)</f>
        <v>0</v>
      </c>
      <c r="BB328" s="557">
        <v>0</v>
      </c>
      <c r="BC328" s="51"/>
      <c r="BD328" s="289"/>
      <c r="BE328" s="462"/>
      <c r="BG328" s="42"/>
      <c r="BH328" s="41">
        <f t="shared" ref="BH328:BH347" si="319">BC328*BG328</f>
        <v>0</v>
      </c>
      <c r="BI328" s="41">
        <f t="shared" ref="BI328:BI347" si="320">ROUNDUP(BH328,0)</f>
        <v>0</v>
      </c>
      <c r="BJ328" s="557">
        <v>0</v>
      </c>
      <c r="BK328" s="41"/>
      <c r="BL328" s="289"/>
      <c r="BM328" s="467"/>
      <c r="BO328" s="42"/>
      <c r="BP328" s="41">
        <f t="shared" ref="BP328:BP347" si="321">BK328*BO328</f>
        <v>0</v>
      </c>
      <c r="BQ328" s="41">
        <f t="shared" ref="BQ328:BQ347" si="322">ROUNDUP(BP328,0)</f>
        <v>0</v>
      </c>
      <c r="BR328" s="557">
        <v>0</v>
      </c>
      <c r="BS328" s="51"/>
      <c r="BT328" s="289"/>
      <c r="BU328" s="462"/>
      <c r="BW328" s="42"/>
      <c r="BX328" s="41">
        <f t="shared" ref="BX328:BX347" si="323">BS328*BW328</f>
        <v>0</v>
      </c>
      <c r="BY328" s="41">
        <f t="shared" ref="BY328:BY347" si="324">ROUNDUP(BX328,0)</f>
        <v>0</v>
      </c>
      <c r="BZ328" s="557">
        <v>0</v>
      </c>
      <c r="CA328" s="41"/>
      <c r="CB328" s="289"/>
      <c r="CC328" s="467"/>
      <c r="CE328" s="42"/>
      <c r="CF328" s="41">
        <f t="shared" ref="CF328:CF347" si="325">CA328*CE328</f>
        <v>0</v>
      </c>
      <c r="CG328" s="41">
        <f t="shared" ref="CG328:CG347" si="326">ROUNDUP(CF328,0)</f>
        <v>0</v>
      </c>
      <c r="CH328" s="557">
        <v>0</v>
      </c>
      <c r="CI328" s="41"/>
      <c r="CJ328" s="289"/>
      <c r="CK328" s="467"/>
      <c r="CM328" s="42"/>
      <c r="CN328" s="41">
        <f t="shared" ref="CN328:CN347" si="327">CI328*CM328</f>
        <v>0</v>
      </c>
      <c r="CO328" s="41">
        <f t="shared" ref="CO328:CO347" si="328">ROUNDUP(CN328,0)</f>
        <v>0</v>
      </c>
      <c r="CP328" s="599">
        <v>0</v>
      </c>
      <c r="CQ328" s="41"/>
      <c r="CR328" s="289"/>
      <c r="CS328" s="467"/>
      <c r="CT328" s="57"/>
      <c r="CU328" s="42"/>
      <c r="CV328" s="41">
        <f t="shared" si="305"/>
        <v>0</v>
      </c>
      <c r="CW328" s="41">
        <f t="shared" si="306"/>
        <v>0</v>
      </c>
      <c r="CX328" s="564">
        <v>0</v>
      </c>
      <c r="CY328" s="41"/>
      <c r="CZ328" s="289"/>
      <c r="DA328" s="502"/>
      <c r="DB328" s="274"/>
      <c r="DC328" s="42"/>
      <c r="DD328" s="41">
        <f t="shared" ref="DD328:DD347" si="329">CY328*DC328</f>
        <v>0</v>
      </c>
      <c r="DE328" s="41">
        <f t="shared" ref="DE328:DE347" si="330">ROUNDUP(DD328,0)</f>
        <v>0</v>
      </c>
      <c r="DF328" s="604">
        <v>0</v>
      </c>
      <c r="DG328" s="180"/>
      <c r="DH328" s="289"/>
      <c r="DI328" s="502"/>
      <c r="DJ328" s="274"/>
      <c r="DK328" s="42"/>
      <c r="DL328" s="41">
        <f t="shared" ref="DL328:DL347" si="331">DG328*DK328</f>
        <v>0</v>
      </c>
      <c r="DM328" s="41">
        <f t="shared" ref="DM328:DM347" si="332">ROUNDUP(DL328,0)</f>
        <v>0</v>
      </c>
      <c r="DN328" s="604">
        <v>0</v>
      </c>
      <c r="DO328" s="180"/>
      <c r="DP328" s="289"/>
      <c r="DQ328" s="502"/>
      <c r="DR328" s="274"/>
      <c r="DS328" s="42"/>
      <c r="DT328" s="41">
        <f t="shared" ref="DT328:DT347" si="333">DO328*DS328</f>
        <v>0</v>
      </c>
      <c r="DU328" s="41">
        <f t="shared" ref="DU328:DU347" si="334">ROUNDUP(DT328,0)</f>
        <v>0</v>
      </c>
      <c r="DV328" s="604">
        <v>0</v>
      </c>
      <c r="DW328" s="180"/>
      <c r="DX328" s="289"/>
      <c r="DY328" s="502"/>
      <c r="DZ328" s="274"/>
      <c r="EA328" s="42"/>
      <c r="EB328" s="41">
        <f t="shared" ref="EB328:EB347" si="335">DW328*EA328</f>
        <v>0</v>
      </c>
      <c r="EC328" s="41">
        <f t="shared" ref="EC328:EC347" si="336">ROUNDUP(EB328,0)</f>
        <v>0</v>
      </c>
      <c r="ED328" s="604">
        <v>0</v>
      </c>
      <c r="EE328" s="180"/>
      <c r="EF328" s="289"/>
      <c r="EG328" s="502"/>
      <c r="EH328" s="274"/>
      <c r="EI328" s="42"/>
      <c r="EJ328" s="41">
        <f t="shared" ref="EJ328:EJ347" si="337">EE328*EI328</f>
        <v>0</v>
      </c>
      <c r="EK328" s="41">
        <f t="shared" ref="EK328:EK347" si="338">ROUNDUP(EJ328,0)</f>
        <v>0</v>
      </c>
      <c r="EL328" s="604">
        <v>0</v>
      </c>
      <c r="EM328" s="180"/>
      <c r="EN328" s="289"/>
      <c r="EO328" s="502"/>
      <c r="EP328" s="274"/>
      <c r="EQ328" s="42"/>
      <c r="ER328" s="41">
        <f t="shared" ref="ER328:ER347" si="339">EM328*EQ328</f>
        <v>0</v>
      </c>
      <c r="ES328" s="41">
        <f t="shared" ref="ES328:ES347" si="340">ROUNDUP(ER328,0)</f>
        <v>0</v>
      </c>
      <c r="ET328" s="604">
        <v>0</v>
      </c>
      <c r="EU328" s="180"/>
      <c r="EV328" s="289"/>
      <c r="EW328" s="502"/>
      <c r="EX328" s="274"/>
      <c r="EY328" s="42"/>
      <c r="EZ328" s="41">
        <f t="shared" ref="EZ328:EZ347" si="341">EU328*EY328</f>
        <v>0</v>
      </c>
      <c r="FA328" s="41">
        <f t="shared" ref="FA328:FA347" si="342">ROUNDUP(EZ328,0)</f>
        <v>0</v>
      </c>
      <c r="FB328" s="604">
        <v>0</v>
      </c>
      <c r="FC328" s="180"/>
      <c r="FD328" s="289"/>
      <c r="FE328" s="502"/>
      <c r="FF328" s="274"/>
      <c r="FG328" s="42"/>
      <c r="FH328" s="41">
        <f t="shared" ref="FH328:FH347" si="343">FC328*FG328</f>
        <v>0</v>
      </c>
      <c r="FI328" s="41">
        <f t="shared" si="303"/>
        <v>0</v>
      </c>
      <c r="FJ328" s="599">
        <v>0</v>
      </c>
      <c r="FK328" s="292"/>
      <c r="FL328" s="289"/>
      <c r="FM328" s="548"/>
      <c r="FN328" s="275"/>
      <c r="FO328" s="42"/>
      <c r="FP328" s="41">
        <f t="shared" ref="FP328:FP347" si="344">FK328*FO328</f>
        <v>0</v>
      </c>
      <c r="FQ328" s="41">
        <f t="shared" ref="FQ328:FQ347" si="345">ROUNDUP(FP328,0)</f>
        <v>0</v>
      </c>
      <c r="FR328" s="633">
        <v>0</v>
      </c>
      <c r="FW328" s="355">
        <f t="shared" ref="FW328:FX351" si="346">G328+O328+W328+AE328+AM328+AU328+BC328+BK328+BS328+CA328+CI328+CQ328+CY328+DG328+DO328+DW328+EE328+EM328+EU328+FC328+FK328</f>
        <v>0</v>
      </c>
      <c r="FX328" s="355">
        <f t="shared" si="346"/>
        <v>0</v>
      </c>
      <c r="FY328" s="355">
        <f t="shared" ref="FY328:FZ351" si="347">FW328-E328</f>
        <v>0</v>
      </c>
      <c r="FZ328" s="356">
        <f t="shared" si="347"/>
        <v>0</v>
      </c>
    </row>
    <row r="329" spans="1:182" x14ac:dyDescent="0.25">
      <c r="A329" s="92"/>
      <c r="B329" s="250"/>
      <c r="C329" s="196"/>
      <c r="D329" s="96"/>
      <c r="E329" s="299"/>
      <c r="F329" s="288"/>
      <c r="G329" s="51"/>
      <c r="H329" s="289"/>
      <c r="I329" s="462"/>
      <c r="K329" s="42"/>
      <c r="L329" s="41">
        <f t="shared" si="307"/>
        <v>0</v>
      </c>
      <c r="M329" s="41">
        <f t="shared" si="308"/>
        <v>0</v>
      </c>
      <c r="N329" s="557">
        <v>0</v>
      </c>
      <c r="O329" s="41"/>
      <c r="P329" s="289"/>
      <c r="Q329" s="467"/>
      <c r="S329" s="42"/>
      <c r="T329" s="41">
        <f t="shared" si="309"/>
        <v>0</v>
      </c>
      <c r="U329" s="41">
        <f t="shared" si="310"/>
        <v>0</v>
      </c>
      <c r="V329" s="557">
        <v>0</v>
      </c>
      <c r="W329" s="51"/>
      <c r="X329" s="289"/>
      <c r="Y329" s="462"/>
      <c r="AA329" s="42"/>
      <c r="AB329" s="41">
        <f t="shared" si="311"/>
        <v>0</v>
      </c>
      <c r="AC329" s="41">
        <f t="shared" si="312"/>
        <v>0</v>
      </c>
      <c r="AD329" s="557">
        <v>0</v>
      </c>
      <c r="AE329" s="41"/>
      <c r="AF329" s="289"/>
      <c r="AG329" s="467"/>
      <c r="AI329" s="42"/>
      <c r="AJ329" s="41">
        <f t="shared" si="313"/>
        <v>0</v>
      </c>
      <c r="AK329" s="41">
        <f t="shared" si="314"/>
        <v>0</v>
      </c>
      <c r="AL329" s="557">
        <v>0</v>
      </c>
      <c r="AM329" s="51"/>
      <c r="AN329" s="289"/>
      <c r="AO329" s="462"/>
      <c r="AQ329" s="42"/>
      <c r="AR329" s="41">
        <f t="shared" si="315"/>
        <v>0</v>
      </c>
      <c r="AS329" s="41">
        <f t="shared" si="316"/>
        <v>0</v>
      </c>
      <c r="AT329" s="557">
        <v>0</v>
      </c>
      <c r="AU329" s="41"/>
      <c r="AV329" s="289"/>
      <c r="AW329" s="467"/>
      <c r="AY329" s="42"/>
      <c r="AZ329" s="41">
        <f t="shared" si="317"/>
        <v>0</v>
      </c>
      <c r="BA329" s="41">
        <f t="shared" si="318"/>
        <v>0</v>
      </c>
      <c r="BB329" s="557">
        <v>0</v>
      </c>
      <c r="BC329" s="51"/>
      <c r="BD329" s="289"/>
      <c r="BE329" s="462"/>
      <c r="BG329" s="42"/>
      <c r="BH329" s="41">
        <f t="shared" si="319"/>
        <v>0</v>
      </c>
      <c r="BI329" s="41">
        <f t="shared" si="320"/>
        <v>0</v>
      </c>
      <c r="BJ329" s="557">
        <v>0</v>
      </c>
      <c r="BK329" s="41"/>
      <c r="BL329" s="289"/>
      <c r="BM329" s="467"/>
      <c r="BO329" s="42"/>
      <c r="BP329" s="41">
        <f t="shared" si="321"/>
        <v>0</v>
      </c>
      <c r="BQ329" s="41">
        <f t="shared" si="322"/>
        <v>0</v>
      </c>
      <c r="BR329" s="557">
        <v>0</v>
      </c>
      <c r="BS329" s="51"/>
      <c r="BT329" s="289"/>
      <c r="BU329" s="462"/>
      <c r="BW329" s="42"/>
      <c r="BX329" s="41">
        <f t="shared" si="323"/>
        <v>0</v>
      </c>
      <c r="BY329" s="41">
        <f t="shared" si="324"/>
        <v>0</v>
      </c>
      <c r="BZ329" s="557">
        <v>0</v>
      </c>
      <c r="CA329" s="41"/>
      <c r="CB329" s="289"/>
      <c r="CC329" s="467"/>
      <c r="CE329" s="42"/>
      <c r="CF329" s="41">
        <f t="shared" si="325"/>
        <v>0</v>
      </c>
      <c r="CG329" s="41">
        <f t="shared" si="326"/>
        <v>0</v>
      </c>
      <c r="CH329" s="557">
        <v>0</v>
      </c>
      <c r="CI329" s="41"/>
      <c r="CJ329" s="289"/>
      <c r="CK329" s="467"/>
      <c r="CM329" s="42"/>
      <c r="CN329" s="41">
        <f t="shared" si="327"/>
        <v>0</v>
      </c>
      <c r="CO329" s="41">
        <f t="shared" si="328"/>
        <v>0</v>
      </c>
      <c r="CP329" s="599">
        <v>0</v>
      </c>
      <c r="CQ329" s="41"/>
      <c r="CR329" s="289"/>
      <c r="CS329" s="467"/>
      <c r="CT329" s="57"/>
      <c r="CU329" s="42"/>
      <c r="CV329" s="41">
        <f t="shared" si="305"/>
        <v>0</v>
      </c>
      <c r="CW329" s="41">
        <f t="shared" si="306"/>
        <v>0</v>
      </c>
      <c r="CX329" s="564">
        <v>0</v>
      </c>
      <c r="CY329" s="41"/>
      <c r="CZ329" s="289"/>
      <c r="DA329" s="502"/>
      <c r="DB329" s="274"/>
      <c r="DC329" s="42"/>
      <c r="DD329" s="41">
        <f t="shared" si="329"/>
        <v>0</v>
      </c>
      <c r="DE329" s="41">
        <f t="shared" si="330"/>
        <v>0</v>
      </c>
      <c r="DF329" s="604">
        <v>0</v>
      </c>
      <c r="DG329" s="180"/>
      <c r="DH329" s="289"/>
      <c r="DI329" s="502"/>
      <c r="DJ329" s="274"/>
      <c r="DK329" s="42"/>
      <c r="DL329" s="41">
        <f t="shared" si="331"/>
        <v>0</v>
      </c>
      <c r="DM329" s="41">
        <f t="shared" si="332"/>
        <v>0</v>
      </c>
      <c r="DN329" s="604">
        <v>0</v>
      </c>
      <c r="DO329" s="180"/>
      <c r="DP329" s="289"/>
      <c r="DQ329" s="502"/>
      <c r="DR329" s="274"/>
      <c r="DS329" s="42"/>
      <c r="DT329" s="41">
        <f t="shared" si="333"/>
        <v>0</v>
      </c>
      <c r="DU329" s="41">
        <f t="shared" si="334"/>
        <v>0</v>
      </c>
      <c r="DV329" s="604">
        <v>0</v>
      </c>
      <c r="DW329" s="180"/>
      <c r="DX329" s="289"/>
      <c r="DY329" s="502"/>
      <c r="DZ329" s="274"/>
      <c r="EA329" s="42"/>
      <c r="EB329" s="41">
        <f t="shared" si="335"/>
        <v>0</v>
      </c>
      <c r="EC329" s="41">
        <f t="shared" si="336"/>
        <v>0</v>
      </c>
      <c r="ED329" s="604">
        <v>0</v>
      </c>
      <c r="EE329" s="180"/>
      <c r="EF329" s="289"/>
      <c r="EG329" s="502"/>
      <c r="EH329" s="274"/>
      <c r="EI329" s="42"/>
      <c r="EJ329" s="41">
        <f t="shared" si="337"/>
        <v>0</v>
      </c>
      <c r="EK329" s="41">
        <f t="shared" si="338"/>
        <v>0</v>
      </c>
      <c r="EL329" s="604">
        <v>0</v>
      </c>
      <c r="EM329" s="180"/>
      <c r="EN329" s="289"/>
      <c r="EO329" s="502"/>
      <c r="EP329" s="274"/>
      <c r="EQ329" s="42"/>
      <c r="ER329" s="41">
        <f t="shared" si="339"/>
        <v>0</v>
      </c>
      <c r="ES329" s="41">
        <f t="shared" si="340"/>
        <v>0</v>
      </c>
      <c r="ET329" s="604">
        <v>0</v>
      </c>
      <c r="EU329" s="180"/>
      <c r="EV329" s="289"/>
      <c r="EW329" s="502"/>
      <c r="EX329" s="274"/>
      <c r="EY329" s="42"/>
      <c r="EZ329" s="41">
        <f t="shared" si="341"/>
        <v>0</v>
      </c>
      <c r="FA329" s="41">
        <f t="shared" si="342"/>
        <v>0</v>
      </c>
      <c r="FB329" s="604">
        <v>0</v>
      </c>
      <c r="FC329" s="180"/>
      <c r="FD329" s="289"/>
      <c r="FE329" s="502"/>
      <c r="FF329" s="274"/>
      <c r="FG329" s="42"/>
      <c r="FH329" s="41">
        <f t="shared" si="343"/>
        <v>0</v>
      </c>
      <c r="FI329" s="41">
        <f t="shared" si="303"/>
        <v>0</v>
      </c>
      <c r="FJ329" s="599">
        <v>0</v>
      </c>
      <c r="FK329" s="292"/>
      <c r="FL329" s="289"/>
      <c r="FM329" s="548"/>
      <c r="FN329" s="275"/>
      <c r="FO329" s="42"/>
      <c r="FP329" s="41">
        <f t="shared" si="344"/>
        <v>0</v>
      </c>
      <c r="FQ329" s="41">
        <f t="shared" si="345"/>
        <v>0</v>
      </c>
      <c r="FR329" s="633">
        <v>0</v>
      </c>
      <c r="FW329" s="355">
        <f t="shared" si="346"/>
        <v>0</v>
      </c>
      <c r="FX329" s="355">
        <f t="shared" si="346"/>
        <v>0</v>
      </c>
      <c r="FY329" s="355">
        <f t="shared" si="347"/>
        <v>0</v>
      </c>
      <c r="FZ329" s="356">
        <f t="shared" si="347"/>
        <v>0</v>
      </c>
    </row>
    <row r="330" spans="1:182" x14ac:dyDescent="0.25">
      <c r="A330" s="92"/>
      <c r="B330" s="250"/>
      <c r="C330" s="196"/>
      <c r="D330" s="96"/>
      <c r="E330" s="299"/>
      <c r="F330" s="288"/>
      <c r="G330" s="51"/>
      <c r="H330" s="289"/>
      <c r="I330" s="462"/>
      <c r="K330" s="42"/>
      <c r="L330" s="41">
        <f t="shared" si="307"/>
        <v>0</v>
      </c>
      <c r="M330" s="41">
        <f t="shared" si="308"/>
        <v>0</v>
      </c>
      <c r="N330" s="557">
        <v>0</v>
      </c>
      <c r="O330" s="41"/>
      <c r="P330" s="289"/>
      <c r="Q330" s="467"/>
      <c r="S330" s="42"/>
      <c r="T330" s="41">
        <f t="shared" si="309"/>
        <v>0</v>
      </c>
      <c r="U330" s="41">
        <f t="shared" si="310"/>
        <v>0</v>
      </c>
      <c r="V330" s="557">
        <v>0</v>
      </c>
      <c r="W330" s="51"/>
      <c r="X330" s="289"/>
      <c r="Y330" s="462"/>
      <c r="AA330" s="42"/>
      <c r="AB330" s="41">
        <f t="shared" si="311"/>
        <v>0</v>
      </c>
      <c r="AC330" s="41">
        <f t="shared" si="312"/>
        <v>0</v>
      </c>
      <c r="AD330" s="557">
        <v>0</v>
      </c>
      <c r="AE330" s="41"/>
      <c r="AF330" s="289"/>
      <c r="AG330" s="467"/>
      <c r="AI330" s="42"/>
      <c r="AJ330" s="41">
        <f t="shared" si="313"/>
        <v>0</v>
      </c>
      <c r="AK330" s="41">
        <f t="shared" si="314"/>
        <v>0</v>
      </c>
      <c r="AL330" s="557">
        <v>0</v>
      </c>
      <c r="AM330" s="51"/>
      <c r="AN330" s="289"/>
      <c r="AO330" s="462"/>
      <c r="AQ330" s="42"/>
      <c r="AR330" s="41">
        <f t="shared" si="315"/>
        <v>0</v>
      </c>
      <c r="AS330" s="41">
        <f t="shared" si="316"/>
        <v>0</v>
      </c>
      <c r="AT330" s="557">
        <v>0</v>
      </c>
      <c r="AU330" s="41"/>
      <c r="AV330" s="289"/>
      <c r="AW330" s="467"/>
      <c r="AY330" s="42"/>
      <c r="AZ330" s="41">
        <f t="shared" si="317"/>
        <v>0</v>
      </c>
      <c r="BA330" s="41">
        <f t="shared" si="318"/>
        <v>0</v>
      </c>
      <c r="BB330" s="557">
        <v>0</v>
      </c>
      <c r="BC330" s="51"/>
      <c r="BD330" s="289"/>
      <c r="BE330" s="462"/>
      <c r="BG330" s="42"/>
      <c r="BH330" s="41">
        <f t="shared" si="319"/>
        <v>0</v>
      </c>
      <c r="BI330" s="41">
        <f t="shared" si="320"/>
        <v>0</v>
      </c>
      <c r="BJ330" s="557">
        <v>0</v>
      </c>
      <c r="BK330" s="41"/>
      <c r="BL330" s="289"/>
      <c r="BM330" s="467"/>
      <c r="BO330" s="42"/>
      <c r="BP330" s="41">
        <f t="shared" si="321"/>
        <v>0</v>
      </c>
      <c r="BQ330" s="41">
        <f t="shared" si="322"/>
        <v>0</v>
      </c>
      <c r="BR330" s="557">
        <v>0</v>
      </c>
      <c r="BS330" s="51"/>
      <c r="BT330" s="289"/>
      <c r="BU330" s="462"/>
      <c r="BW330" s="42"/>
      <c r="BX330" s="41">
        <f t="shared" si="323"/>
        <v>0</v>
      </c>
      <c r="BY330" s="41">
        <f t="shared" si="324"/>
        <v>0</v>
      </c>
      <c r="BZ330" s="557">
        <v>0</v>
      </c>
      <c r="CA330" s="41"/>
      <c r="CB330" s="289"/>
      <c r="CC330" s="467"/>
      <c r="CE330" s="42"/>
      <c r="CF330" s="41">
        <f t="shared" si="325"/>
        <v>0</v>
      </c>
      <c r="CG330" s="41">
        <f t="shared" si="326"/>
        <v>0</v>
      </c>
      <c r="CH330" s="557">
        <v>0</v>
      </c>
      <c r="CI330" s="41"/>
      <c r="CJ330" s="289"/>
      <c r="CK330" s="467"/>
      <c r="CM330" s="42"/>
      <c r="CN330" s="41">
        <f t="shared" si="327"/>
        <v>0</v>
      </c>
      <c r="CO330" s="41">
        <f t="shared" si="328"/>
        <v>0</v>
      </c>
      <c r="CP330" s="599">
        <v>0</v>
      </c>
      <c r="CQ330" s="41"/>
      <c r="CR330" s="289"/>
      <c r="CS330" s="467"/>
      <c r="CT330" s="57"/>
      <c r="CU330" s="42"/>
      <c r="CV330" s="41">
        <f t="shared" si="305"/>
        <v>0</v>
      </c>
      <c r="CW330" s="41">
        <f t="shared" si="306"/>
        <v>0</v>
      </c>
      <c r="CX330" s="564">
        <v>0</v>
      </c>
      <c r="CY330" s="41"/>
      <c r="CZ330" s="289"/>
      <c r="DA330" s="502"/>
      <c r="DB330" s="274"/>
      <c r="DC330" s="42"/>
      <c r="DD330" s="41">
        <f t="shared" si="329"/>
        <v>0</v>
      </c>
      <c r="DE330" s="41">
        <f t="shared" si="330"/>
        <v>0</v>
      </c>
      <c r="DF330" s="604">
        <v>0</v>
      </c>
      <c r="DG330" s="180"/>
      <c r="DH330" s="289"/>
      <c r="DI330" s="502"/>
      <c r="DJ330" s="274"/>
      <c r="DK330" s="42"/>
      <c r="DL330" s="41">
        <f t="shared" si="331"/>
        <v>0</v>
      </c>
      <c r="DM330" s="41">
        <f t="shared" si="332"/>
        <v>0</v>
      </c>
      <c r="DN330" s="604">
        <v>0</v>
      </c>
      <c r="DO330" s="180"/>
      <c r="DP330" s="289"/>
      <c r="DQ330" s="502"/>
      <c r="DR330" s="274"/>
      <c r="DS330" s="42"/>
      <c r="DT330" s="41">
        <f t="shared" si="333"/>
        <v>0</v>
      </c>
      <c r="DU330" s="41">
        <f t="shared" si="334"/>
        <v>0</v>
      </c>
      <c r="DV330" s="604">
        <v>0</v>
      </c>
      <c r="DW330" s="180"/>
      <c r="DX330" s="289"/>
      <c r="DY330" s="502"/>
      <c r="DZ330" s="274"/>
      <c r="EA330" s="42"/>
      <c r="EB330" s="41">
        <f t="shared" si="335"/>
        <v>0</v>
      </c>
      <c r="EC330" s="41">
        <f t="shared" si="336"/>
        <v>0</v>
      </c>
      <c r="ED330" s="604">
        <v>0</v>
      </c>
      <c r="EE330" s="180"/>
      <c r="EF330" s="289"/>
      <c r="EG330" s="502"/>
      <c r="EH330" s="274"/>
      <c r="EI330" s="42"/>
      <c r="EJ330" s="41">
        <f t="shared" si="337"/>
        <v>0</v>
      </c>
      <c r="EK330" s="41">
        <f t="shared" si="338"/>
        <v>0</v>
      </c>
      <c r="EL330" s="604">
        <v>0</v>
      </c>
      <c r="EM330" s="180"/>
      <c r="EN330" s="289"/>
      <c r="EO330" s="502"/>
      <c r="EP330" s="274"/>
      <c r="EQ330" s="42"/>
      <c r="ER330" s="41">
        <f t="shared" si="339"/>
        <v>0</v>
      </c>
      <c r="ES330" s="41">
        <f t="shared" si="340"/>
        <v>0</v>
      </c>
      <c r="ET330" s="604">
        <v>0</v>
      </c>
      <c r="EU330" s="180"/>
      <c r="EV330" s="289"/>
      <c r="EW330" s="502"/>
      <c r="EX330" s="274"/>
      <c r="EY330" s="42"/>
      <c r="EZ330" s="41">
        <f t="shared" si="341"/>
        <v>0</v>
      </c>
      <c r="FA330" s="41">
        <f t="shared" si="342"/>
        <v>0</v>
      </c>
      <c r="FB330" s="604">
        <v>0</v>
      </c>
      <c r="FC330" s="180"/>
      <c r="FD330" s="289"/>
      <c r="FE330" s="502"/>
      <c r="FF330" s="274"/>
      <c r="FG330" s="42"/>
      <c r="FH330" s="41">
        <f t="shared" si="343"/>
        <v>0</v>
      </c>
      <c r="FI330" s="41">
        <f t="shared" si="303"/>
        <v>0</v>
      </c>
      <c r="FJ330" s="599">
        <v>0</v>
      </c>
      <c r="FK330" s="292"/>
      <c r="FL330" s="289"/>
      <c r="FM330" s="548"/>
      <c r="FN330" s="275"/>
      <c r="FO330" s="42"/>
      <c r="FP330" s="41">
        <f t="shared" si="344"/>
        <v>0</v>
      </c>
      <c r="FQ330" s="41">
        <f t="shared" si="345"/>
        <v>0</v>
      </c>
      <c r="FR330" s="633">
        <v>0</v>
      </c>
      <c r="FW330" s="355">
        <f t="shared" si="346"/>
        <v>0</v>
      </c>
      <c r="FX330" s="355">
        <f t="shared" si="346"/>
        <v>0</v>
      </c>
      <c r="FY330" s="355">
        <f t="shared" si="347"/>
        <v>0</v>
      </c>
      <c r="FZ330" s="356">
        <f t="shared" si="347"/>
        <v>0</v>
      </c>
    </row>
    <row r="331" spans="1:182" x14ac:dyDescent="0.25">
      <c r="A331" s="92"/>
      <c r="B331" s="250"/>
      <c r="C331" s="196"/>
      <c r="D331" s="96"/>
      <c r="E331" s="299"/>
      <c r="F331" s="288"/>
      <c r="G331" s="51"/>
      <c r="H331" s="289"/>
      <c r="I331" s="462"/>
      <c r="K331" s="42"/>
      <c r="L331" s="41">
        <f t="shared" si="307"/>
        <v>0</v>
      </c>
      <c r="M331" s="41">
        <f t="shared" si="308"/>
        <v>0</v>
      </c>
      <c r="N331" s="557">
        <v>0</v>
      </c>
      <c r="O331" s="41"/>
      <c r="P331" s="289"/>
      <c r="Q331" s="467"/>
      <c r="S331" s="42"/>
      <c r="T331" s="41">
        <f t="shared" si="309"/>
        <v>0</v>
      </c>
      <c r="U331" s="41">
        <f t="shared" si="310"/>
        <v>0</v>
      </c>
      <c r="V331" s="557">
        <v>0</v>
      </c>
      <c r="W331" s="51"/>
      <c r="X331" s="289"/>
      <c r="Y331" s="462"/>
      <c r="AA331" s="42"/>
      <c r="AB331" s="41">
        <f t="shared" si="311"/>
        <v>0</v>
      </c>
      <c r="AC331" s="41">
        <f t="shared" si="312"/>
        <v>0</v>
      </c>
      <c r="AD331" s="557">
        <v>0</v>
      </c>
      <c r="AE331" s="41"/>
      <c r="AF331" s="289"/>
      <c r="AG331" s="467"/>
      <c r="AI331" s="42"/>
      <c r="AJ331" s="41">
        <f t="shared" si="313"/>
        <v>0</v>
      </c>
      <c r="AK331" s="41">
        <f t="shared" si="314"/>
        <v>0</v>
      </c>
      <c r="AL331" s="557">
        <v>0</v>
      </c>
      <c r="AM331" s="51"/>
      <c r="AN331" s="289"/>
      <c r="AO331" s="462"/>
      <c r="AQ331" s="42"/>
      <c r="AR331" s="41">
        <f t="shared" si="315"/>
        <v>0</v>
      </c>
      <c r="AS331" s="41">
        <f t="shared" si="316"/>
        <v>0</v>
      </c>
      <c r="AT331" s="557">
        <v>0</v>
      </c>
      <c r="AU331" s="41"/>
      <c r="AV331" s="289"/>
      <c r="AW331" s="467"/>
      <c r="AY331" s="42"/>
      <c r="AZ331" s="41">
        <f t="shared" si="317"/>
        <v>0</v>
      </c>
      <c r="BA331" s="41">
        <f t="shared" si="318"/>
        <v>0</v>
      </c>
      <c r="BB331" s="557">
        <v>0</v>
      </c>
      <c r="BC331" s="51"/>
      <c r="BD331" s="289"/>
      <c r="BE331" s="462"/>
      <c r="BG331" s="42"/>
      <c r="BH331" s="41">
        <f t="shared" si="319"/>
        <v>0</v>
      </c>
      <c r="BI331" s="41">
        <f t="shared" si="320"/>
        <v>0</v>
      </c>
      <c r="BJ331" s="557">
        <v>0</v>
      </c>
      <c r="BK331" s="41"/>
      <c r="BL331" s="289"/>
      <c r="BM331" s="467"/>
      <c r="BO331" s="42"/>
      <c r="BP331" s="41">
        <f t="shared" si="321"/>
        <v>0</v>
      </c>
      <c r="BQ331" s="41">
        <f t="shared" si="322"/>
        <v>0</v>
      </c>
      <c r="BR331" s="557">
        <v>0</v>
      </c>
      <c r="BS331" s="51"/>
      <c r="BT331" s="289"/>
      <c r="BU331" s="462"/>
      <c r="BW331" s="42"/>
      <c r="BX331" s="41">
        <f t="shared" si="323"/>
        <v>0</v>
      </c>
      <c r="BY331" s="41">
        <f t="shared" si="324"/>
        <v>0</v>
      </c>
      <c r="BZ331" s="557">
        <v>0</v>
      </c>
      <c r="CA331" s="41"/>
      <c r="CB331" s="289"/>
      <c r="CC331" s="467"/>
      <c r="CE331" s="42"/>
      <c r="CF331" s="41">
        <f t="shared" si="325"/>
        <v>0</v>
      </c>
      <c r="CG331" s="41">
        <f t="shared" si="326"/>
        <v>0</v>
      </c>
      <c r="CH331" s="557">
        <v>0</v>
      </c>
      <c r="CI331" s="41"/>
      <c r="CJ331" s="289"/>
      <c r="CK331" s="467"/>
      <c r="CM331" s="42"/>
      <c r="CN331" s="41">
        <f t="shared" si="327"/>
        <v>0</v>
      </c>
      <c r="CO331" s="41">
        <f t="shared" si="328"/>
        <v>0</v>
      </c>
      <c r="CP331" s="599">
        <v>0</v>
      </c>
      <c r="CQ331" s="41"/>
      <c r="CR331" s="289"/>
      <c r="CS331" s="467"/>
      <c r="CT331" s="57"/>
      <c r="CU331" s="42"/>
      <c r="CV331" s="41">
        <f t="shared" si="305"/>
        <v>0</v>
      </c>
      <c r="CW331" s="41">
        <f t="shared" si="306"/>
        <v>0</v>
      </c>
      <c r="CX331" s="564">
        <v>0</v>
      </c>
      <c r="CY331" s="41"/>
      <c r="CZ331" s="289"/>
      <c r="DA331" s="502"/>
      <c r="DB331" s="274"/>
      <c r="DC331" s="42"/>
      <c r="DD331" s="41">
        <f t="shared" si="329"/>
        <v>0</v>
      </c>
      <c r="DE331" s="41">
        <f t="shared" si="330"/>
        <v>0</v>
      </c>
      <c r="DF331" s="604">
        <v>0</v>
      </c>
      <c r="DG331" s="180"/>
      <c r="DH331" s="289"/>
      <c r="DI331" s="502"/>
      <c r="DJ331" s="274"/>
      <c r="DK331" s="42"/>
      <c r="DL331" s="41">
        <f t="shared" si="331"/>
        <v>0</v>
      </c>
      <c r="DM331" s="41">
        <f t="shared" si="332"/>
        <v>0</v>
      </c>
      <c r="DN331" s="604">
        <v>0</v>
      </c>
      <c r="DO331" s="180"/>
      <c r="DP331" s="289"/>
      <c r="DQ331" s="502"/>
      <c r="DR331" s="274"/>
      <c r="DS331" s="42"/>
      <c r="DT331" s="41">
        <f t="shared" si="333"/>
        <v>0</v>
      </c>
      <c r="DU331" s="41">
        <f t="shared" si="334"/>
        <v>0</v>
      </c>
      <c r="DV331" s="604">
        <v>0</v>
      </c>
      <c r="DW331" s="180"/>
      <c r="DX331" s="289"/>
      <c r="DY331" s="502"/>
      <c r="DZ331" s="274"/>
      <c r="EA331" s="42"/>
      <c r="EB331" s="41">
        <f t="shared" si="335"/>
        <v>0</v>
      </c>
      <c r="EC331" s="41">
        <f t="shared" si="336"/>
        <v>0</v>
      </c>
      <c r="ED331" s="604">
        <v>0</v>
      </c>
      <c r="EE331" s="180"/>
      <c r="EF331" s="289"/>
      <c r="EG331" s="502"/>
      <c r="EH331" s="274"/>
      <c r="EI331" s="42"/>
      <c r="EJ331" s="41">
        <f t="shared" si="337"/>
        <v>0</v>
      </c>
      <c r="EK331" s="41">
        <f t="shared" si="338"/>
        <v>0</v>
      </c>
      <c r="EL331" s="604">
        <v>0</v>
      </c>
      <c r="EM331" s="180"/>
      <c r="EN331" s="289"/>
      <c r="EO331" s="502"/>
      <c r="EP331" s="274"/>
      <c r="EQ331" s="42"/>
      <c r="ER331" s="41">
        <f t="shared" si="339"/>
        <v>0</v>
      </c>
      <c r="ES331" s="41">
        <f t="shared" si="340"/>
        <v>0</v>
      </c>
      <c r="ET331" s="604">
        <v>0</v>
      </c>
      <c r="EU331" s="180"/>
      <c r="EV331" s="289"/>
      <c r="EW331" s="502"/>
      <c r="EX331" s="274"/>
      <c r="EY331" s="42"/>
      <c r="EZ331" s="41">
        <f t="shared" si="341"/>
        <v>0</v>
      </c>
      <c r="FA331" s="41">
        <f t="shared" si="342"/>
        <v>0</v>
      </c>
      <c r="FB331" s="604">
        <v>0</v>
      </c>
      <c r="FC331" s="180"/>
      <c r="FD331" s="289"/>
      <c r="FE331" s="502"/>
      <c r="FF331" s="274"/>
      <c r="FG331" s="42"/>
      <c r="FH331" s="41">
        <f t="shared" si="343"/>
        <v>0</v>
      </c>
      <c r="FI331" s="41">
        <f t="shared" si="303"/>
        <v>0</v>
      </c>
      <c r="FJ331" s="599">
        <v>0</v>
      </c>
      <c r="FK331" s="292"/>
      <c r="FL331" s="289"/>
      <c r="FM331" s="548"/>
      <c r="FN331" s="275"/>
      <c r="FO331" s="42"/>
      <c r="FP331" s="41">
        <f t="shared" si="344"/>
        <v>0</v>
      </c>
      <c r="FQ331" s="41">
        <f t="shared" si="345"/>
        <v>0</v>
      </c>
      <c r="FR331" s="633">
        <v>0</v>
      </c>
      <c r="FW331" s="355">
        <f t="shared" si="346"/>
        <v>0</v>
      </c>
      <c r="FX331" s="355">
        <f t="shared" si="346"/>
        <v>0</v>
      </c>
      <c r="FY331" s="355">
        <f t="shared" si="347"/>
        <v>0</v>
      </c>
      <c r="FZ331" s="356">
        <f t="shared" si="347"/>
        <v>0</v>
      </c>
    </row>
    <row r="332" spans="1:182" x14ac:dyDescent="0.25">
      <c r="A332" s="92"/>
      <c r="B332" s="250"/>
      <c r="C332" s="196"/>
      <c r="D332" s="96"/>
      <c r="E332" s="299"/>
      <c r="F332" s="288"/>
      <c r="G332" s="51"/>
      <c r="H332" s="289"/>
      <c r="I332" s="462"/>
      <c r="K332" s="42"/>
      <c r="L332" s="41">
        <f t="shared" si="307"/>
        <v>0</v>
      </c>
      <c r="M332" s="41">
        <f t="shared" si="308"/>
        <v>0</v>
      </c>
      <c r="N332" s="557">
        <v>0</v>
      </c>
      <c r="O332" s="41"/>
      <c r="P332" s="289"/>
      <c r="Q332" s="467"/>
      <c r="S332" s="42"/>
      <c r="T332" s="41">
        <f t="shared" si="309"/>
        <v>0</v>
      </c>
      <c r="U332" s="41">
        <f t="shared" si="310"/>
        <v>0</v>
      </c>
      <c r="V332" s="557">
        <v>0</v>
      </c>
      <c r="W332" s="51"/>
      <c r="X332" s="289"/>
      <c r="Y332" s="462"/>
      <c r="AA332" s="42"/>
      <c r="AB332" s="41">
        <f t="shared" si="311"/>
        <v>0</v>
      </c>
      <c r="AC332" s="41">
        <f t="shared" si="312"/>
        <v>0</v>
      </c>
      <c r="AD332" s="557">
        <v>0</v>
      </c>
      <c r="AE332" s="41"/>
      <c r="AF332" s="289"/>
      <c r="AG332" s="467"/>
      <c r="AI332" s="42"/>
      <c r="AJ332" s="41">
        <f t="shared" si="313"/>
        <v>0</v>
      </c>
      <c r="AK332" s="41">
        <f t="shared" si="314"/>
        <v>0</v>
      </c>
      <c r="AL332" s="557">
        <v>0</v>
      </c>
      <c r="AM332" s="51"/>
      <c r="AN332" s="289"/>
      <c r="AO332" s="462"/>
      <c r="AQ332" s="42"/>
      <c r="AR332" s="41">
        <f t="shared" si="315"/>
        <v>0</v>
      </c>
      <c r="AS332" s="41">
        <f t="shared" si="316"/>
        <v>0</v>
      </c>
      <c r="AT332" s="557">
        <v>0</v>
      </c>
      <c r="AU332" s="41"/>
      <c r="AV332" s="289"/>
      <c r="AW332" s="467"/>
      <c r="AY332" s="42"/>
      <c r="AZ332" s="41">
        <f t="shared" si="317"/>
        <v>0</v>
      </c>
      <c r="BA332" s="41">
        <f t="shared" si="318"/>
        <v>0</v>
      </c>
      <c r="BB332" s="557">
        <v>0</v>
      </c>
      <c r="BC332" s="51"/>
      <c r="BD332" s="289"/>
      <c r="BE332" s="462"/>
      <c r="BG332" s="42"/>
      <c r="BH332" s="41">
        <f t="shared" si="319"/>
        <v>0</v>
      </c>
      <c r="BI332" s="41">
        <f t="shared" si="320"/>
        <v>0</v>
      </c>
      <c r="BJ332" s="557">
        <v>0</v>
      </c>
      <c r="BK332" s="41"/>
      <c r="BL332" s="289"/>
      <c r="BM332" s="467"/>
      <c r="BO332" s="42"/>
      <c r="BP332" s="41">
        <f t="shared" si="321"/>
        <v>0</v>
      </c>
      <c r="BQ332" s="41">
        <f t="shared" si="322"/>
        <v>0</v>
      </c>
      <c r="BR332" s="557">
        <v>0</v>
      </c>
      <c r="BS332" s="51"/>
      <c r="BT332" s="289"/>
      <c r="BU332" s="462"/>
      <c r="BW332" s="42"/>
      <c r="BX332" s="41">
        <f t="shared" si="323"/>
        <v>0</v>
      </c>
      <c r="BY332" s="41">
        <f t="shared" si="324"/>
        <v>0</v>
      </c>
      <c r="BZ332" s="557">
        <v>0</v>
      </c>
      <c r="CA332" s="41"/>
      <c r="CB332" s="289"/>
      <c r="CC332" s="467"/>
      <c r="CE332" s="42"/>
      <c r="CF332" s="41">
        <f t="shared" si="325"/>
        <v>0</v>
      </c>
      <c r="CG332" s="41">
        <f t="shared" si="326"/>
        <v>0</v>
      </c>
      <c r="CH332" s="557">
        <v>0</v>
      </c>
      <c r="CI332" s="41"/>
      <c r="CJ332" s="289"/>
      <c r="CK332" s="467"/>
      <c r="CM332" s="42"/>
      <c r="CN332" s="41">
        <f t="shared" si="327"/>
        <v>0</v>
      </c>
      <c r="CO332" s="41">
        <f t="shared" si="328"/>
        <v>0</v>
      </c>
      <c r="CP332" s="599">
        <v>0</v>
      </c>
      <c r="CQ332" s="41"/>
      <c r="CR332" s="289"/>
      <c r="CS332" s="467"/>
      <c r="CT332" s="57"/>
      <c r="CU332" s="42"/>
      <c r="CV332" s="41">
        <f t="shared" si="305"/>
        <v>0</v>
      </c>
      <c r="CW332" s="41">
        <f t="shared" si="306"/>
        <v>0</v>
      </c>
      <c r="CX332" s="564">
        <v>0</v>
      </c>
      <c r="CY332" s="41"/>
      <c r="CZ332" s="289"/>
      <c r="DA332" s="502"/>
      <c r="DB332" s="274"/>
      <c r="DC332" s="42"/>
      <c r="DD332" s="41">
        <f t="shared" si="329"/>
        <v>0</v>
      </c>
      <c r="DE332" s="41">
        <f t="shared" si="330"/>
        <v>0</v>
      </c>
      <c r="DF332" s="604">
        <v>0</v>
      </c>
      <c r="DG332" s="180"/>
      <c r="DH332" s="289"/>
      <c r="DI332" s="502"/>
      <c r="DJ332" s="274"/>
      <c r="DK332" s="42"/>
      <c r="DL332" s="41">
        <f t="shared" si="331"/>
        <v>0</v>
      </c>
      <c r="DM332" s="41">
        <f t="shared" si="332"/>
        <v>0</v>
      </c>
      <c r="DN332" s="604">
        <v>0</v>
      </c>
      <c r="DO332" s="180"/>
      <c r="DP332" s="289"/>
      <c r="DQ332" s="502"/>
      <c r="DR332" s="274"/>
      <c r="DS332" s="42"/>
      <c r="DT332" s="41">
        <f t="shared" si="333"/>
        <v>0</v>
      </c>
      <c r="DU332" s="41">
        <f t="shared" si="334"/>
        <v>0</v>
      </c>
      <c r="DV332" s="604">
        <v>0</v>
      </c>
      <c r="DW332" s="180"/>
      <c r="DX332" s="289"/>
      <c r="DY332" s="502"/>
      <c r="DZ332" s="274"/>
      <c r="EA332" s="42"/>
      <c r="EB332" s="41">
        <f t="shared" si="335"/>
        <v>0</v>
      </c>
      <c r="EC332" s="41">
        <f t="shared" si="336"/>
        <v>0</v>
      </c>
      <c r="ED332" s="604">
        <v>0</v>
      </c>
      <c r="EE332" s="180"/>
      <c r="EF332" s="289"/>
      <c r="EG332" s="502"/>
      <c r="EH332" s="274"/>
      <c r="EI332" s="42"/>
      <c r="EJ332" s="41">
        <f t="shared" si="337"/>
        <v>0</v>
      </c>
      <c r="EK332" s="41">
        <f t="shared" si="338"/>
        <v>0</v>
      </c>
      <c r="EL332" s="604">
        <v>0</v>
      </c>
      <c r="EM332" s="180"/>
      <c r="EN332" s="289"/>
      <c r="EO332" s="502"/>
      <c r="EP332" s="274"/>
      <c r="EQ332" s="42"/>
      <c r="ER332" s="41">
        <f t="shared" si="339"/>
        <v>0</v>
      </c>
      <c r="ES332" s="41">
        <f t="shared" si="340"/>
        <v>0</v>
      </c>
      <c r="ET332" s="604">
        <v>0</v>
      </c>
      <c r="EU332" s="180"/>
      <c r="EV332" s="289"/>
      <c r="EW332" s="502"/>
      <c r="EX332" s="274"/>
      <c r="EY332" s="42"/>
      <c r="EZ332" s="41">
        <f t="shared" si="341"/>
        <v>0</v>
      </c>
      <c r="FA332" s="41">
        <f t="shared" si="342"/>
        <v>0</v>
      </c>
      <c r="FB332" s="604">
        <v>0</v>
      </c>
      <c r="FC332" s="180"/>
      <c r="FD332" s="289"/>
      <c r="FE332" s="502"/>
      <c r="FF332" s="274"/>
      <c r="FG332" s="42"/>
      <c r="FH332" s="41">
        <f t="shared" si="343"/>
        <v>0</v>
      </c>
      <c r="FI332" s="41">
        <f t="shared" si="303"/>
        <v>0</v>
      </c>
      <c r="FJ332" s="599">
        <v>0</v>
      </c>
      <c r="FK332" s="292"/>
      <c r="FL332" s="289"/>
      <c r="FM332" s="548"/>
      <c r="FN332" s="275"/>
      <c r="FO332" s="42"/>
      <c r="FP332" s="41">
        <f t="shared" si="344"/>
        <v>0</v>
      </c>
      <c r="FQ332" s="41">
        <f t="shared" si="345"/>
        <v>0</v>
      </c>
      <c r="FR332" s="633">
        <v>0</v>
      </c>
      <c r="FW332" s="355">
        <f t="shared" si="346"/>
        <v>0</v>
      </c>
      <c r="FX332" s="355">
        <f t="shared" si="346"/>
        <v>0</v>
      </c>
      <c r="FY332" s="355">
        <f t="shared" si="347"/>
        <v>0</v>
      </c>
      <c r="FZ332" s="356">
        <f t="shared" si="347"/>
        <v>0</v>
      </c>
    </row>
    <row r="333" spans="1:182" x14ac:dyDescent="0.25">
      <c r="A333" s="62"/>
      <c r="B333" s="99"/>
      <c r="C333" s="100"/>
      <c r="D333" s="96"/>
      <c r="E333" s="287"/>
      <c r="F333" s="288"/>
      <c r="G333" s="87"/>
      <c r="H333" s="289"/>
      <c r="I333" s="461"/>
      <c r="K333" s="42"/>
      <c r="L333" s="41">
        <f t="shared" si="307"/>
        <v>0</v>
      </c>
      <c r="M333" s="41">
        <f t="shared" si="308"/>
        <v>0</v>
      </c>
      <c r="N333" s="557">
        <v>0</v>
      </c>
      <c r="O333" s="78"/>
      <c r="P333" s="289"/>
      <c r="Q333" s="471"/>
      <c r="S333" s="42"/>
      <c r="T333" s="41">
        <f t="shared" si="309"/>
        <v>0</v>
      </c>
      <c r="U333" s="41">
        <f t="shared" si="310"/>
        <v>0</v>
      </c>
      <c r="V333" s="557">
        <v>0</v>
      </c>
      <c r="W333" s="78"/>
      <c r="X333" s="289"/>
      <c r="Y333" s="471"/>
      <c r="AA333" s="42"/>
      <c r="AB333" s="41">
        <f t="shared" si="311"/>
        <v>0</v>
      </c>
      <c r="AC333" s="41">
        <f t="shared" si="312"/>
        <v>0</v>
      </c>
      <c r="AD333" s="557">
        <v>0</v>
      </c>
      <c r="AE333" s="87"/>
      <c r="AF333" s="289"/>
      <c r="AG333" s="461"/>
      <c r="AI333" s="42"/>
      <c r="AJ333" s="41">
        <f t="shared" si="313"/>
        <v>0</v>
      </c>
      <c r="AK333" s="41">
        <f t="shared" si="314"/>
        <v>0</v>
      </c>
      <c r="AL333" s="557">
        <v>0</v>
      </c>
      <c r="AM333" s="78"/>
      <c r="AN333" s="289"/>
      <c r="AO333" s="471"/>
      <c r="AQ333" s="42"/>
      <c r="AR333" s="41">
        <f t="shared" si="315"/>
        <v>0</v>
      </c>
      <c r="AS333" s="41">
        <f t="shared" si="316"/>
        <v>0</v>
      </c>
      <c r="AT333" s="557">
        <v>0</v>
      </c>
      <c r="AU333" s="78"/>
      <c r="AV333" s="289"/>
      <c r="AW333" s="471"/>
      <c r="AY333" s="42"/>
      <c r="AZ333" s="41">
        <f t="shared" si="317"/>
        <v>0</v>
      </c>
      <c r="BA333" s="41">
        <f t="shared" si="318"/>
        <v>0</v>
      </c>
      <c r="BB333" s="557">
        <v>0</v>
      </c>
      <c r="BC333" s="87"/>
      <c r="BD333" s="289"/>
      <c r="BE333" s="461"/>
      <c r="BG333" s="42"/>
      <c r="BH333" s="41">
        <f t="shared" si="319"/>
        <v>0</v>
      </c>
      <c r="BI333" s="41">
        <f t="shared" si="320"/>
        <v>0</v>
      </c>
      <c r="BJ333" s="557">
        <v>0</v>
      </c>
      <c r="BK333" s="78"/>
      <c r="BL333" s="289"/>
      <c r="BM333" s="471"/>
      <c r="BO333" s="42"/>
      <c r="BP333" s="41">
        <f t="shared" si="321"/>
        <v>0</v>
      </c>
      <c r="BQ333" s="41">
        <f t="shared" si="322"/>
        <v>0</v>
      </c>
      <c r="BR333" s="557">
        <v>0</v>
      </c>
      <c r="BS333" s="87"/>
      <c r="BT333" s="289"/>
      <c r="BU333" s="461"/>
      <c r="BW333" s="42"/>
      <c r="BX333" s="41">
        <f t="shared" si="323"/>
        <v>0</v>
      </c>
      <c r="BY333" s="41">
        <f t="shared" si="324"/>
        <v>0</v>
      </c>
      <c r="BZ333" s="557">
        <v>0</v>
      </c>
      <c r="CA333" s="87"/>
      <c r="CB333" s="289"/>
      <c r="CC333" s="461"/>
      <c r="CE333" s="42"/>
      <c r="CF333" s="41">
        <f t="shared" si="325"/>
        <v>0</v>
      </c>
      <c r="CG333" s="41">
        <f t="shared" si="326"/>
        <v>0</v>
      </c>
      <c r="CH333" s="557">
        <v>0</v>
      </c>
      <c r="CI333" s="87"/>
      <c r="CJ333" s="289"/>
      <c r="CK333" s="461"/>
      <c r="CM333" s="42"/>
      <c r="CN333" s="41">
        <f t="shared" si="327"/>
        <v>0</v>
      </c>
      <c r="CO333" s="41">
        <f t="shared" si="328"/>
        <v>0</v>
      </c>
      <c r="CP333" s="599">
        <v>0</v>
      </c>
      <c r="CQ333" s="87"/>
      <c r="CR333" s="289"/>
      <c r="CS333" s="461"/>
      <c r="CT333" s="247"/>
      <c r="CU333" s="42"/>
      <c r="CV333" s="41">
        <f t="shared" si="305"/>
        <v>0</v>
      </c>
      <c r="CW333" s="41">
        <f t="shared" si="306"/>
        <v>0</v>
      </c>
      <c r="CX333" s="564">
        <v>0</v>
      </c>
      <c r="CY333" s="78"/>
      <c r="CZ333" s="289"/>
      <c r="DA333" s="502"/>
      <c r="DB333" s="274"/>
      <c r="DC333" s="42"/>
      <c r="DD333" s="41">
        <f t="shared" si="329"/>
        <v>0</v>
      </c>
      <c r="DE333" s="41">
        <f t="shared" si="330"/>
        <v>0</v>
      </c>
      <c r="DF333" s="604">
        <v>0</v>
      </c>
      <c r="DG333" s="180"/>
      <c r="DH333" s="289"/>
      <c r="DI333" s="502"/>
      <c r="DJ333" s="274"/>
      <c r="DK333" s="42"/>
      <c r="DL333" s="41">
        <f t="shared" si="331"/>
        <v>0</v>
      </c>
      <c r="DM333" s="41">
        <f t="shared" si="332"/>
        <v>0</v>
      </c>
      <c r="DN333" s="604">
        <v>0</v>
      </c>
      <c r="DO333" s="180"/>
      <c r="DP333" s="289"/>
      <c r="DQ333" s="502"/>
      <c r="DR333" s="274"/>
      <c r="DS333" s="42"/>
      <c r="DT333" s="41">
        <f t="shared" si="333"/>
        <v>0</v>
      </c>
      <c r="DU333" s="41">
        <f t="shared" si="334"/>
        <v>0</v>
      </c>
      <c r="DV333" s="604">
        <v>0</v>
      </c>
      <c r="DW333" s="180"/>
      <c r="DX333" s="289"/>
      <c r="DY333" s="502"/>
      <c r="DZ333" s="274"/>
      <c r="EA333" s="42"/>
      <c r="EB333" s="41">
        <f t="shared" si="335"/>
        <v>0</v>
      </c>
      <c r="EC333" s="41">
        <f t="shared" si="336"/>
        <v>0</v>
      </c>
      <c r="ED333" s="604">
        <v>0</v>
      </c>
      <c r="EE333" s="180"/>
      <c r="EF333" s="289"/>
      <c r="EG333" s="502"/>
      <c r="EH333" s="274"/>
      <c r="EI333" s="42"/>
      <c r="EJ333" s="41">
        <f t="shared" si="337"/>
        <v>0</v>
      </c>
      <c r="EK333" s="41">
        <f t="shared" si="338"/>
        <v>0</v>
      </c>
      <c r="EL333" s="604">
        <v>0</v>
      </c>
      <c r="EM333" s="180"/>
      <c r="EN333" s="289"/>
      <c r="EO333" s="502"/>
      <c r="EP333" s="274"/>
      <c r="EQ333" s="42"/>
      <c r="ER333" s="41">
        <f t="shared" si="339"/>
        <v>0</v>
      </c>
      <c r="ES333" s="41">
        <f t="shared" si="340"/>
        <v>0</v>
      </c>
      <c r="ET333" s="604">
        <v>0</v>
      </c>
      <c r="EU333" s="180"/>
      <c r="EV333" s="289"/>
      <c r="EW333" s="502"/>
      <c r="EX333" s="274"/>
      <c r="EY333" s="42"/>
      <c r="EZ333" s="41">
        <f t="shared" si="341"/>
        <v>0</v>
      </c>
      <c r="FA333" s="41">
        <f t="shared" si="342"/>
        <v>0</v>
      </c>
      <c r="FB333" s="604">
        <v>0</v>
      </c>
      <c r="FC333" s="180"/>
      <c r="FD333" s="289"/>
      <c r="FE333" s="502"/>
      <c r="FF333" s="274"/>
      <c r="FG333" s="42"/>
      <c r="FH333" s="41">
        <f t="shared" si="343"/>
        <v>0</v>
      </c>
      <c r="FI333" s="41">
        <f t="shared" si="303"/>
        <v>0</v>
      </c>
      <c r="FJ333" s="599">
        <v>0</v>
      </c>
      <c r="FK333" s="292"/>
      <c r="FL333" s="289"/>
      <c r="FM333" s="548"/>
      <c r="FN333" s="275"/>
      <c r="FO333" s="42"/>
      <c r="FP333" s="41">
        <f t="shared" si="344"/>
        <v>0</v>
      </c>
      <c r="FQ333" s="41">
        <f t="shared" si="345"/>
        <v>0</v>
      </c>
      <c r="FR333" s="633">
        <v>0</v>
      </c>
      <c r="FW333" s="355">
        <f t="shared" si="346"/>
        <v>0</v>
      </c>
      <c r="FX333" s="355">
        <f t="shared" si="346"/>
        <v>0</v>
      </c>
      <c r="FY333" s="355">
        <f t="shared" si="347"/>
        <v>0</v>
      </c>
      <c r="FZ333" s="356">
        <f t="shared" si="347"/>
        <v>0</v>
      </c>
    </row>
    <row r="334" spans="1:182" s="361" customFormat="1" ht="15.75" thickBot="1" x14ac:dyDescent="0.3">
      <c r="A334" s="214"/>
      <c r="B334" s="215" t="s">
        <v>591</v>
      </c>
      <c r="C334" s="216"/>
      <c r="D334" s="333"/>
      <c r="E334" s="347">
        <f>F334</f>
        <v>6391557.1999999993</v>
      </c>
      <c r="F334" s="318">
        <f>F188+F190+F198+F205+F219+F240+F248+F254+SUM(F256:F262)+F268+F270+F274+SUM(F276:F279)+F285+F303+SUM(F306:F332)</f>
        <v>6391557.1999999993</v>
      </c>
      <c r="G334" s="319">
        <f>H334</f>
        <v>0</v>
      </c>
      <c r="H334" s="379">
        <f>H188+H190+H198+H205+H219+H240+H248+H254+SUM(H256:H262)+H268+H270+H274+SUM(H276:H279)+H285+H303+SUM(H306:H332)</f>
        <v>0</v>
      </c>
      <c r="I334" s="503">
        <v>6304.5</v>
      </c>
      <c r="J334" s="12">
        <v>8205.6</v>
      </c>
      <c r="K334" s="42"/>
      <c r="L334" s="41">
        <f t="shared" si="307"/>
        <v>0</v>
      </c>
      <c r="M334" s="41">
        <f t="shared" si="308"/>
        <v>0</v>
      </c>
      <c r="N334" s="561">
        <v>0</v>
      </c>
      <c r="O334" s="319">
        <f>P334</f>
        <v>1190168.8</v>
      </c>
      <c r="P334" s="379">
        <f>P188+P190+P198+P205+P219+P240+P248+P254+SUM(P256:P262)+P268+P270+P274+SUM(P276:P279)+P285+P303+SUM(P306:P332)</f>
        <v>1190168.8</v>
      </c>
      <c r="Q334" s="503">
        <v>1148247.5</v>
      </c>
      <c r="R334" s="12">
        <v>1159044.1000000001</v>
      </c>
      <c r="S334" s="42"/>
      <c r="T334" s="41">
        <f t="shared" si="309"/>
        <v>0</v>
      </c>
      <c r="U334" s="41">
        <f t="shared" si="310"/>
        <v>0</v>
      </c>
      <c r="V334" s="561">
        <v>0</v>
      </c>
      <c r="W334" s="319">
        <f>X334</f>
        <v>0</v>
      </c>
      <c r="X334" s="379">
        <f>X188+X190+X198+X205+X219+X240+X248+X254+SUM(X256:X262)+X268+X270+X274+SUM(X276:X279)+X285+X303+SUM(X306:X332)</f>
        <v>0</v>
      </c>
      <c r="Y334" s="503">
        <v>6304.5</v>
      </c>
      <c r="Z334" s="12">
        <v>10256.599999999999</v>
      </c>
      <c r="AA334" s="42"/>
      <c r="AB334" s="41">
        <f t="shared" si="311"/>
        <v>0</v>
      </c>
      <c r="AC334" s="41">
        <f t="shared" si="312"/>
        <v>0</v>
      </c>
      <c r="AD334" s="561">
        <v>0</v>
      </c>
      <c r="AE334" s="319">
        <f>AF334</f>
        <v>1033450.05</v>
      </c>
      <c r="AF334" s="379">
        <f>AF188+AF190+AF198+AF205+AF219+AF240+AF248+AF254+SUM(AF256:AF262)+AF268+AF270+AF274+SUM(AF276:AF279)+AF285+AF303+SUM(AF306:AF332)</f>
        <v>1033450.05</v>
      </c>
      <c r="AG334" s="503">
        <v>1005658.85</v>
      </c>
      <c r="AH334" s="12">
        <v>883150.85000000009</v>
      </c>
      <c r="AI334" s="42"/>
      <c r="AJ334" s="41">
        <f t="shared" si="313"/>
        <v>0</v>
      </c>
      <c r="AK334" s="41">
        <f t="shared" si="314"/>
        <v>0</v>
      </c>
      <c r="AL334" s="561">
        <v>0</v>
      </c>
      <c r="AM334" s="319">
        <f>AN334</f>
        <v>0</v>
      </c>
      <c r="AN334" s="379">
        <f>AN188+AN190+AN198+AN205+AN219+AN240+AN248+AN254+SUM(AN256:AN262)+AN268+AN270+AN274+SUM(AN276:AN279)+AN285+AN303+SUM(AN306:AN332)</f>
        <v>0</v>
      </c>
      <c r="AO334" s="503">
        <v>4634</v>
      </c>
      <c r="AP334" s="12">
        <v>6511.8000000000011</v>
      </c>
      <c r="AQ334" s="42"/>
      <c r="AR334" s="41">
        <f t="shared" si="315"/>
        <v>0</v>
      </c>
      <c r="AS334" s="41">
        <f t="shared" si="316"/>
        <v>0</v>
      </c>
      <c r="AT334" s="561">
        <v>0</v>
      </c>
      <c r="AU334" s="319">
        <f>AV334</f>
        <v>895579.89999999991</v>
      </c>
      <c r="AV334" s="379">
        <f>AV188+AV190+AV198+AV205+AV219+AV240+AV248+AV254+SUM(AV256:AV262)+AV268+AV270+AV274+SUM(AV276:AV279)+AV285+AV303+SUM(AV306:AV332)</f>
        <v>895579.89999999991</v>
      </c>
      <c r="AW334" s="503">
        <v>867797.4</v>
      </c>
      <c r="AX334" s="12">
        <v>871185.27</v>
      </c>
      <c r="AY334" s="42"/>
      <c r="AZ334" s="41">
        <f t="shared" si="317"/>
        <v>0</v>
      </c>
      <c r="BA334" s="41">
        <f t="shared" si="318"/>
        <v>0</v>
      </c>
      <c r="BB334" s="561">
        <v>0</v>
      </c>
      <c r="BC334" s="319">
        <f>BD334</f>
        <v>0</v>
      </c>
      <c r="BD334" s="379">
        <f>BD188+BD190+BD198+BD205+BD219+BD240+BD248+BD254+SUM(BD256:BD262)+BD268+BD270+BD274+SUM(BD276:BD279)+BD285+BD303+SUM(BD306:BD332)</f>
        <v>0</v>
      </c>
      <c r="BE334" s="503">
        <v>4743.7000000000007</v>
      </c>
      <c r="BF334" s="12">
        <v>0</v>
      </c>
      <c r="BG334" s="42"/>
      <c r="BH334" s="41">
        <f t="shared" si="319"/>
        <v>0</v>
      </c>
      <c r="BI334" s="41">
        <f t="shared" si="320"/>
        <v>0</v>
      </c>
      <c r="BJ334" s="561">
        <v>0</v>
      </c>
      <c r="BK334" s="319">
        <f>BL334</f>
        <v>770836.2</v>
      </c>
      <c r="BL334" s="379">
        <f>BL188+BL190+BL198+BL205+BL219+BL240+BL248+BL254+SUM(BL256:BL262)+BL268+BL270+BL274+SUM(BL276:BL279)+BL285+BL303+SUM(BL306:BL332)</f>
        <v>770836.2</v>
      </c>
      <c r="BM334" s="503">
        <v>745124.4</v>
      </c>
      <c r="BN334" s="12">
        <v>492103</v>
      </c>
      <c r="BO334" s="42"/>
      <c r="BP334" s="41">
        <f t="shared" si="321"/>
        <v>0</v>
      </c>
      <c r="BQ334" s="41">
        <f t="shared" si="322"/>
        <v>0</v>
      </c>
      <c r="BR334" s="561">
        <v>0</v>
      </c>
      <c r="BS334" s="217">
        <f>BT334</f>
        <v>0</v>
      </c>
      <c r="BT334" s="379">
        <f>BT188+BT190+BT198+BT205+BT219+BT240+BT248+BT254+SUM(BT256:BT262)+BT268+BT270+BT274+SUM(BT276:BT279)+BT285+BT303+SUM(BT306:BT332)</f>
        <v>0</v>
      </c>
      <c r="BU334" s="473">
        <v>4634</v>
      </c>
      <c r="BV334" s="12">
        <v>347058</v>
      </c>
      <c r="BW334" s="42"/>
      <c r="BX334" s="41">
        <f t="shared" si="323"/>
        <v>0</v>
      </c>
      <c r="BY334" s="41">
        <f t="shared" si="324"/>
        <v>0</v>
      </c>
      <c r="BZ334" s="561">
        <v>0</v>
      </c>
      <c r="CA334" s="217">
        <f>CB334</f>
        <v>723656.2</v>
      </c>
      <c r="CB334" s="379">
        <f>CB188+CB190+CB198+CB205+CB219+CB240+CB248+CB254+SUM(CB256:CB262)+CB268+CB270+CB274+SUM(CB276:CB279)+CB285+CB303+SUM(CB306:CB332)</f>
        <v>723656.2</v>
      </c>
      <c r="CC334" s="473">
        <v>697674.8</v>
      </c>
      <c r="CD334" s="12">
        <v>0</v>
      </c>
      <c r="CE334" s="42"/>
      <c r="CF334" s="41">
        <f t="shared" si="325"/>
        <v>0</v>
      </c>
      <c r="CG334" s="41">
        <f t="shared" si="326"/>
        <v>0</v>
      </c>
      <c r="CH334" s="561">
        <v>0</v>
      </c>
      <c r="CI334" s="319">
        <f>CJ334</f>
        <v>490499.80000000005</v>
      </c>
      <c r="CJ334" s="379">
        <f>CJ188+CJ190+CJ198+CJ205+CJ219+CJ240+CJ248+CJ254+SUM(CJ256:CJ262)+CJ268+CJ270+CJ274+SUM(CJ276:CJ279)+CJ285+CJ303+SUM(CJ306:CJ332)</f>
        <v>490499.80000000005</v>
      </c>
      <c r="CK334" s="503">
        <v>476924.5</v>
      </c>
      <c r="CL334" s="12">
        <v>0</v>
      </c>
      <c r="CM334" s="42"/>
      <c r="CN334" s="41">
        <f t="shared" si="327"/>
        <v>0</v>
      </c>
      <c r="CO334" s="41">
        <f t="shared" si="328"/>
        <v>0</v>
      </c>
      <c r="CP334" s="580">
        <v>0</v>
      </c>
      <c r="CQ334" s="319">
        <f>CR334</f>
        <v>490499.80000000005</v>
      </c>
      <c r="CR334" s="379">
        <f>CR188+CR190+CR198+CR205+CR219+CR240+CR248+CR254+SUM(CR256:CR262)+CR268+CR270+CR274+SUM(CR276:CR279)+CR285+CR303+SUM(CR306:CR332)</f>
        <v>490499.80000000005</v>
      </c>
      <c r="CS334" s="503">
        <v>0</v>
      </c>
      <c r="CT334" s="223"/>
      <c r="CU334" s="42"/>
      <c r="CV334" s="41">
        <f t="shared" si="305"/>
        <v>0</v>
      </c>
      <c r="CW334" s="41">
        <f t="shared" si="306"/>
        <v>0</v>
      </c>
      <c r="CX334" s="566">
        <v>0</v>
      </c>
      <c r="CY334" s="217">
        <f>CZ334</f>
        <v>796866.45</v>
      </c>
      <c r="CZ334" s="379">
        <f>CZ188+CZ190+CZ198+CZ205+CZ219+CZ240+CZ248+CZ254+SUM(CZ256:CZ262)+CZ268+CZ270+CZ274+SUM(CZ276:CZ279)+CZ285+CZ303+SUM(CZ306:CZ332)</f>
        <v>796866.45</v>
      </c>
      <c r="DA334" s="503">
        <v>0</v>
      </c>
      <c r="DB334" s="223"/>
      <c r="DC334" s="42"/>
      <c r="DD334" s="41">
        <f t="shared" si="329"/>
        <v>0</v>
      </c>
      <c r="DE334" s="41">
        <f t="shared" si="330"/>
        <v>0</v>
      </c>
      <c r="DF334" s="577">
        <v>0</v>
      </c>
      <c r="DG334" s="319">
        <f>DH334</f>
        <v>0</v>
      </c>
      <c r="DH334" s="379">
        <f>DH188+DH190+DH198+DH205+DH219+DH240+DH248+DH254+SUM(DH256:DH262)+DH268+DH270+DH274+SUM(DH276:DH279)+DH285+DH303+SUM(DH306:DH332)</f>
        <v>0</v>
      </c>
      <c r="DI334" s="503">
        <v>0</v>
      </c>
      <c r="DJ334" s="223"/>
      <c r="DK334" s="42"/>
      <c r="DL334" s="41">
        <f t="shared" si="331"/>
        <v>0</v>
      </c>
      <c r="DM334" s="41">
        <f t="shared" si="332"/>
        <v>0</v>
      </c>
      <c r="DN334" s="577">
        <v>0</v>
      </c>
      <c r="DO334" s="319">
        <f>DP334</f>
        <v>0</v>
      </c>
      <c r="DP334" s="379">
        <f>DP188+DP190+DP198+DP205+DP219+DP240+DP248+DP254+SUM(DP256:DP262)+DP268+DP270+DP274+SUM(DP276:DP279)+DP285+DP303+SUM(DP306:DP332)</f>
        <v>0</v>
      </c>
      <c r="DQ334" s="503">
        <v>0</v>
      </c>
      <c r="DR334" s="223"/>
      <c r="DS334" s="42"/>
      <c r="DT334" s="41">
        <f t="shared" si="333"/>
        <v>0</v>
      </c>
      <c r="DU334" s="41">
        <f t="shared" si="334"/>
        <v>0</v>
      </c>
      <c r="DV334" s="577">
        <v>0</v>
      </c>
      <c r="DW334" s="319">
        <f>DX334</f>
        <v>0</v>
      </c>
      <c r="DX334" s="379">
        <f>DX188+DX190+DX198+DX205+DX219+DX240+DX248+DX254+SUM(DX256:DX262)+DX268+DX270+DX274+SUM(DX276:DX279)+DX285+DX303+SUM(DX306:DX332)</f>
        <v>0</v>
      </c>
      <c r="DY334" s="503">
        <v>0</v>
      </c>
      <c r="DZ334" s="223"/>
      <c r="EA334" s="42"/>
      <c r="EB334" s="41">
        <f t="shared" si="335"/>
        <v>0</v>
      </c>
      <c r="EC334" s="41">
        <f t="shared" si="336"/>
        <v>0</v>
      </c>
      <c r="ED334" s="577">
        <v>0</v>
      </c>
      <c r="EE334" s="319">
        <f>EF334</f>
        <v>0</v>
      </c>
      <c r="EF334" s="379">
        <f>EF188+EF190+EF198+EF205+EF219+EF240+EF248+EF254+SUM(EF256:EF262)+EF268+EF270+EF274+SUM(EF276:EF279)+EF285+EF303+SUM(EF306:EF332)</f>
        <v>0</v>
      </c>
      <c r="EG334" s="503">
        <v>0</v>
      </c>
      <c r="EH334" s="223"/>
      <c r="EI334" s="42"/>
      <c r="EJ334" s="41">
        <f t="shared" si="337"/>
        <v>0</v>
      </c>
      <c r="EK334" s="41">
        <f t="shared" si="338"/>
        <v>0</v>
      </c>
      <c r="EL334" s="577">
        <v>0</v>
      </c>
      <c r="EM334" s="319">
        <f>EN334</f>
        <v>0</v>
      </c>
      <c r="EN334" s="379">
        <f>EN188+EN190+EN198+EN205+EN219+EN240+EN248+EN254+SUM(EN256:EN262)+EN268+EN270+EN274+SUM(EN276:EN279)+EN285+EN303+SUM(EN306:EN332)</f>
        <v>0</v>
      </c>
      <c r="EO334" s="503">
        <v>0</v>
      </c>
      <c r="EP334" s="223"/>
      <c r="EQ334" s="42"/>
      <c r="ER334" s="41">
        <f t="shared" si="339"/>
        <v>0</v>
      </c>
      <c r="ES334" s="41">
        <f t="shared" si="340"/>
        <v>0</v>
      </c>
      <c r="ET334" s="577">
        <v>0</v>
      </c>
      <c r="EU334" s="319">
        <f>EV334</f>
        <v>0</v>
      </c>
      <c r="EV334" s="379">
        <f>EV188+EV190+EV198+EV205+EV219+EV240+EV248+EV254+SUM(EV256:EV262)+EV268+EV270+EV274+SUM(EV276:EV279)+EV285+EV303+SUM(EV306:EV332)</f>
        <v>0</v>
      </c>
      <c r="EW334" s="503">
        <v>0</v>
      </c>
      <c r="EX334" s="223"/>
      <c r="EY334" s="42"/>
      <c r="EZ334" s="41">
        <f t="shared" si="341"/>
        <v>0</v>
      </c>
      <c r="FA334" s="41">
        <f t="shared" si="342"/>
        <v>0</v>
      </c>
      <c r="FB334" s="577">
        <v>0</v>
      </c>
      <c r="FC334" s="319">
        <f>FD334</f>
        <v>0</v>
      </c>
      <c r="FD334" s="379">
        <f>FD188+FD190+FD198+FD205+FD219+FD240+FD248+FD254+SUM(FD256:FD262)+FD268+FD270+FD274+SUM(FD276:FD279)+FD285+FD303+SUM(FD306:FD332)</f>
        <v>0</v>
      </c>
      <c r="FE334" s="503">
        <v>0</v>
      </c>
      <c r="FF334" s="223"/>
      <c r="FG334" s="42"/>
      <c r="FH334" s="41">
        <f t="shared" si="343"/>
        <v>0</v>
      </c>
      <c r="FI334" s="41">
        <f t="shared" si="303"/>
        <v>0</v>
      </c>
      <c r="FJ334" s="580">
        <v>0</v>
      </c>
      <c r="FK334" s="319">
        <f>FL334</f>
        <v>0</v>
      </c>
      <c r="FL334" s="379">
        <f>FL188+FL190+FL198+FL205+FL219+FL240+FL248+FL254+SUM(FL256:FL262)+FL268+FL270+FL274+SUM(FL276:FL279)+FL285+FL303+SUM(FL306:FL332)</f>
        <v>0</v>
      </c>
      <c r="FM334" s="503">
        <v>0</v>
      </c>
      <c r="FN334" s="223"/>
      <c r="FO334" s="42"/>
      <c r="FP334" s="41">
        <f t="shared" si="344"/>
        <v>0</v>
      </c>
      <c r="FQ334" s="41">
        <f t="shared" si="345"/>
        <v>0</v>
      </c>
      <c r="FR334" s="639">
        <v>0</v>
      </c>
      <c r="FW334" s="355">
        <f t="shared" si="346"/>
        <v>6391557.2000000002</v>
      </c>
      <c r="FX334" s="355">
        <f t="shared" si="346"/>
        <v>6391557.2000000002</v>
      </c>
      <c r="FY334" s="355">
        <f t="shared" si="347"/>
        <v>0</v>
      </c>
      <c r="FZ334" s="356">
        <f t="shared" si="347"/>
        <v>0</v>
      </c>
    </row>
    <row r="335" spans="1:182" ht="15.75" thickBot="1" x14ac:dyDescent="0.3">
      <c r="A335" s="10"/>
      <c r="B335" s="218"/>
      <c r="C335" s="10"/>
      <c r="D335" s="219"/>
      <c r="E335" s="320"/>
      <c r="F335" s="321"/>
      <c r="G335" s="17"/>
      <c r="H335" s="322"/>
      <c r="I335" s="474"/>
      <c r="K335" s="42"/>
      <c r="L335" s="41">
        <f t="shared" si="307"/>
        <v>0</v>
      </c>
      <c r="M335" s="41">
        <f t="shared" si="308"/>
        <v>0</v>
      </c>
      <c r="N335" s="565">
        <v>0</v>
      </c>
      <c r="O335" s="17"/>
      <c r="P335" s="322"/>
      <c r="Q335" s="474"/>
      <c r="S335" s="42"/>
      <c r="T335" s="41">
        <f t="shared" si="309"/>
        <v>0</v>
      </c>
      <c r="U335" s="41">
        <f t="shared" si="310"/>
        <v>0</v>
      </c>
      <c r="V335" s="565">
        <v>0</v>
      </c>
      <c r="W335" s="17"/>
      <c r="X335" s="322"/>
      <c r="Y335" s="474"/>
      <c r="AA335" s="42"/>
      <c r="AB335" s="41">
        <f t="shared" si="311"/>
        <v>0</v>
      </c>
      <c r="AC335" s="41">
        <f t="shared" si="312"/>
        <v>0</v>
      </c>
      <c r="AD335" s="565">
        <v>0</v>
      </c>
      <c r="AE335" s="17"/>
      <c r="AF335" s="322"/>
      <c r="AG335" s="474"/>
      <c r="AI335" s="42"/>
      <c r="AJ335" s="41">
        <f t="shared" si="313"/>
        <v>0</v>
      </c>
      <c r="AK335" s="41">
        <f t="shared" si="314"/>
        <v>0</v>
      </c>
      <c r="AL335" s="565">
        <v>0</v>
      </c>
      <c r="AM335" s="17"/>
      <c r="AN335" s="322"/>
      <c r="AO335" s="474"/>
      <c r="AQ335" s="42"/>
      <c r="AR335" s="41">
        <f t="shared" si="315"/>
        <v>0</v>
      </c>
      <c r="AS335" s="41">
        <f t="shared" si="316"/>
        <v>0</v>
      </c>
      <c r="AT335" s="565">
        <v>0</v>
      </c>
      <c r="AU335" s="17"/>
      <c r="AV335" s="322"/>
      <c r="AW335" s="474"/>
      <c r="AY335" s="42"/>
      <c r="AZ335" s="41">
        <f t="shared" si="317"/>
        <v>0</v>
      </c>
      <c r="BA335" s="41">
        <f t="shared" si="318"/>
        <v>0</v>
      </c>
      <c r="BB335" s="565">
        <v>0</v>
      </c>
      <c r="BC335" s="19"/>
      <c r="BD335" s="322"/>
      <c r="BE335" s="508"/>
      <c r="BG335" s="42"/>
      <c r="BH335" s="41">
        <f t="shared" si="319"/>
        <v>0</v>
      </c>
      <c r="BI335" s="41">
        <f t="shared" si="320"/>
        <v>0</v>
      </c>
      <c r="BJ335" s="565">
        <v>0</v>
      </c>
      <c r="BK335" s="17"/>
      <c r="BL335" s="322"/>
      <c r="BM335" s="474"/>
      <c r="BO335" s="42"/>
      <c r="BP335" s="41">
        <f t="shared" si="321"/>
        <v>0</v>
      </c>
      <c r="BQ335" s="41">
        <f t="shared" si="322"/>
        <v>0</v>
      </c>
      <c r="BR335" s="565">
        <v>0</v>
      </c>
      <c r="BS335" s="19"/>
      <c r="BT335" s="322"/>
      <c r="BU335" s="508"/>
      <c r="BW335" s="42"/>
      <c r="BX335" s="41">
        <f t="shared" si="323"/>
        <v>0</v>
      </c>
      <c r="BY335" s="41">
        <f t="shared" si="324"/>
        <v>0</v>
      </c>
      <c r="BZ335" s="565">
        <v>0</v>
      </c>
      <c r="CA335" s="17"/>
      <c r="CB335" s="322"/>
      <c r="CC335" s="474"/>
      <c r="CE335" s="42"/>
      <c r="CF335" s="41">
        <f t="shared" si="325"/>
        <v>0</v>
      </c>
      <c r="CG335" s="41">
        <f t="shared" si="326"/>
        <v>0</v>
      </c>
      <c r="CH335" s="565">
        <v>0</v>
      </c>
      <c r="CI335" s="19"/>
      <c r="CJ335" s="322"/>
      <c r="CK335" s="508"/>
      <c r="CM335" s="42"/>
      <c r="CN335" s="41">
        <f t="shared" si="327"/>
        <v>0</v>
      </c>
      <c r="CO335" s="41">
        <f t="shared" si="328"/>
        <v>0</v>
      </c>
      <c r="CP335" s="605">
        <v>0</v>
      </c>
      <c r="CQ335" s="19"/>
      <c r="CR335" s="322"/>
      <c r="CS335" s="508"/>
      <c r="CT335" s="19"/>
      <c r="CU335" s="42"/>
      <c r="CV335" s="41">
        <f t="shared" si="305"/>
        <v>0</v>
      </c>
      <c r="CW335" s="41">
        <f t="shared" si="306"/>
        <v>0</v>
      </c>
      <c r="CX335" s="573">
        <v>0</v>
      </c>
      <c r="CY335" s="17"/>
      <c r="CZ335" s="322"/>
      <c r="DA335" s="531"/>
      <c r="DB335" s="274"/>
      <c r="DC335" s="42"/>
      <c r="DD335" s="41">
        <f t="shared" si="329"/>
        <v>0</v>
      </c>
      <c r="DE335" s="41">
        <f t="shared" si="330"/>
        <v>0</v>
      </c>
      <c r="DF335" s="629">
        <v>0</v>
      </c>
      <c r="DG335" s="274"/>
      <c r="DH335" s="322"/>
      <c r="DI335" s="531"/>
      <c r="DJ335" s="274"/>
      <c r="DK335" s="42"/>
      <c r="DL335" s="41">
        <f t="shared" si="331"/>
        <v>0</v>
      </c>
      <c r="DM335" s="41">
        <f t="shared" si="332"/>
        <v>0</v>
      </c>
      <c r="DN335" s="578">
        <v>0</v>
      </c>
      <c r="DO335" s="274"/>
      <c r="DP335" s="322"/>
      <c r="DQ335" s="531"/>
      <c r="DR335" s="274"/>
      <c r="DS335" s="42"/>
      <c r="DT335" s="41">
        <f t="shared" si="333"/>
        <v>0</v>
      </c>
      <c r="DU335" s="41">
        <f t="shared" si="334"/>
        <v>0</v>
      </c>
      <c r="DV335" s="578">
        <v>0</v>
      </c>
      <c r="DW335" s="274"/>
      <c r="DX335" s="322"/>
      <c r="DY335" s="531"/>
      <c r="DZ335" s="274"/>
      <c r="EA335" s="42"/>
      <c r="EB335" s="41">
        <f t="shared" si="335"/>
        <v>0</v>
      </c>
      <c r="EC335" s="41">
        <f t="shared" si="336"/>
        <v>0</v>
      </c>
      <c r="ED335" s="629">
        <v>0</v>
      </c>
      <c r="EE335" s="274"/>
      <c r="EF335" s="322"/>
      <c r="EG335" s="531"/>
      <c r="EH335" s="274"/>
      <c r="EI335" s="42"/>
      <c r="EJ335" s="41">
        <f t="shared" si="337"/>
        <v>0</v>
      </c>
      <c r="EK335" s="41">
        <f t="shared" si="338"/>
        <v>0</v>
      </c>
      <c r="EL335" s="629">
        <v>0</v>
      </c>
      <c r="EM335" s="274"/>
      <c r="EN335" s="322"/>
      <c r="EO335" s="531"/>
      <c r="EP335" s="274"/>
      <c r="EQ335" s="42"/>
      <c r="ER335" s="41">
        <f t="shared" si="339"/>
        <v>0</v>
      </c>
      <c r="ES335" s="41">
        <f t="shared" si="340"/>
        <v>0</v>
      </c>
      <c r="ET335" s="629">
        <v>0</v>
      </c>
      <c r="EU335" s="274"/>
      <c r="EV335" s="322"/>
      <c r="EW335" s="531"/>
      <c r="EX335" s="274"/>
      <c r="EY335" s="42"/>
      <c r="EZ335" s="41">
        <f t="shared" si="341"/>
        <v>0</v>
      </c>
      <c r="FA335" s="41">
        <f t="shared" si="342"/>
        <v>0</v>
      </c>
      <c r="FB335" s="629">
        <v>0</v>
      </c>
      <c r="FC335" s="274"/>
      <c r="FD335" s="322"/>
      <c r="FE335" s="531"/>
      <c r="FF335" s="274"/>
      <c r="FG335" s="42"/>
      <c r="FH335" s="41">
        <f t="shared" si="343"/>
        <v>0</v>
      </c>
      <c r="FI335" s="41">
        <f t="shared" si="303"/>
        <v>0</v>
      </c>
      <c r="FJ335" s="605">
        <v>0</v>
      </c>
      <c r="FK335" s="275"/>
      <c r="FL335" s="322"/>
      <c r="FM335" s="549"/>
      <c r="FN335" s="275"/>
      <c r="FO335" s="42"/>
      <c r="FP335" s="41">
        <f t="shared" si="344"/>
        <v>0</v>
      </c>
      <c r="FQ335" s="41">
        <f t="shared" si="345"/>
        <v>0</v>
      </c>
      <c r="FR335" s="640">
        <v>0</v>
      </c>
      <c r="FW335" s="362">
        <f t="shared" si="346"/>
        <v>0</v>
      </c>
      <c r="FX335" s="362">
        <f t="shared" si="346"/>
        <v>0</v>
      </c>
      <c r="FY335" s="362">
        <f t="shared" si="347"/>
        <v>0</v>
      </c>
      <c r="FZ335" s="363">
        <f t="shared" si="347"/>
        <v>0</v>
      </c>
    </row>
    <row r="336" spans="1:182" x14ac:dyDescent="0.25">
      <c r="A336" s="1"/>
      <c r="B336" s="235" t="s">
        <v>467</v>
      </c>
      <c r="C336" s="28"/>
      <c r="D336" s="236"/>
      <c r="E336" s="328"/>
      <c r="F336" s="329"/>
      <c r="G336" s="238"/>
      <c r="H336" s="330"/>
      <c r="I336" s="475"/>
      <c r="J336" s="331"/>
      <c r="K336" s="42"/>
      <c r="L336" s="41">
        <f t="shared" si="307"/>
        <v>0</v>
      </c>
      <c r="M336" s="41">
        <f t="shared" si="308"/>
        <v>0</v>
      </c>
      <c r="N336" s="575">
        <v>0</v>
      </c>
      <c r="O336" s="238"/>
      <c r="P336" s="330"/>
      <c r="Q336" s="475"/>
      <c r="R336" s="331"/>
      <c r="S336" s="42"/>
      <c r="T336" s="41">
        <f t="shared" si="309"/>
        <v>0</v>
      </c>
      <c r="U336" s="41">
        <f t="shared" si="310"/>
        <v>0</v>
      </c>
      <c r="V336" s="575">
        <v>0</v>
      </c>
      <c r="W336" s="238"/>
      <c r="X336" s="330"/>
      <c r="Y336" s="475"/>
      <c r="Z336" s="238"/>
      <c r="AA336" s="42"/>
      <c r="AB336" s="41">
        <f t="shared" si="311"/>
        <v>0</v>
      </c>
      <c r="AC336" s="41">
        <f t="shared" si="312"/>
        <v>0</v>
      </c>
      <c r="AD336" s="575">
        <v>0</v>
      </c>
      <c r="AE336" s="238"/>
      <c r="AF336" s="330"/>
      <c r="AG336" s="475"/>
      <c r="AH336" s="238"/>
      <c r="AI336" s="42"/>
      <c r="AJ336" s="41">
        <f t="shared" si="313"/>
        <v>0</v>
      </c>
      <c r="AK336" s="41">
        <f t="shared" si="314"/>
        <v>0</v>
      </c>
      <c r="AL336" s="575">
        <v>0</v>
      </c>
      <c r="AM336" s="238"/>
      <c r="AN336" s="330"/>
      <c r="AO336" s="475"/>
      <c r="AP336" s="238"/>
      <c r="AQ336" s="42"/>
      <c r="AR336" s="41">
        <f t="shared" si="315"/>
        <v>0</v>
      </c>
      <c r="AS336" s="41">
        <f t="shared" si="316"/>
        <v>0</v>
      </c>
      <c r="AT336" s="575">
        <v>0</v>
      </c>
      <c r="AU336" s="238"/>
      <c r="AV336" s="330"/>
      <c r="AW336" s="475"/>
      <c r="AX336" s="238"/>
      <c r="AY336" s="42"/>
      <c r="AZ336" s="41">
        <f t="shared" si="317"/>
        <v>0</v>
      </c>
      <c r="BA336" s="41">
        <f t="shared" si="318"/>
        <v>0</v>
      </c>
      <c r="BB336" s="575">
        <v>0</v>
      </c>
      <c r="BC336" s="238"/>
      <c r="BD336" s="330"/>
      <c r="BE336" s="475"/>
      <c r="BF336" s="239"/>
      <c r="BG336" s="42"/>
      <c r="BH336" s="41">
        <f t="shared" si="319"/>
        <v>0</v>
      </c>
      <c r="BI336" s="41">
        <f t="shared" si="320"/>
        <v>0</v>
      </c>
      <c r="BJ336" s="575">
        <v>0</v>
      </c>
      <c r="BK336" s="238"/>
      <c r="BL336" s="330"/>
      <c r="BM336" s="475"/>
      <c r="BN336" s="238"/>
      <c r="BO336" s="42"/>
      <c r="BP336" s="41">
        <f t="shared" si="321"/>
        <v>0</v>
      </c>
      <c r="BQ336" s="41">
        <f t="shared" si="322"/>
        <v>0</v>
      </c>
      <c r="BR336" s="575">
        <v>0</v>
      </c>
      <c r="BS336" s="238"/>
      <c r="BT336" s="330"/>
      <c r="BU336" s="475"/>
      <c r="BV336" s="239"/>
      <c r="BW336" s="42"/>
      <c r="BX336" s="41">
        <f t="shared" si="323"/>
        <v>0</v>
      </c>
      <c r="BY336" s="41">
        <f t="shared" si="324"/>
        <v>0</v>
      </c>
      <c r="BZ336" s="575">
        <v>0</v>
      </c>
      <c r="CA336" s="238"/>
      <c r="CB336" s="330"/>
      <c r="CC336" s="475"/>
      <c r="CD336" s="238"/>
      <c r="CE336" s="42"/>
      <c r="CF336" s="41">
        <f t="shared" si="325"/>
        <v>0</v>
      </c>
      <c r="CG336" s="41">
        <f t="shared" si="326"/>
        <v>0</v>
      </c>
      <c r="CH336" s="575">
        <v>0</v>
      </c>
      <c r="CI336" s="238"/>
      <c r="CJ336" s="330"/>
      <c r="CK336" s="475"/>
      <c r="CL336" s="239"/>
      <c r="CM336" s="42"/>
      <c r="CN336" s="41">
        <f t="shared" si="327"/>
        <v>0</v>
      </c>
      <c r="CO336" s="41">
        <f t="shared" si="328"/>
        <v>0</v>
      </c>
      <c r="CP336" s="598">
        <v>0</v>
      </c>
      <c r="CQ336" s="238"/>
      <c r="CR336" s="330"/>
      <c r="CS336" s="475"/>
      <c r="CT336" s="239"/>
      <c r="CU336" s="42"/>
      <c r="CV336" s="41">
        <f t="shared" si="305"/>
        <v>0</v>
      </c>
      <c r="CW336" s="41">
        <f t="shared" si="306"/>
        <v>0</v>
      </c>
      <c r="CX336" s="611">
        <v>0</v>
      </c>
      <c r="CY336" s="238"/>
      <c r="CZ336" s="330"/>
      <c r="DA336" s="475"/>
      <c r="DB336" s="331"/>
      <c r="DC336" s="42"/>
      <c r="DD336" s="41">
        <f t="shared" si="329"/>
        <v>0</v>
      </c>
      <c r="DE336" s="41">
        <f t="shared" si="330"/>
        <v>0</v>
      </c>
      <c r="DF336" s="624">
        <v>0</v>
      </c>
      <c r="DG336" s="238"/>
      <c r="DH336" s="330"/>
      <c r="DI336" s="475"/>
      <c r="DJ336" s="331"/>
      <c r="DK336" s="42"/>
      <c r="DL336" s="41">
        <f t="shared" si="331"/>
        <v>0</v>
      </c>
      <c r="DM336" s="41">
        <f t="shared" si="332"/>
        <v>0</v>
      </c>
      <c r="DN336" s="624">
        <v>0</v>
      </c>
      <c r="DO336" s="238"/>
      <c r="DP336" s="330"/>
      <c r="DQ336" s="475"/>
      <c r="DR336" s="331"/>
      <c r="DS336" s="42"/>
      <c r="DT336" s="41">
        <f t="shared" si="333"/>
        <v>0</v>
      </c>
      <c r="DU336" s="41">
        <f t="shared" si="334"/>
        <v>0</v>
      </c>
      <c r="DV336" s="624">
        <v>0</v>
      </c>
      <c r="DW336" s="238"/>
      <c r="DX336" s="330"/>
      <c r="DY336" s="475"/>
      <c r="DZ336" s="331"/>
      <c r="EA336" s="42"/>
      <c r="EB336" s="41">
        <f t="shared" si="335"/>
        <v>0</v>
      </c>
      <c r="EC336" s="41">
        <f t="shared" si="336"/>
        <v>0</v>
      </c>
      <c r="ED336" s="624">
        <v>0</v>
      </c>
      <c r="EE336" s="238"/>
      <c r="EF336" s="330"/>
      <c r="EG336" s="475"/>
      <c r="EH336" s="331"/>
      <c r="EI336" s="42"/>
      <c r="EJ336" s="41">
        <f t="shared" si="337"/>
        <v>0</v>
      </c>
      <c r="EK336" s="41">
        <f t="shared" si="338"/>
        <v>0</v>
      </c>
      <c r="EL336" s="624">
        <v>0</v>
      </c>
      <c r="EM336" s="238"/>
      <c r="EN336" s="330"/>
      <c r="EO336" s="475"/>
      <c r="EP336" s="331"/>
      <c r="EQ336" s="42"/>
      <c r="ER336" s="41">
        <f t="shared" si="339"/>
        <v>0</v>
      </c>
      <c r="ES336" s="41">
        <f t="shared" si="340"/>
        <v>0</v>
      </c>
      <c r="ET336" s="624">
        <v>0</v>
      </c>
      <c r="EU336" s="238"/>
      <c r="EV336" s="330"/>
      <c r="EW336" s="475"/>
      <c r="EX336" s="331"/>
      <c r="EY336" s="42"/>
      <c r="EZ336" s="41">
        <f t="shared" si="341"/>
        <v>0</v>
      </c>
      <c r="FA336" s="41">
        <f t="shared" si="342"/>
        <v>0</v>
      </c>
      <c r="FB336" s="624">
        <v>0</v>
      </c>
      <c r="FC336" s="238"/>
      <c r="FD336" s="330"/>
      <c r="FE336" s="475"/>
      <c r="FF336" s="331"/>
      <c r="FG336" s="42"/>
      <c r="FH336" s="41">
        <f t="shared" si="343"/>
        <v>0</v>
      </c>
      <c r="FI336" s="41">
        <f t="shared" si="303"/>
        <v>0</v>
      </c>
      <c r="FJ336" s="598">
        <v>0</v>
      </c>
      <c r="FK336" s="238"/>
      <c r="FL336" s="330"/>
      <c r="FM336" s="475"/>
      <c r="FN336" s="332"/>
      <c r="FO336" s="42"/>
      <c r="FP336" s="41">
        <f t="shared" si="344"/>
        <v>0</v>
      </c>
      <c r="FQ336" s="41">
        <f t="shared" si="345"/>
        <v>0</v>
      </c>
      <c r="FR336" s="598">
        <v>0</v>
      </c>
      <c r="FW336" s="355">
        <f t="shared" si="346"/>
        <v>0</v>
      </c>
      <c r="FX336" s="355">
        <f t="shared" si="346"/>
        <v>0</v>
      </c>
      <c r="FY336" s="355">
        <f t="shared" si="347"/>
        <v>0</v>
      </c>
      <c r="FZ336" s="356">
        <f t="shared" si="347"/>
        <v>0</v>
      </c>
    </row>
    <row r="337" spans="1:183" x14ac:dyDescent="0.25">
      <c r="A337" s="1"/>
      <c r="B337" s="249" t="s">
        <v>468</v>
      </c>
      <c r="C337" s="196" t="s">
        <v>469</v>
      </c>
      <c r="D337" s="203">
        <v>510</v>
      </c>
      <c r="E337" s="299">
        <f t="shared" ref="E337:E346" si="348">G337+O337+W337+AE337+AM337+AU337+BC337+BK337+BS337+CA337+CI337+CQ337+CY337+DG337+DO337+DW337</f>
        <v>180</v>
      </c>
      <c r="F337" s="295">
        <f>$D$337*E337</f>
        <v>91800</v>
      </c>
      <c r="G337" s="78"/>
      <c r="H337" s="181">
        <f>$D$337*G337</f>
        <v>0</v>
      </c>
      <c r="I337" s="471"/>
      <c r="J337" s="180"/>
      <c r="K337" s="42"/>
      <c r="L337" s="41">
        <f t="shared" si="307"/>
        <v>0</v>
      </c>
      <c r="M337" s="41">
        <f t="shared" si="308"/>
        <v>0</v>
      </c>
      <c r="N337" s="576">
        <v>0</v>
      </c>
      <c r="O337" s="394">
        <v>24</v>
      </c>
      <c r="P337" s="181">
        <f>$D$337*O337</f>
        <v>12240</v>
      </c>
      <c r="Q337" s="484">
        <v>24</v>
      </c>
      <c r="R337" s="180"/>
      <c r="S337" s="42"/>
      <c r="T337" s="41">
        <f t="shared" si="309"/>
        <v>0</v>
      </c>
      <c r="U337" s="41">
        <f t="shared" si="310"/>
        <v>0</v>
      </c>
      <c r="V337" s="576">
        <v>0</v>
      </c>
      <c r="W337" s="78"/>
      <c r="X337" s="181">
        <f>$D$337*W337</f>
        <v>0</v>
      </c>
      <c r="Y337" s="471"/>
      <c r="Z337" s="78"/>
      <c r="AA337" s="42"/>
      <c r="AB337" s="41">
        <f t="shared" si="311"/>
        <v>0</v>
      </c>
      <c r="AC337" s="41">
        <f t="shared" si="312"/>
        <v>0</v>
      </c>
      <c r="AD337" s="576">
        <v>0</v>
      </c>
      <c r="AE337" s="394">
        <v>24</v>
      </c>
      <c r="AF337" s="181">
        <f>$D$337*AE337</f>
        <v>12240</v>
      </c>
      <c r="AG337" s="484">
        <v>24</v>
      </c>
      <c r="AH337" s="78"/>
      <c r="AI337" s="42"/>
      <c r="AJ337" s="41">
        <f t="shared" si="313"/>
        <v>0</v>
      </c>
      <c r="AK337" s="41">
        <f t="shared" si="314"/>
        <v>0</v>
      </c>
      <c r="AL337" s="576">
        <v>0</v>
      </c>
      <c r="AM337" s="78"/>
      <c r="AN337" s="181">
        <f>$D$337*AM337</f>
        <v>0</v>
      </c>
      <c r="AO337" s="471"/>
      <c r="AP337" s="78"/>
      <c r="AQ337" s="42"/>
      <c r="AR337" s="41">
        <f t="shared" si="315"/>
        <v>0</v>
      </c>
      <c r="AS337" s="41">
        <f t="shared" si="316"/>
        <v>0</v>
      </c>
      <c r="AT337" s="576">
        <v>0</v>
      </c>
      <c r="AU337" s="394">
        <v>24</v>
      </c>
      <c r="AV337" s="181">
        <f>$D$337*AU337</f>
        <v>12240</v>
      </c>
      <c r="AW337" s="484">
        <v>24</v>
      </c>
      <c r="AX337" s="78"/>
      <c r="AY337" s="42"/>
      <c r="AZ337" s="41">
        <f t="shared" si="317"/>
        <v>0</v>
      </c>
      <c r="BA337" s="41">
        <f t="shared" si="318"/>
        <v>0</v>
      </c>
      <c r="BB337" s="576">
        <v>0</v>
      </c>
      <c r="BC337" s="78"/>
      <c r="BD337" s="181">
        <f>$D$337*BC337</f>
        <v>0</v>
      </c>
      <c r="BE337" s="471"/>
      <c r="BF337" s="86"/>
      <c r="BG337" s="42"/>
      <c r="BH337" s="41">
        <f t="shared" si="319"/>
        <v>0</v>
      </c>
      <c r="BI337" s="41">
        <f t="shared" si="320"/>
        <v>0</v>
      </c>
      <c r="BJ337" s="576">
        <v>0</v>
      </c>
      <c r="BK337" s="394">
        <v>24</v>
      </c>
      <c r="BL337" s="181">
        <f>$D$337*BK337</f>
        <v>12240</v>
      </c>
      <c r="BM337" s="484">
        <v>24</v>
      </c>
      <c r="BN337" s="78"/>
      <c r="BO337" s="42"/>
      <c r="BP337" s="41">
        <f t="shared" si="321"/>
        <v>0</v>
      </c>
      <c r="BQ337" s="41">
        <f t="shared" si="322"/>
        <v>0</v>
      </c>
      <c r="BR337" s="576">
        <v>0</v>
      </c>
      <c r="BS337" s="78"/>
      <c r="BT337" s="181">
        <f>$D$337*BS337</f>
        <v>0</v>
      </c>
      <c r="BU337" s="471"/>
      <c r="BV337" s="86"/>
      <c r="BW337" s="42"/>
      <c r="BX337" s="41">
        <f t="shared" si="323"/>
        <v>0</v>
      </c>
      <c r="BY337" s="41">
        <f t="shared" si="324"/>
        <v>0</v>
      </c>
      <c r="BZ337" s="576">
        <v>0</v>
      </c>
      <c r="CA337" s="394">
        <v>24</v>
      </c>
      <c r="CB337" s="181">
        <f>$D$337*CA337</f>
        <v>12240</v>
      </c>
      <c r="CC337" s="484">
        <v>24</v>
      </c>
      <c r="CD337" s="78"/>
      <c r="CE337" s="42"/>
      <c r="CF337" s="41">
        <f t="shared" si="325"/>
        <v>0</v>
      </c>
      <c r="CG337" s="41">
        <f t="shared" si="326"/>
        <v>0</v>
      </c>
      <c r="CH337" s="576">
        <v>0</v>
      </c>
      <c r="CI337" s="78"/>
      <c r="CJ337" s="181">
        <f>$D$337*CI337</f>
        <v>0</v>
      </c>
      <c r="CK337" s="471"/>
      <c r="CL337" s="86"/>
      <c r="CM337" s="42"/>
      <c r="CN337" s="41">
        <f t="shared" si="327"/>
        <v>0</v>
      </c>
      <c r="CO337" s="41">
        <f t="shared" si="328"/>
        <v>0</v>
      </c>
      <c r="CP337" s="599">
        <v>0</v>
      </c>
      <c r="CQ337" s="78"/>
      <c r="CR337" s="181">
        <f>$D$337*CQ337</f>
        <v>0</v>
      </c>
      <c r="CS337" s="471"/>
      <c r="CT337" s="86"/>
      <c r="CU337" s="42"/>
      <c r="CV337" s="41">
        <f t="shared" si="305"/>
        <v>0</v>
      </c>
      <c r="CW337" s="41">
        <f t="shared" si="306"/>
        <v>0</v>
      </c>
      <c r="CX337" s="612">
        <v>0</v>
      </c>
      <c r="CY337" s="438">
        <v>60</v>
      </c>
      <c r="CZ337" s="181">
        <f>$D$337*CY337</f>
        <v>30600</v>
      </c>
      <c r="DA337" s="471"/>
      <c r="DB337" s="180"/>
      <c r="DC337" s="42"/>
      <c r="DD337" s="41">
        <f t="shared" si="329"/>
        <v>0</v>
      </c>
      <c r="DE337" s="41">
        <f t="shared" si="330"/>
        <v>0</v>
      </c>
      <c r="DF337" s="604">
        <v>0</v>
      </c>
      <c r="DG337" s="78"/>
      <c r="DH337" s="181">
        <f>$D$337*DG337</f>
        <v>0</v>
      </c>
      <c r="DI337" s="471"/>
      <c r="DJ337" s="180"/>
      <c r="DK337" s="42"/>
      <c r="DL337" s="41">
        <f t="shared" si="331"/>
        <v>0</v>
      </c>
      <c r="DM337" s="41">
        <f t="shared" si="332"/>
        <v>0</v>
      </c>
      <c r="DN337" s="604">
        <v>0</v>
      </c>
      <c r="DO337" s="78"/>
      <c r="DP337" s="181">
        <f>$D$337*DO337</f>
        <v>0</v>
      </c>
      <c r="DQ337" s="471"/>
      <c r="DR337" s="180"/>
      <c r="DS337" s="42"/>
      <c r="DT337" s="41">
        <f t="shared" si="333"/>
        <v>0</v>
      </c>
      <c r="DU337" s="41">
        <f t="shared" si="334"/>
        <v>0</v>
      </c>
      <c r="DV337" s="604">
        <v>0</v>
      </c>
      <c r="DW337" s="78"/>
      <c r="DX337" s="181">
        <f>$D$337*DW337</f>
        <v>0</v>
      </c>
      <c r="DY337" s="471"/>
      <c r="DZ337" s="180"/>
      <c r="EA337" s="42"/>
      <c r="EB337" s="41">
        <f t="shared" si="335"/>
        <v>0</v>
      </c>
      <c r="EC337" s="41">
        <f t="shared" si="336"/>
        <v>0</v>
      </c>
      <c r="ED337" s="604">
        <v>0</v>
      </c>
      <c r="EE337" s="78"/>
      <c r="EF337" s="181">
        <f>$D$337*EE337</f>
        <v>0</v>
      </c>
      <c r="EG337" s="471"/>
      <c r="EH337" s="180"/>
      <c r="EI337" s="42"/>
      <c r="EJ337" s="41">
        <f t="shared" si="337"/>
        <v>0</v>
      </c>
      <c r="EK337" s="41">
        <f t="shared" si="338"/>
        <v>0</v>
      </c>
      <c r="EL337" s="604">
        <v>0</v>
      </c>
      <c r="EM337" s="78"/>
      <c r="EN337" s="181">
        <f>$D$337*EM337</f>
        <v>0</v>
      </c>
      <c r="EO337" s="471"/>
      <c r="EP337" s="180"/>
      <c r="EQ337" s="42"/>
      <c r="ER337" s="41">
        <f t="shared" si="339"/>
        <v>0</v>
      </c>
      <c r="ES337" s="41">
        <f t="shared" si="340"/>
        <v>0</v>
      </c>
      <c r="ET337" s="604">
        <v>0</v>
      </c>
      <c r="EU337" s="78"/>
      <c r="EV337" s="181">
        <f>$D$337*EU337</f>
        <v>0</v>
      </c>
      <c r="EW337" s="471"/>
      <c r="EX337" s="180"/>
      <c r="EY337" s="42"/>
      <c r="EZ337" s="41">
        <f t="shared" si="341"/>
        <v>0</v>
      </c>
      <c r="FA337" s="41">
        <f t="shared" si="342"/>
        <v>0</v>
      </c>
      <c r="FB337" s="604">
        <v>0</v>
      </c>
      <c r="FC337" s="78"/>
      <c r="FD337" s="181">
        <f>$D$337*FC337</f>
        <v>0</v>
      </c>
      <c r="FE337" s="471"/>
      <c r="FF337" s="180"/>
      <c r="FG337" s="42"/>
      <c r="FH337" s="41">
        <f t="shared" si="343"/>
        <v>0</v>
      </c>
      <c r="FI337" s="41">
        <f t="shared" si="303"/>
        <v>0</v>
      </c>
      <c r="FJ337" s="599">
        <v>0</v>
      </c>
      <c r="FK337" s="78"/>
      <c r="FL337" s="181">
        <f>$D$337*FK337</f>
        <v>0</v>
      </c>
      <c r="FM337" s="471"/>
      <c r="FN337" s="292"/>
      <c r="FO337" s="42"/>
      <c r="FP337" s="41">
        <f t="shared" si="344"/>
        <v>0</v>
      </c>
      <c r="FQ337" s="41">
        <f t="shared" si="345"/>
        <v>0</v>
      </c>
      <c r="FR337" s="599">
        <v>0</v>
      </c>
      <c r="FS337" s="361"/>
      <c r="FT337" s="361"/>
      <c r="FU337" s="361"/>
      <c r="FV337" s="361"/>
      <c r="FW337" s="355">
        <f t="shared" si="346"/>
        <v>180</v>
      </c>
      <c r="FX337" s="355">
        <f t="shared" si="346"/>
        <v>91800</v>
      </c>
      <c r="FY337" s="355">
        <f t="shared" si="347"/>
        <v>0</v>
      </c>
      <c r="FZ337" s="356">
        <f t="shared" si="347"/>
        <v>0</v>
      </c>
    </row>
    <row r="338" spans="1:183" x14ac:dyDescent="0.25">
      <c r="A338" s="1"/>
      <c r="B338" s="249" t="s">
        <v>470</v>
      </c>
      <c r="C338" s="196" t="s">
        <v>120</v>
      </c>
      <c r="D338" s="203">
        <v>173</v>
      </c>
      <c r="E338" s="299">
        <f t="shared" si="348"/>
        <v>180</v>
      </c>
      <c r="F338" s="295">
        <f>$D$338*E338</f>
        <v>31140</v>
      </c>
      <c r="G338" s="78"/>
      <c r="H338" s="181">
        <f>$D$338*G338</f>
        <v>0</v>
      </c>
      <c r="I338" s="471"/>
      <c r="J338" s="180"/>
      <c r="K338" s="42"/>
      <c r="L338" s="41">
        <f t="shared" si="307"/>
        <v>0</v>
      </c>
      <c r="M338" s="41">
        <f t="shared" si="308"/>
        <v>0</v>
      </c>
      <c r="N338" s="576">
        <v>0</v>
      </c>
      <c r="O338" s="394">
        <v>24</v>
      </c>
      <c r="P338" s="181">
        <f>$D$338*O338</f>
        <v>4152</v>
      </c>
      <c r="Q338" s="484">
        <v>24</v>
      </c>
      <c r="R338" s="180"/>
      <c r="S338" s="42"/>
      <c r="T338" s="41">
        <f t="shared" si="309"/>
        <v>0</v>
      </c>
      <c r="U338" s="41">
        <f t="shared" si="310"/>
        <v>0</v>
      </c>
      <c r="V338" s="576">
        <v>0</v>
      </c>
      <c r="W338" s="78"/>
      <c r="X338" s="181">
        <f>$D$338*W338</f>
        <v>0</v>
      </c>
      <c r="Y338" s="471"/>
      <c r="Z338" s="78"/>
      <c r="AA338" s="42"/>
      <c r="AB338" s="41">
        <f t="shared" si="311"/>
        <v>0</v>
      </c>
      <c r="AC338" s="41">
        <f t="shared" si="312"/>
        <v>0</v>
      </c>
      <c r="AD338" s="576">
        <v>0</v>
      </c>
      <c r="AE338" s="394">
        <v>24</v>
      </c>
      <c r="AF338" s="181">
        <f>$D$338*AE338</f>
        <v>4152</v>
      </c>
      <c r="AG338" s="484">
        <v>24</v>
      </c>
      <c r="AH338" s="78"/>
      <c r="AI338" s="42"/>
      <c r="AJ338" s="41">
        <f t="shared" si="313"/>
        <v>0</v>
      </c>
      <c r="AK338" s="41">
        <f t="shared" si="314"/>
        <v>0</v>
      </c>
      <c r="AL338" s="576">
        <v>0</v>
      </c>
      <c r="AM338" s="78"/>
      <c r="AN338" s="181">
        <f>$D$338*AM338</f>
        <v>0</v>
      </c>
      <c r="AO338" s="471"/>
      <c r="AP338" s="78"/>
      <c r="AQ338" s="42"/>
      <c r="AR338" s="41">
        <f t="shared" si="315"/>
        <v>0</v>
      </c>
      <c r="AS338" s="41">
        <f t="shared" si="316"/>
        <v>0</v>
      </c>
      <c r="AT338" s="576">
        <v>0</v>
      </c>
      <c r="AU338" s="394">
        <v>24</v>
      </c>
      <c r="AV338" s="181">
        <f>$D$338*AU338</f>
        <v>4152</v>
      </c>
      <c r="AW338" s="484">
        <v>24</v>
      </c>
      <c r="AX338" s="78"/>
      <c r="AY338" s="42"/>
      <c r="AZ338" s="41">
        <f t="shared" si="317"/>
        <v>0</v>
      </c>
      <c r="BA338" s="41">
        <f t="shared" si="318"/>
        <v>0</v>
      </c>
      <c r="BB338" s="576">
        <v>0</v>
      </c>
      <c r="BC338" s="78"/>
      <c r="BD338" s="181">
        <f>$D$338*BC338</f>
        <v>0</v>
      </c>
      <c r="BE338" s="471"/>
      <c r="BF338" s="86"/>
      <c r="BG338" s="42"/>
      <c r="BH338" s="41">
        <f t="shared" si="319"/>
        <v>0</v>
      </c>
      <c r="BI338" s="41">
        <f t="shared" si="320"/>
        <v>0</v>
      </c>
      <c r="BJ338" s="576">
        <v>0</v>
      </c>
      <c r="BK338" s="394">
        <v>24</v>
      </c>
      <c r="BL338" s="181">
        <f>$D$338*BK338</f>
        <v>4152</v>
      </c>
      <c r="BM338" s="484">
        <v>24</v>
      </c>
      <c r="BN338" s="78"/>
      <c r="BO338" s="42"/>
      <c r="BP338" s="41">
        <f t="shared" si="321"/>
        <v>0</v>
      </c>
      <c r="BQ338" s="41">
        <f t="shared" si="322"/>
        <v>0</v>
      </c>
      <c r="BR338" s="576">
        <v>0</v>
      </c>
      <c r="BS338" s="78"/>
      <c r="BT338" s="181">
        <f>$D$338*BS338</f>
        <v>0</v>
      </c>
      <c r="BU338" s="471"/>
      <c r="BV338" s="86"/>
      <c r="BW338" s="42"/>
      <c r="BX338" s="41">
        <f t="shared" si="323"/>
        <v>0</v>
      </c>
      <c r="BY338" s="41">
        <f t="shared" si="324"/>
        <v>0</v>
      </c>
      <c r="BZ338" s="576">
        <v>0</v>
      </c>
      <c r="CA338" s="394">
        <v>24</v>
      </c>
      <c r="CB338" s="181">
        <f>$D$338*CA338</f>
        <v>4152</v>
      </c>
      <c r="CC338" s="484">
        <v>24</v>
      </c>
      <c r="CD338" s="78"/>
      <c r="CE338" s="42"/>
      <c r="CF338" s="41">
        <f t="shared" si="325"/>
        <v>0</v>
      </c>
      <c r="CG338" s="41">
        <f t="shared" si="326"/>
        <v>0</v>
      </c>
      <c r="CH338" s="576">
        <v>0</v>
      </c>
      <c r="CI338" s="78"/>
      <c r="CJ338" s="181">
        <f>$D$338*CI338</f>
        <v>0</v>
      </c>
      <c r="CK338" s="471"/>
      <c r="CL338" s="86"/>
      <c r="CM338" s="42"/>
      <c r="CN338" s="41">
        <f t="shared" si="327"/>
        <v>0</v>
      </c>
      <c r="CO338" s="41">
        <f t="shared" si="328"/>
        <v>0</v>
      </c>
      <c r="CP338" s="599">
        <v>0</v>
      </c>
      <c r="CQ338" s="78"/>
      <c r="CR338" s="181">
        <f>$D$338*CQ338</f>
        <v>0</v>
      </c>
      <c r="CS338" s="471"/>
      <c r="CT338" s="86"/>
      <c r="CU338" s="42"/>
      <c r="CV338" s="41">
        <f t="shared" si="305"/>
        <v>0</v>
      </c>
      <c r="CW338" s="41">
        <f t="shared" si="306"/>
        <v>0</v>
      </c>
      <c r="CX338" s="612">
        <v>0</v>
      </c>
      <c r="CY338" s="438">
        <v>60</v>
      </c>
      <c r="CZ338" s="181">
        <f>$D$338*CY338</f>
        <v>10380</v>
      </c>
      <c r="DA338" s="471"/>
      <c r="DB338" s="180"/>
      <c r="DC338" s="42"/>
      <c r="DD338" s="41">
        <f t="shared" si="329"/>
        <v>0</v>
      </c>
      <c r="DE338" s="41">
        <f t="shared" si="330"/>
        <v>0</v>
      </c>
      <c r="DF338" s="604">
        <v>0</v>
      </c>
      <c r="DG338" s="78"/>
      <c r="DH338" s="181">
        <f>$D$338*DG338</f>
        <v>0</v>
      </c>
      <c r="DI338" s="471"/>
      <c r="DJ338" s="180"/>
      <c r="DK338" s="42"/>
      <c r="DL338" s="41">
        <f t="shared" si="331"/>
        <v>0</v>
      </c>
      <c r="DM338" s="41">
        <f t="shared" si="332"/>
        <v>0</v>
      </c>
      <c r="DN338" s="604">
        <v>0</v>
      </c>
      <c r="DO338" s="78"/>
      <c r="DP338" s="181">
        <f>$D$338*DO338</f>
        <v>0</v>
      </c>
      <c r="DQ338" s="471"/>
      <c r="DR338" s="180"/>
      <c r="DS338" s="42"/>
      <c r="DT338" s="41">
        <f t="shared" si="333"/>
        <v>0</v>
      </c>
      <c r="DU338" s="41">
        <f t="shared" si="334"/>
        <v>0</v>
      </c>
      <c r="DV338" s="604">
        <v>0</v>
      </c>
      <c r="DW338" s="78"/>
      <c r="DX338" s="181">
        <f>$D$338*DW338</f>
        <v>0</v>
      </c>
      <c r="DY338" s="471"/>
      <c r="DZ338" s="180"/>
      <c r="EA338" s="42"/>
      <c r="EB338" s="41">
        <f t="shared" si="335"/>
        <v>0</v>
      </c>
      <c r="EC338" s="41">
        <f t="shared" si="336"/>
        <v>0</v>
      </c>
      <c r="ED338" s="604">
        <v>0</v>
      </c>
      <c r="EE338" s="78"/>
      <c r="EF338" s="181">
        <f>$D$338*EE338</f>
        <v>0</v>
      </c>
      <c r="EG338" s="471"/>
      <c r="EH338" s="180"/>
      <c r="EI338" s="42"/>
      <c r="EJ338" s="41">
        <f t="shared" si="337"/>
        <v>0</v>
      </c>
      <c r="EK338" s="41">
        <f t="shared" si="338"/>
        <v>0</v>
      </c>
      <c r="EL338" s="604">
        <v>0</v>
      </c>
      <c r="EM338" s="78"/>
      <c r="EN338" s="181">
        <f>$D$338*EM338</f>
        <v>0</v>
      </c>
      <c r="EO338" s="471"/>
      <c r="EP338" s="180"/>
      <c r="EQ338" s="42"/>
      <c r="ER338" s="41">
        <f t="shared" si="339"/>
        <v>0</v>
      </c>
      <c r="ES338" s="41">
        <f t="shared" si="340"/>
        <v>0</v>
      </c>
      <c r="ET338" s="604">
        <v>0</v>
      </c>
      <c r="EU338" s="78"/>
      <c r="EV338" s="181">
        <f>$D$338*EU338</f>
        <v>0</v>
      </c>
      <c r="EW338" s="471"/>
      <c r="EX338" s="180"/>
      <c r="EY338" s="42"/>
      <c r="EZ338" s="41">
        <f t="shared" si="341"/>
        <v>0</v>
      </c>
      <c r="FA338" s="41">
        <f t="shared" si="342"/>
        <v>0</v>
      </c>
      <c r="FB338" s="604">
        <v>0</v>
      </c>
      <c r="FC338" s="78"/>
      <c r="FD338" s="181">
        <f>$D$338*FC338</f>
        <v>0</v>
      </c>
      <c r="FE338" s="471"/>
      <c r="FF338" s="180"/>
      <c r="FG338" s="42"/>
      <c r="FH338" s="41">
        <f t="shared" si="343"/>
        <v>0</v>
      </c>
      <c r="FI338" s="41">
        <f t="shared" si="303"/>
        <v>0</v>
      </c>
      <c r="FJ338" s="599">
        <v>0</v>
      </c>
      <c r="FK338" s="78"/>
      <c r="FL338" s="181">
        <f>$D$338*FK338</f>
        <v>0</v>
      </c>
      <c r="FM338" s="471"/>
      <c r="FN338" s="292"/>
      <c r="FO338" s="42"/>
      <c r="FP338" s="41">
        <f t="shared" si="344"/>
        <v>0</v>
      </c>
      <c r="FQ338" s="41">
        <f t="shared" si="345"/>
        <v>0</v>
      </c>
      <c r="FR338" s="599">
        <v>0</v>
      </c>
      <c r="FS338" s="361"/>
      <c r="FT338" s="361"/>
      <c r="FU338" s="361"/>
      <c r="FV338" s="361"/>
      <c r="FW338" s="362">
        <f t="shared" si="346"/>
        <v>180</v>
      </c>
      <c r="FX338" s="362">
        <f t="shared" si="346"/>
        <v>31140</v>
      </c>
      <c r="FY338" s="362">
        <f t="shared" si="347"/>
        <v>0</v>
      </c>
      <c r="FZ338" s="363">
        <f t="shared" si="347"/>
        <v>0</v>
      </c>
    </row>
    <row r="339" spans="1:183" x14ac:dyDescent="0.25">
      <c r="A339" s="1"/>
      <c r="B339" s="249" t="s">
        <v>471</v>
      </c>
      <c r="C339" s="196" t="s">
        <v>120</v>
      </c>
      <c r="D339" s="203">
        <v>139</v>
      </c>
      <c r="E339" s="299">
        <f t="shared" si="348"/>
        <v>252</v>
      </c>
      <c r="F339" s="295">
        <f>$D$339*E339</f>
        <v>35028</v>
      </c>
      <c r="G339" s="78"/>
      <c r="H339" s="181">
        <f>$D$339*G339</f>
        <v>0</v>
      </c>
      <c r="I339" s="471"/>
      <c r="J339" s="180"/>
      <c r="K339" s="42"/>
      <c r="L339" s="41">
        <f t="shared" si="307"/>
        <v>0</v>
      </c>
      <c r="M339" s="41">
        <f t="shared" si="308"/>
        <v>0</v>
      </c>
      <c r="N339" s="576">
        <v>0</v>
      </c>
      <c r="O339" s="394">
        <v>36</v>
      </c>
      <c r="P339" s="181">
        <f>$D$339*O339</f>
        <v>5004</v>
      </c>
      <c r="Q339" s="484">
        <v>36</v>
      </c>
      <c r="R339" s="180"/>
      <c r="S339" s="42"/>
      <c r="T339" s="41">
        <f t="shared" si="309"/>
        <v>0</v>
      </c>
      <c r="U339" s="41">
        <f t="shared" si="310"/>
        <v>0</v>
      </c>
      <c r="V339" s="576">
        <v>0</v>
      </c>
      <c r="W339" s="78"/>
      <c r="X339" s="181">
        <f>$D$339*W339</f>
        <v>0</v>
      </c>
      <c r="Y339" s="471"/>
      <c r="Z339" s="78"/>
      <c r="AA339" s="42"/>
      <c r="AB339" s="41">
        <f t="shared" si="311"/>
        <v>0</v>
      </c>
      <c r="AC339" s="41">
        <f t="shared" si="312"/>
        <v>0</v>
      </c>
      <c r="AD339" s="576">
        <v>0</v>
      </c>
      <c r="AE339" s="394">
        <v>36</v>
      </c>
      <c r="AF339" s="181">
        <f>$D$339*AE339</f>
        <v>5004</v>
      </c>
      <c r="AG339" s="484">
        <v>36</v>
      </c>
      <c r="AH339" s="78"/>
      <c r="AI339" s="42"/>
      <c r="AJ339" s="41">
        <f t="shared" si="313"/>
        <v>0</v>
      </c>
      <c r="AK339" s="41">
        <f t="shared" si="314"/>
        <v>0</v>
      </c>
      <c r="AL339" s="576">
        <v>0</v>
      </c>
      <c r="AM339" s="78"/>
      <c r="AN339" s="181">
        <f>$D$339*AM339</f>
        <v>0</v>
      </c>
      <c r="AO339" s="471"/>
      <c r="AP339" s="78"/>
      <c r="AQ339" s="42"/>
      <c r="AR339" s="41">
        <f t="shared" si="315"/>
        <v>0</v>
      </c>
      <c r="AS339" s="41">
        <f t="shared" si="316"/>
        <v>0</v>
      </c>
      <c r="AT339" s="576">
        <v>0</v>
      </c>
      <c r="AU339" s="394">
        <v>36</v>
      </c>
      <c r="AV339" s="181">
        <f>$D$339*AU339</f>
        <v>5004</v>
      </c>
      <c r="AW339" s="484">
        <v>36</v>
      </c>
      <c r="AX339" s="78"/>
      <c r="AY339" s="42"/>
      <c r="AZ339" s="41">
        <f t="shared" si="317"/>
        <v>0</v>
      </c>
      <c r="BA339" s="41">
        <f t="shared" si="318"/>
        <v>0</v>
      </c>
      <c r="BB339" s="576">
        <v>0</v>
      </c>
      <c r="BC339" s="78"/>
      <c r="BD339" s="181">
        <f>$D$339*BC339</f>
        <v>0</v>
      </c>
      <c r="BE339" s="471"/>
      <c r="BF339" s="86"/>
      <c r="BG339" s="42"/>
      <c r="BH339" s="41">
        <f t="shared" si="319"/>
        <v>0</v>
      </c>
      <c r="BI339" s="41">
        <f t="shared" si="320"/>
        <v>0</v>
      </c>
      <c r="BJ339" s="576">
        <v>0</v>
      </c>
      <c r="BK339" s="394">
        <v>36</v>
      </c>
      <c r="BL339" s="181">
        <f>$D$339*BK339</f>
        <v>5004</v>
      </c>
      <c r="BM339" s="484">
        <v>36</v>
      </c>
      <c r="BN339" s="78"/>
      <c r="BO339" s="42"/>
      <c r="BP339" s="41">
        <f t="shared" si="321"/>
        <v>0</v>
      </c>
      <c r="BQ339" s="41">
        <f t="shared" si="322"/>
        <v>0</v>
      </c>
      <c r="BR339" s="576">
        <v>0</v>
      </c>
      <c r="BS339" s="78"/>
      <c r="BT339" s="181">
        <f>$D$339*BS339</f>
        <v>0</v>
      </c>
      <c r="BU339" s="471"/>
      <c r="BV339" s="86"/>
      <c r="BW339" s="42"/>
      <c r="BX339" s="41">
        <f t="shared" si="323"/>
        <v>0</v>
      </c>
      <c r="BY339" s="41">
        <f t="shared" si="324"/>
        <v>0</v>
      </c>
      <c r="BZ339" s="576">
        <v>0</v>
      </c>
      <c r="CA339" s="394">
        <v>36</v>
      </c>
      <c r="CB339" s="181">
        <f>$D$339*CA339</f>
        <v>5004</v>
      </c>
      <c r="CC339" s="484">
        <v>36</v>
      </c>
      <c r="CD339" s="78"/>
      <c r="CE339" s="42"/>
      <c r="CF339" s="41">
        <f t="shared" si="325"/>
        <v>0</v>
      </c>
      <c r="CG339" s="41">
        <f t="shared" si="326"/>
        <v>0</v>
      </c>
      <c r="CH339" s="576">
        <v>0</v>
      </c>
      <c r="CI339" s="78"/>
      <c r="CJ339" s="181">
        <f>$D$339*CI339</f>
        <v>0</v>
      </c>
      <c r="CK339" s="471"/>
      <c r="CL339" s="86"/>
      <c r="CM339" s="42"/>
      <c r="CN339" s="41">
        <f t="shared" si="327"/>
        <v>0</v>
      </c>
      <c r="CO339" s="41">
        <f t="shared" si="328"/>
        <v>0</v>
      </c>
      <c r="CP339" s="599">
        <v>0</v>
      </c>
      <c r="CQ339" s="78"/>
      <c r="CR339" s="181">
        <f>$D$339*CQ339</f>
        <v>0</v>
      </c>
      <c r="CS339" s="471"/>
      <c r="CT339" s="86"/>
      <c r="CU339" s="42"/>
      <c r="CV339" s="41">
        <f t="shared" si="305"/>
        <v>0</v>
      </c>
      <c r="CW339" s="41">
        <f t="shared" si="306"/>
        <v>0</v>
      </c>
      <c r="CX339" s="612">
        <v>0</v>
      </c>
      <c r="CY339" s="438">
        <v>72</v>
      </c>
      <c r="CZ339" s="181">
        <f>$D$339*CY339</f>
        <v>10008</v>
      </c>
      <c r="DA339" s="471"/>
      <c r="DB339" s="180"/>
      <c r="DC339" s="42"/>
      <c r="DD339" s="41">
        <f t="shared" si="329"/>
        <v>0</v>
      </c>
      <c r="DE339" s="41">
        <f t="shared" si="330"/>
        <v>0</v>
      </c>
      <c r="DF339" s="604">
        <v>0</v>
      </c>
      <c r="DG339" s="78"/>
      <c r="DH339" s="181">
        <f>$D$339*DG339</f>
        <v>0</v>
      </c>
      <c r="DI339" s="471"/>
      <c r="DJ339" s="180"/>
      <c r="DK339" s="42"/>
      <c r="DL339" s="41">
        <f t="shared" si="331"/>
        <v>0</v>
      </c>
      <c r="DM339" s="41">
        <f t="shared" si="332"/>
        <v>0</v>
      </c>
      <c r="DN339" s="604">
        <v>0</v>
      </c>
      <c r="DO339" s="78"/>
      <c r="DP339" s="181">
        <f>$D$339*DO339</f>
        <v>0</v>
      </c>
      <c r="DQ339" s="471"/>
      <c r="DR339" s="180"/>
      <c r="DS339" s="42"/>
      <c r="DT339" s="41">
        <f t="shared" si="333"/>
        <v>0</v>
      </c>
      <c r="DU339" s="41">
        <f t="shared" si="334"/>
        <v>0</v>
      </c>
      <c r="DV339" s="604">
        <v>0</v>
      </c>
      <c r="DW339" s="78"/>
      <c r="DX339" s="181">
        <f>$D$339*DW339</f>
        <v>0</v>
      </c>
      <c r="DY339" s="471"/>
      <c r="DZ339" s="180"/>
      <c r="EA339" s="42"/>
      <c r="EB339" s="41">
        <f t="shared" si="335"/>
        <v>0</v>
      </c>
      <c r="EC339" s="41">
        <f t="shared" si="336"/>
        <v>0</v>
      </c>
      <c r="ED339" s="604">
        <v>0</v>
      </c>
      <c r="EE339" s="78"/>
      <c r="EF339" s="181">
        <f>$D$339*EE339</f>
        <v>0</v>
      </c>
      <c r="EG339" s="471"/>
      <c r="EH339" s="180"/>
      <c r="EI339" s="42"/>
      <c r="EJ339" s="41">
        <f t="shared" si="337"/>
        <v>0</v>
      </c>
      <c r="EK339" s="41">
        <f t="shared" si="338"/>
        <v>0</v>
      </c>
      <c r="EL339" s="604">
        <v>0</v>
      </c>
      <c r="EM339" s="78"/>
      <c r="EN339" s="181">
        <f>$D$339*EM339</f>
        <v>0</v>
      </c>
      <c r="EO339" s="471"/>
      <c r="EP339" s="180"/>
      <c r="EQ339" s="42"/>
      <c r="ER339" s="41">
        <f t="shared" si="339"/>
        <v>0</v>
      </c>
      <c r="ES339" s="41">
        <f t="shared" si="340"/>
        <v>0</v>
      </c>
      <c r="ET339" s="604">
        <v>0</v>
      </c>
      <c r="EU339" s="78"/>
      <c r="EV339" s="181">
        <f>$D$339*EU339</f>
        <v>0</v>
      </c>
      <c r="EW339" s="471"/>
      <c r="EX339" s="180"/>
      <c r="EY339" s="42"/>
      <c r="EZ339" s="41">
        <f t="shared" si="341"/>
        <v>0</v>
      </c>
      <c r="FA339" s="41">
        <f t="shared" si="342"/>
        <v>0</v>
      </c>
      <c r="FB339" s="604">
        <v>0</v>
      </c>
      <c r="FC339" s="78"/>
      <c r="FD339" s="181">
        <f>$D$339*FC339</f>
        <v>0</v>
      </c>
      <c r="FE339" s="471"/>
      <c r="FF339" s="180"/>
      <c r="FG339" s="42"/>
      <c r="FH339" s="41">
        <f t="shared" si="343"/>
        <v>0</v>
      </c>
      <c r="FI339" s="41">
        <f t="shared" si="303"/>
        <v>0</v>
      </c>
      <c r="FJ339" s="599">
        <v>0</v>
      </c>
      <c r="FK339" s="78"/>
      <c r="FL339" s="181">
        <f>$D$339*FK339</f>
        <v>0</v>
      </c>
      <c r="FM339" s="471"/>
      <c r="FN339" s="292"/>
      <c r="FO339" s="42"/>
      <c r="FP339" s="41">
        <f t="shared" si="344"/>
        <v>0</v>
      </c>
      <c r="FQ339" s="41">
        <f t="shared" si="345"/>
        <v>0</v>
      </c>
      <c r="FR339" s="599">
        <v>0</v>
      </c>
      <c r="FS339" s="361"/>
      <c r="FT339" s="361"/>
      <c r="FU339" s="361"/>
      <c r="FV339" s="361"/>
      <c r="FW339" s="362">
        <f t="shared" si="346"/>
        <v>252</v>
      </c>
      <c r="FX339" s="362">
        <f t="shared" si="346"/>
        <v>35028</v>
      </c>
      <c r="FY339" s="362">
        <f t="shared" si="347"/>
        <v>0</v>
      </c>
      <c r="FZ339" s="363">
        <f t="shared" si="347"/>
        <v>0</v>
      </c>
    </row>
    <row r="340" spans="1:183" x14ac:dyDescent="0.25">
      <c r="A340" s="1"/>
      <c r="B340" s="249" t="s">
        <v>472</v>
      </c>
      <c r="C340" s="196" t="s">
        <v>120</v>
      </c>
      <c r="D340" s="203">
        <v>430</v>
      </c>
      <c r="E340" s="299">
        <f t="shared" si="348"/>
        <v>84</v>
      </c>
      <c r="F340" s="295">
        <f>$D$340*E340</f>
        <v>36120</v>
      </c>
      <c r="G340" s="78"/>
      <c r="H340" s="181">
        <f>$D$340*G340</f>
        <v>0</v>
      </c>
      <c r="I340" s="471"/>
      <c r="J340" s="180"/>
      <c r="K340" s="42"/>
      <c r="L340" s="41">
        <f t="shared" si="307"/>
        <v>0</v>
      </c>
      <c r="M340" s="41">
        <f t="shared" si="308"/>
        <v>0</v>
      </c>
      <c r="N340" s="576">
        <v>0</v>
      </c>
      <c r="O340" s="394">
        <v>12</v>
      </c>
      <c r="P340" s="181">
        <f>$D$340*O340</f>
        <v>5160</v>
      </c>
      <c r="Q340" s="484">
        <v>12</v>
      </c>
      <c r="R340" s="180"/>
      <c r="S340" s="42"/>
      <c r="T340" s="41">
        <f t="shared" si="309"/>
        <v>0</v>
      </c>
      <c r="U340" s="41">
        <f t="shared" si="310"/>
        <v>0</v>
      </c>
      <c r="V340" s="576">
        <v>0</v>
      </c>
      <c r="W340" s="78"/>
      <c r="X340" s="181">
        <f>$D$340*W340</f>
        <v>0</v>
      </c>
      <c r="Y340" s="471"/>
      <c r="Z340" s="78"/>
      <c r="AA340" s="42"/>
      <c r="AB340" s="41">
        <f t="shared" si="311"/>
        <v>0</v>
      </c>
      <c r="AC340" s="41">
        <f t="shared" si="312"/>
        <v>0</v>
      </c>
      <c r="AD340" s="576">
        <v>0</v>
      </c>
      <c r="AE340" s="394">
        <v>12</v>
      </c>
      <c r="AF340" s="181">
        <f>$D$340*AE340</f>
        <v>5160</v>
      </c>
      <c r="AG340" s="484">
        <v>12</v>
      </c>
      <c r="AH340" s="78"/>
      <c r="AI340" s="42"/>
      <c r="AJ340" s="41">
        <f t="shared" si="313"/>
        <v>0</v>
      </c>
      <c r="AK340" s="41">
        <f t="shared" si="314"/>
        <v>0</v>
      </c>
      <c r="AL340" s="576">
        <v>0</v>
      </c>
      <c r="AM340" s="78"/>
      <c r="AN340" s="181">
        <f>$D$340*AM340</f>
        <v>0</v>
      </c>
      <c r="AO340" s="471"/>
      <c r="AP340" s="78"/>
      <c r="AQ340" s="42"/>
      <c r="AR340" s="41">
        <f t="shared" si="315"/>
        <v>0</v>
      </c>
      <c r="AS340" s="41">
        <f t="shared" si="316"/>
        <v>0</v>
      </c>
      <c r="AT340" s="576">
        <v>0</v>
      </c>
      <c r="AU340" s="394">
        <v>12</v>
      </c>
      <c r="AV340" s="181">
        <f>$D$340*AU340</f>
        <v>5160</v>
      </c>
      <c r="AW340" s="484">
        <v>12</v>
      </c>
      <c r="AX340" s="78"/>
      <c r="AY340" s="42"/>
      <c r="AZ340" s="41">
        <f t="shared" si="317"/>
        <v>0</v>
      </c>
      <c r="BA340" s="41">
        <f t="shared" si="318"/>
        <v>0</v>
      </c>
      <c r="BB340" s="576">
        <v>0</v>
      </c>
      <c r="BC340" s="78"/>
      <c r="BD340" s="181">
        <f>$D$340*BC340</f>
        <v>0</v>
      </c>
      <c r="BE340" s="471"/>
      <c r="BF340" s="86"/>
      <c r="BG340" s="42"/>
      <c r="BH340" s="41">
        <f t="shared" si="319"/>
        <v>0</v>
      </c>
      <c r="BI340" s="41">
        <f t="shared" si="320"/>
        <v>0</v>
      </c>
      <c r="BJ340" s="576">
        <v>0</v>
      </c>
      <c r="BK340" s="394">
        <v>12</v>
      </c>
      <c r="BL340" s="181">
        <f>$D$340*BK340</f>
        <v>5160</v>
      </c>
      <c r="BM340" s="484">
        <v>12</v>
      </c>
      <c r="BN340" s="78"/>
      <c r="BO340" s="42"/>
      <c r="BP340" s="41">
        <f t="shared" si="321"/>
        <v>0</v>
      </c>
      <c r="BQ340" s="41">
        <f t="shared" si="322"/>
        <v>0</v>
      </c>
      <c r="BR340" s="576">
        <v>0</v>
      </c>
      <c r="BS340" s="78"/>
      <c r="BT340" s="181">
        <f>$D$340*BS340</f>
        <v>0</v>
      </c>
      <c r="BU340" s="471"/>
      <c r="BV340" s="86"/>
      <c r="BW340" s="42"/>
      <c r="BX340" s="41">
        <f t="shared" si="323"/>
        <v>0</v>
      </c>
      <c r="BY340" s="41">
        <f t="shared" si="324"/>
        <v>0</v>
      </c>
      <c r="BZ340" s="576">
        <v>0</v>
      </c>
      <c r="CA340" s="394">
        <v>12</v>
      </c>
      <c r="CB340" s="181">
        <f>$D$340*CA340</f>
        <v>5160</v>
      </c>
      <c r="CC340" s="484">
        <v>12</v>
      </c>
      <c r="CD340" s="78"/>
      <c r="CE340" s="42"/>
      <c r="CF340" s="41">
        <f t="shared" si="325"/>
        <v>0</v>
      </c>
      <c r="CG340" s="41">
        <f t="shared" si="326"/>
        <v>0</v>
      </c>
      <c r="CH340" s="576">
        <v>0</v>
      </c>
      <c r="CI340" s="78"/>
      <c r="CJ340" s="181">
        <f>$D$340*CI340</f>
        <v>0</v>
      </c>
      <c r="CK340" s="471"/>
      <c r="CL340" s="86"/>
      <c r="CM340" s="42"/>
      <c r="CN340" s="41">
        <f t="shared" si="327"/>
        <v>0</v>
      </c>
      <c r="CO340" s="41">
        <f t="shared" si="328"/>
        <v>0</v>
      </c>
      <c r="CP340" s="599">
        <v>0</v>
      </c>
      <c r="CQ340" s="78"/>
      <c r="CR340" s="181">
        <f>$D$340*CQ340</f>
        <v>0</v>
      </c>
      <c r="CS340" s="471"/>
      <c r="CT340" s="86"/>
      <c r="CU340" s="42"/>
      <c r="CV340" s="41">
        <f t="shared" si="305"/>
        <v>0</v>
      </c>
      <c r="CW340" s="41">
        <f t="shared" si="306"/>
        <v>0</v>
      </c>
      <c r="CX340" s="612">
        <v>0</v>
      </c>
      <c r="CY340" s="439">
        <v>24</v>
      </c>
      <c r="CZ340" s="181">
        <f>$D$340*CY340</f>
        <v>10320</v>
      </c>
      <c r="DA340" s="471"/>
      <c r="DB340" s="180"/>
      <c r="DC340" s="42"/>
      <c r="DD340" s="41">
        <f t="shared" si="329"/>
        <v>0</v>
      </c>
      <c r="DE340" s="41">
        <f t="shared" si="330"/>
        <v>0</v>
      </c>
      <c r="DF340" s="604">
        <v>0</v>
      </c>
      <c r="DG340" s="78"/>
      <c r="DH340" s="181">
        <f>$D$340*DG340</f>
        <v>0</v>
      </c>
      <c r="DI340" s="471"/>
      <c r="DJ340" s="180"/>
      <c r="DK340" s="42"/>
      <c r="DL340" s="41">
        <f t="shared" si="331"/>
        <v>0</v>
      </c>
      <c r="DM340" s="41">
        <f t="shared" si="332"/>
        <v>0</v>
      </c>
      <c r="DN340" s="604">
        <v>0</v>
      </c>
      <c r="DO340" s="78"/>
      <c r="DP340" s="181">
        <f>$D$340*DO340</f>
        <v>0</v>
      </c>
      <c r="DQ340" s="471"/>
      <c r="DR340" s="180"/>
      <c r="DS340" s="42"/>
      <c r="DT340" s="41">
        <f t="shared" si="333"/>
        <v>0</v>
      </c>
      <c r="DU340" s="41">
        <f t="shared" si="334"/>
        <v>0</v>
      </c>
      <c r="DV340" s="604">
        <v>0</v>
      </c>
      <c r="DW340" s="78"/>
      <c r="DX340" s="181">
        <f>$D$340*DW340</f>
        <v>0</v>
      </c>
      <c r="DY340" s="471"/>
      <c r="DZ340" s="180"/>
      <c r="EA340" s="42"/>
      <c r="EB340" s="41">
        <f t="shared" si="335"/>
        <v>0</v>
      </c>
      <c r="EC340" s="41">
        <f t="shared" si="336"/>
        <v>0</v>
      </c>
      <c r="ED340" s="604">
        <v>0</v>
      </c>
      <c r="EE340" s="78"/>
      <c r="EF340" s="181">
        <f>$D$340*EE340</f>
        <v>0</v>
      </c>
      <c r="EG340" s="471"/>
      <c r="EH340" s="180"/>
      <c r="EI340" s="42"/>
      <c r="EJ340" s="41">
        <f t="shared" si="337"/>
        <v>0</v>
      </c>
      <c r="EK340" s="41">
        <f t="shared" si="338"/>
        <v>0</v>
      </c>
      <c r="EL340" s="604">
        <v>0</v>
      </c>
      <c r="EM340" s="78"/>
      <c r="EN340" s="181">
        <f>$D$340*EM340</f>
        <v>0</v>
      </c>
      <c r="EO340" s="471"/>
      <c r="EP340" s="180"/>
      <c r="EQ340" s="42"/>
      <c r="ER340" s="41">
        <f t="shared" si="339"/>
        <v>0</v>
      </c>
      <c r="ES340" s="41">
        <f t="shared" si="340"/>
        <v>0</v>
      </c>
      <c r="ET340" s="604">
        <v>0</v>
      </c>
      <c r="EU340" s="78"/>
      <c r="EV340" s="181">
        <f>$D$340*EU340</f>
        <v>0</v>
      </c>
      <c r="EW340" s="471"/>
      <c r="EX340" s="180"/>
      <c r="EY340" s="42"/>
      <c r="EZ340" s="41">
        <f t="shared" si="341"/>
        <v>0</v>
      </c>
      <c r="FA340" s="41">
        <f t="shared" si="342"/>
        <v>0</v>
      </c>
      <c r="FB340" s="604">
        <v>0</v>
      </c>
      <c r="FC340" s="78"/>
      <c r="FD340" s="181">
        <f>$D$340*FC340</f>
        <v>0</v>
      </c>
      <c r="FE340" s="471"/>
      <c r="FF340" s="180"/>
      <c r="FG340" s="42"/>
      <c r="FH340" s="41">
        <f t="shared" si="343"/>
        <v>0</v>
      </c>
      <c r="FI340" s="41">
        <f t="shared" si="303"/>
        <v>0</v>
      </c>
      <c r="FJ340" s="599">
        <v>0</v>
      </c>
      <c r="FK340" s="78"/>
      <c r="FL340" s="181">
        <f>$D$340*FK340</f>
        <v>0</v>
      </c>
      <c r="FM340" s="471"/>
      <c r="FN340" s="292"/>
      <c r="FO340" s="42"/>
      <c r="FP340" s="41">
        <f t="shared" si="344"/>
        <v>0</v>
      </c>
      <c r="FQ340" s="41">
        <f t="shared" si="345"/>
        <v>0</v>
      </c>
      <c r="FR340" s="599">
        <v>0</v>
      </c>
      <c r="FS340" s="361"/>
      <c r="FT340" s="361"/>
      <c r="FU340" s="361"/>
      <c r="FV340" s="361"/>
      <c r="FW340" s="362">
        <f t="shared" si="346"/>
        <v>84</v>
      </c>
      <c r="FX340" s="362">
        <f t="shared" si="346"/>
        <v>36120</v>
      </c>
      <c r="FY340" s="362">
        <f t="shared" si="347"/>
        <v>0</v>
      </c>
      <c r="FZ340" s="363">
        <f t="shared" si="347"/>
        <v>0</v>
      </c>
    </row>
    <row r="341" spans="1:183" x14ac:dyDescent="0.25">
      <c r="A341" s="1"/>
      <c r="B341" s="249" t="s">
        <v>473</v>
      </c>
      <c r="C341" s="196" t="s">
        <v>120</v>
      </c>
      <c r="D341" s="203">
        <v>2890</v>
      </c>
      <c r="E341" s="299">
        <f t="shared" si="348"/>
        <v>12</v>
      </c>
      <c r="F341" s="295">
        <f>$D$341*E341</f>
        <v>34680</v>
      </c>
      <c r="G341" s="78"/>
      <c r="H341" s="181">
        <f>$D$341*G341</f>
        <v>0</v>
      </c>
      <c r="I341" s="471"/>
      <c r="J341" s="180"/>
      <c r="K341" s="42"/>
      <c r="L341" s="41">
        <f t="shared" si="307"/>
        <v>0</v>
      </c>
      <c r="M341" s="41">
        <f t="shared" si="308"/>
        <v>0</v>
      </c>
      <c r="N341" s="576">
        <v>0</v>
      </c>
      <c r="O341" s="394">
        <v>2</v>
      </c>
      <c r="P341" s="181">
        <f>$D$341*O341</f>
        <v>5780</v>
      </c>
      <c r="Q341" s="484">
        <v>2</v>
      </c>
      <c r="R341" s="180"/>
      <c r="S341" s="42"/>
      <c r="T341" s="41">
        <f t="shared" si="309"/>
        <v>0</v>
      </c>
      <c r="U341" s="41">
        <f t="shared" si="310"/>
        <v>0</v>
      </c>
      <c r="V341" s="576">
        <v>0</v>
      </c>
      <c r="W341" s="78"/>
      <c r="X341" s="181">
        <f>$D$341*W341</f>
        <v>0</v>
      </c>
      <c r="Y341" s="471"/>
      <c r="Z341" s="78"/>
      <c r="AA341" s="42"/>
      <c r="AB341" s="41">
        <f t="shared" si="311"/>
        <v>0</v>
      </c>
      <c r="AC341" s="41">
        <f t="shared" si="312"/>
        <v>0</v>
      </c>
      <c r="AD341" s="576">
        <v>0</v>
      </c>
      <c r="AE341" s="394">
        <v>2</v>
      </c>
      <c r="AF341" s="181">
        <f>$D$341*AE341</f>
        <v>5780</v>
      </c>
      <c r="AG341" s="484">
        <v>2</v>
      </c>
      <c r="AH341" s="78"/>
      <c r="AI341" s="42"/>
      <c r="AJ341" s="41">
        <f t="shared" si="313"/>
        <v>0</v>
      </c>
      <c r="AK341" s="41">
        <f t="shared" si="314"/>
        <v>0</v>
      </c>
      <c r="AL341" s="576">
        <v>0</v>
      </c>
      <c r="AM341" s="78"/>
      <c r="AN341" s="181">
        <f>$D$341*AM341</f>
        <v>0</v>
      </c>
      <c r="AO341" s="471"/>
      <c r="AP341" s="78"/>
      <c r="AQ341" s="42"/>
      <c r="AR341" s="41">
        <f t="shared" si="315"/>
        <v>0</v>
      </c>
      <c r="AS341" s="41">
        <f t="shared" si="316"/>
        <v>0</v>
      </c>
      <c r="AT341" s="576">
        <v>0</v>
      </c>
      <c r="AU341" s="394">
        <v>2</v>
      </c>
      <c r="AV341" s="181">
        <f>$D$341*AU341</f>
        <v>5780</v>
      </c>
      <c r="AW341" s="484">
        <v>2</v>
      </c>
      <c r="AX341" s="78"/>
      <c r="AY341" s="42"/>
      <c r="AZ341" s="41">
        <f t="shared" si="317"/>
        <v>0</v>
      </c>
      <c r="BA341" s="41">
        <f t="shared" si="318"/>
        <v>0</v>
      </c>
      <c r="BB341" s="576">
        <v>0</v>
      </c>
      <c r="BC341" s="78"/>
      <c r="BD341" s="181">
        <f>$D$341*BC341</f>
        <v>0</v>
      </c>
      <c r="BE341" s="471"/>
      <c r="BF341" s="86"/>
      <c r="BG341" s="42"/>
      <c r="BH341" s="41">
        <f t="shared" si="319"/>
        <v>0</v>
      </c>
      <c r="BI341" s="41">
        <f t="shared" si="320"/>
        <v>0</v>
      </c>
      <c r="BJ341" s="576">
        <v>0</v>
      </c>
      <c r="BK341" s="394">
        <v>2</v>
      </c>
      <c r="BL341" s="181">
        <f>$D$341*BK341</f>
        <v>5780</v>
      </c>
      <c r="BM341" s="484">
        <v>2</v>
      </c>
      <c r="BN341" s="78"/>
      <c r="BO341" s="42"/>
      <c r="BP341" s="41">
        <f t="shared" si="321"/>
        <v>0</v>
      </c>
      <c r="BQ341" s="41">
        <f t="shared" si="322"/>
        <v>0</v>
      </c>
      <c r="BR341" s="576">
        <v>0</v>
      </c>
      <c r="BS341" s="78"/>
      <c r="BT341" s="181">
        <f>$D$341*BS341</f>
        <v>0</v>
      </c>
      <c r="BU341" s="471"/>
      <c r="BV341" s="86"/>
      <c r="BW341" s="42"/>
      <c r="BX341" s="41">
        <f t="shared" si="323"/>
        <v>0</v>
      </c>
      <c r="BY341" s="41">
        <f t="shared" si="324"/>
        <v>0</v>
      </c>
      <c r="BZ341" s="576">
        <v>0</v>
      </c>
      <c r="CA341" s="394">
        <v>2</v>
      </c>
      <c r="CB341" s="181">
        <f>$D$341*CA341</f>
        <v>5780</v>
      </c>
      <c r="CC341" s="484">
        <v>2</v>
      </c>
      <c r="CD341" s="78"/>
      <c r="CE341" s="42"/>
      <c r="CF341" s="41">
        <f t="shared" si="325"/>
        <v>0</v>
      </c>
      <c r="CG341" s="41">
        <f t="shared" si="326"/>
        <v>0</v>
      </c>
      <c r="CH341" s="576">
        <v>0</v>
      </c>
      <c r="CI341" s="78"/>
      <c r="CJ341" s="181">
        <f>$D$341*CI341</f>
        <v>0</v>
      </c>
      <c r="CK341" s="471"/>
      <c r="CL341" s="86"/>
      <c r="CM341" s="42"/>
      <c r="CN341" s="41">
        <f t="shared" si="327"/>
        <v>0</v>
      </c>
      <c r="CO341" s="41">
        <f t="shared" si="328"/>
        <v>0</v>
      </c>
      <c r="CP341" s="599">
        <v>0</v>
      </c>
      <c r="CQ341" s="78"/>
      <c r="CR341" s="181">
        <f>$D$341*CQ341</f>
        <v>0</v>
      </c>
      <c r="CS341" s="471"/>
      <c r="CT341" s="86"/>
      <c r="CU341" s="42"/>
      <c r="CV341" s="41">
        <f t="shared" si="305"/>
        <v>0</v>
      </c>
      <c r="CW341" s="41">
        <f t="shared" si="306"/>
        <v>0</v>
      </c>
      <c r="CX341" s="612">
        <v>0</v>
      </c>
      <c r="CY341" s="439">
        <v>2</v>
      </c>
      <c r="CZ341" s="181">
        <f>$D$341*CY341</f>
        <v>5780</v>
      </c>
      <c r="DA341" s="471"/>
      <c r="DB341" s="180"/>
      <c r="DC341" s="42"/>
      <c r="DD341" s="41">
        <f t="shared" si="329"/>
        <v>0</v>
      </c>
      <c r="DE341" s="41">
        <f t="shared" si="330"/>
        <v>0</v>
      </c>
      <c r="DF341" s="604">
        <v>0</v>
      </c>
      <c r="DG341" s="78"/>
      <c r="DH341" s="181">
        <f>$D$341*DG341</f>
        <v>0</v>
      </c>
      <c r="DI341" s="471"/>
      <c r="DJ341" s="180"/>
      <c r="DK341" s="42"/>
      <c r="DL341" s="41">
        <f t="shared" si="331"/>
        <v>0</v>
      </c>
      <c r="DM341" s="41">
        <f t="shared" si="332"/>
        <v>0</v>
      </c>
      <c r="DN341" s="604">
        <v>0</v>
      </c>
      <c r="DO341" s="78"/>
      <c r="DP341" s="181">
        <f>$D$341*DO341</f>
        <v>0</v>
      </c>
      <c r="DQ341" s="471"/>
      <c r="DR341" s="180"/>
      <c r="DS341" s="42"/>
      <c r="DT341" s="41">
        <f t="shared" si="333"/>
        <v>0</v>
      </c>
      <c r="DU341" s="41">
        <f t="shared" si="334"/>
        <v>0</v>
      </c>
      <c r="DV341" s="604">
        <v>0</v>
      </c>
      <c r="DW341" s="78"/>
      <c r="DX341" s="181">
        <f>$D$341*DW341</f>
        <v>0</v>
      </c>
      <c r="DY341" s="471"/>
      <c r="DZ341" s="180"/>
      <c r="EA341" s="42"/>
      <c r="EB341" s="41">
        <f t="shared" si="335"/>
        <v>0</v>
      </c>
      <c r="EC341" s="41">
        <f t="shared" si="336"/>
        <v>0</v>
      </c>
      <c r="ED341" s="604">
        <v>0</v>
      </c>
      <c r="EE341" s="78"/>
      <c r="EF341" s="181">
        <f>$D$341*EE341</f>
        <v>0</v>
      </c>
      <c r="EG341" s="471"/>
      <c r="EH341" s="180"/>
      <c r="EI341" s="42"/>
      <c r="EJ341" s="41">
        <f t="shared" si="337"/>
        <v>0</v>
      </c>
      <c r="EK341" s="41">
        <f t="shared" si="338"/>
        <v>0</v>
      </c>
      <c r="EL341" s="604">
        <v>0</v>
      </c>
      <c r="EM341" s="78"/>
      <c r="EN341" s="181">
        <f>$D$341*EM341</f>
        <v>0</v>
      </c>
      <c r="EO341" s="471"/>
      <c r="EP341" s="180"/>
      <c r="EQ341" s="42"/>
      <c r="ER341" s="41">
        <f t="shared" si="339"/>
        <v>0</v>
      </c>
      <c r="ES341" s="41">
        <f t="shared" si="340"/>
        <v>0</v>
      </c>
      <c r="ET341" s="604">
        <v>0</v>
      </c>
      <c r="EU341" s="78"/>
      <c r="EV341" s="181">
        <f>$D$341*EU341</f>
        <v>0</v>
      </c>
      <c r="EW341" s="471"/>
      <c r="EX341" s="180"/>
      <c r="EY341" s="42"/>
      <c r="EZ341" s="41">
        <f t="shared" si="341"/>
        <v>0</v>
      </c>
      <c r="FA341" s="41">
        <f t="shared" si="342"/>
        <v>0</v>
      </c>
      <c r="FB341" s="604">
        <v>0</v>
      </c>
      <c r="FC341" s="78"/>
      <c r="FD341" s="181">
        <f>$D$341*FC341</f>
        <v>0</v>
      </c>
      <c r="FE341" s="471"/>
      <c r="FF341" s="180"/>
      <c r="FG341" s="42"/>
      <c r="FH341" s="41">
        <f t="shared" si="343"/>
        <v>0</v>
      </c>
      <c r="FI341" s="41">
        <f t="shared" si="303"/>
        <v>0</v>
      </c>
      <c r="FJ341" s="599">
        <v>0</v>
      </c>
      <c r="FK341" s="78"/>
      <c r="FL341" s="181">
        <f>$D$341*FK341</f>
        <v>0</v>
      </c>
      <c r="FM341" s="471"/>
      <c r="FN341" s="292"/>
      <c r="FO341" s="42"/>
      <c r="FP341" s="41">
        <f t="shared" si="344"/>
        <v>0</v>
      </c>
      <c r="FQ341" s="41">
        <f t="shared" si="345"/>
        <v>0</v>
      </c>
      <c r="FR341" s="599">
        <v>0</v>
      </c>
      <c r="FS341" s="361"/>
      <c r="FT341" s="361"/>
      <c r="FU341" s="361"/>
      <c r="FV341" s="361"/>
      <c r="FW341" s="362">
        <f t="shared" si="346"/>
        <v>12</v>
      </c>
      <c r="FX341" s="362">
        <f t="shared" si="346"/>
        <v>34680</v>
      </c>
      <c r="FY341" s="362">
        <f t="shared" si="347"/>
        <v>0</v>
      </c>
      <c r="FZ341" s="363">
        <f t="shared" si="347"/>
        <v>0</v>
      </c>
    </row>
    <row r="342" spans="1:183" x14ac:dyDescent="0.25">
      <c r="A342" s="1"/>
      <c r="B342" s="249" t="s">
        <v>474</v>
      </c>
      <c r="C342" s="196" t="s">
        <v>120</v>
      </c>
      <c r="D342" s="203">
        <v>139</v>
      </c>
      <c r="E342" s="299">
        <f t="shared" si="348"/>
        <v>252</v>
      </c>
      <c r="F342" s="295">
        <f>$D$342*E342</f>
        <v>35028</v>
      </c>
      <c r="G342" s="78"/>
      <c r="H342" s="181">
        <f>$D$342*G342</f>
        <v>0</v>
      </c>
      <c r="I342" s="471"/>
      <c r="J342" s="180"/>
      <c r="K342" s="42"/>
      <c r="L342" s="41">
        <f t="shared" si="307"/>
        <v>0</v>
      </c>
      <c r="M342" s="41">
        <f t="shared" si="308"/>
        <v>0</v>
      </c>
      <c r="N342" s="576">
        <v>0</v>
      </c>
      <c r="O342" s="394">
        <v>36</v>
      </c>
      <c r="P342" s="181">
        <f>$D$342*O342</f>
        <v>5004</v>
      </c>
      <c r="Q342" s="484">
        <v>36</v>
      </c>
      <c r="R342" s="180"/>
      <c r="S342" s="42"/>
      <c r="T342" s="41">
        <f t="shared" si="309"/>
        <v>0</v>
      </c>
      <c r="U342" s="41">
        <f t="shared" si="310"/>
        <v>0</v>
      </c>
      <c r="V342" s="576">
        <v>0</v>
      </c>
      <c r="W342" s="78"/>
      <c r="X342" s="181">
        <f>$D$342*W342</f>
        <v>0</v>
      </c>
      <c r="Y342" s="471"/>
      <c r="Z342" s="78"/>
      <c r="AA342" s="42"/>
      <c r="AB342" s="41">
        <f t="shared" si="311"/>
        <v>0</v>
      </c>
      <c r="AC342" s="41">
        <f t="shared" si="312"/>
        <v>0</v>
      </c>
      <c r="AD342" s="576">
        <v>0</v>
      </c>
      <c r="AE342" s="394">
        <v>36</v>
      </c>
      <c r="AF342" s="181">
        <f>$D$342*AE342</f>
        <v>5004</v>
      </c>
      <c r="AG342" s="484">
        <v>36</v>
      </c>
      <c r="AH342" s="78"/>
      <c r="AI342" s="42"/>
      <c r="AJ342" s="41">
        <f t="shared" si="313"/>
        <v>0</v>
      </c>
      <c r="AK342" s="41">
        <f t="shared" si="314"/>
        <v>0</v>
      </c>
      <c r="AL342" s="576">
        <v>0</v>
      </c>
      <c r="AM342" s="78"/>
      <c r="AN342" s="181">
        <f>$D$342*AM342</f>
        <v>0</v>
      </c>
      <c r="AO342" s="471"/>
      <c r="AP342" s="78"/>
      <c r="AQ342" s="42"/>
      <c r="AR342" s="41">
        <f t="shared" si="315"/>
        <v>0</v>
      </c>
      <c r="AS342" s="41">
        <f t="shared" si="316"/>
        <v>0</v>
      </c>
      <c r="AT342" s="576">
        <v>0</v>
      </c>
      <c r="AU342" s="394">
        <v>36</v>
      </c>
      <c r="AV342" s="181">
        <f>$D$342*AU342</f>
        <v>5004</v>
      </c>
      <c r="AW342" s="484">
        <v>36</v>
      </c>
      <c r="AX342" s="78"/>
      <c r="AY342" s="42"/>
      <c r="AZ342" s="41">
        <f t="shared" si="317"/>
        <v>0</v>
      </c>
      <c r="BA342" s="41">
        <f t="shared" si="318"/>
        <v>0</v>
      </c>
      <c r="BB342" s="576">
        <v>0</v>
      </c>
      <c r="BC342" s="78"/>
      <c r="BD342" s="181">
        <f>$D$342*BC342</f>
        <v>0</v>
      </c>
      <c r="BE342" s="471"/>
      <c r="BF342" s="86"/>
      <c r="BG342" s="42"/>
      <c r="BH342" s="41">
        <f t="shared" si="319"/>
        <v>0</v>
      </c>
      <c r="BI342" s="41">
        <f t="shared" si="320"/>
        <v>0</v>
      </c>
      <c r="BJ342" s="576">
        <v>0</v>
      </c>
      <c r="BK342" s="394">
        <v>36</v>
      </c>
      <c r="BL342" s="181">
        <f>$D$342*BK342</f>
        <v>5004</v>
      </c>
      <c r="BM342" s="484">
        <v>36</v>
      </c>
      <c r="BN342" s="78"/>
      <c r="BO342" s="42"/>
      <c r="BP342" s="41">
        <f t="shared" si="321"/>
        <v>0</v>
      </c>
      <c r="BQ342" s="41">
        <f t="shared" si="322"/>
        <v>0</v>
      </c>
      <c r="BR342" s="576">
        <v>0</v>
      </c>
      <c r="BS342" s="78"/>
      <c r="BT342" s="181">
        <f>$D$342*BS342</f>
        <v>0</v>
      </c>
      <c r="BU342" s="471"/>
      <c r="BV342" s="86"/>
      <c r="BW342" s="42"/>
      <c r="BX342" s="41">
        <f t="shared" si="323"/>
        <v>0</v>
      </c>
      <c r="BY342" s="41">
        <f t="shared" si="324"/>
        <v>0</v>
      </c>
      <c r="BZ342" s="576">
        <v>0</v>
      </c>
      <c r="CA342" s="394">
        <v>36</v>
      </c>
      <c r="CB342" s="181">
        <f>$D$342*CA342</f>
        <v>5004</v>
      </c>
      <c r="CC342" s="484">
        <v>36</v>
      </c>
      <c r="CD342" s="78"/>
      <c r="CE342" s="42"/>
      <c r="CF342" s="41">
        <f t="shared" si="325"/>
        <v>0</v>
      </c>
      <c r="CG342" s="41">
        <f t="shared" si="326"/>
        <v>0</v>
      </c>
      <c r="CH342" s="576">
        <v>0</v>
      </c>
      <c r="CI342" s="78"/>
      <c r="CJ342" s="181">
        <f>$D$342*CI342</f>
        <v>0</v>
      </c>
      <c r="CK342" s="471"/>
      <c r="CL342" s="86"/>
      <c r="CM342" s="42"/>
      <c r="CN342" s="41">
        <f t="shared" si="327"/>
        <v>0</v>
      </c>
      <c r="CO342" s="41">
        <f t="shared" si="328"/>
        <v>0</v>
      </c>
      <c r="CP342" s="599">
        <v>0</v>
      </c>
      <c r="CQ342" s="78"/>
      <c r="CR342" s="181">
        <f>$D$342*CQ342</f>
        <v>0</v>
      </c>
      <c r="CS342" s="471"/>
      <c r="CT342" s="86"/>
      <c r="CU342" s="42"/>
      <c r="CV342" s="41">
        <f t="shared" si="305"/>
        <v>0</v>
      </c>
      <c r="CW342" s="41">
        <f t="shared" si="306"/>
        <v>0</v>
      </c>
      <c r="CX342" s="612">
        <v>0</v>
      </c>
      <c r="CY342" s="438">
        <v>72</v>
      </c>
      <c r="CZ342" s="181">
        <f>$D$342*CY342</f>
        <v>10008</v>
      </c>
      <c r="DA342" s="471"/>
      <c r="DB342" s="180"/>
      <c r="DC342" s="42"/>
      <c r="DD342" s="41">
        <f t="shared" si="329"/>
        <v>0</v>
      </c>
      <c r="DE342" s="41">
        <f t="shared" si="330"/>
        <v>0</v>
      </c>
      <c r="DF342" s="604">
        <v>0</v>
      </c>
      <c r="DG342" s="78"/>
      <c r="DH342" s="181">
        <f>$D$342*DG342</f>
        <v>0</v>
      </c>
      <c r="DI342" s="471"/>
      <c r="DJ342" s="180"/>
      <c r="DK342" s="42"/>
      <c r="DL342" s="41">
        <f t="shared" si="331"/>
        <v>0</v>
      </c>
      <c r="DM342" s="41">
        <f t="shared" si="332"/>
        <v>0</v>
      </c>
      <c r="DN342" s="604">
        <v>0</v>
      </c>
      <c r="DO342" s="78"/>
      <c r="DP342" s="181">
        <f>$D$342*DO342</f>
        <v>0</v>
      </c>
      <c r="DQ342" s="471"/>
      <c r="DR342" s="180"/>
      <c r="DS342" s="42"/>
      <c r="DT342" s="41">
        <f t="shared" si="333"/>
        <v>0</v>
      </c>
      <c r="DU342" s="41">
        <f t="shared" si="334"/>
        <v>0</v>
      </c>
      <c r="DV342" s="604">
        <v>0</v>
      </c>
      <c r="DW342" s="78"/>
      <c r="DX342" s="181">
        <f>$D$342*DW342</f>
        <v>0</v>
      </c>
      <c r="DY342" s="471"/>
      <c r="DZ342" s="180"/>
      <c r="EA342" s="42"/>
      <c r="EB342" s="41">
        <f t="shared" si="335"/>
        <v>0</v>
      </c>
      <c r="EC342" s="41">
        <f t="shared" si="336"/>
        <v>0</v>
      </c>
      <c r="ED342" s="604">
        <v>0</v>
      </c>
      <c r="EE342" s="78"/>
      <c r="EF342" s="181">
        <f>$D$342*EE342</f>
        <v>0</v>
      </c>
      <c r="EG342" s="471"/>
      <c r="EH342" s="180"/>
      <c r="EI342" s="42"/>
      <c r="EJ342" s="41">
        <f t="shared" si="337"/>
        <v>0</v>
      </c>
      <c r="EK342" s="41">
        <f t="shared" si="338"/>
        <v>0</v>
      </c>
      <c r="EL342" s="604">
        <v>0</v>
      </c>
      <c r="EM342" s="78"/>
      <c r="EN342" s="181">
        <f>$D$342*EM342</f>
        <v>0</v>
      </c>
      <c r="EO342" s="471"/>
      <c r="EP342" s="180"/>
      <c r="EQ342" s="42"/>
      <c r="ER342" s="41">
        <f t="shared" si="339"/>
        <v>0</v>
      </c>
      <c r="ES342" s="41">
        <f t="shared" si="340"/>
        <v>0</v>
      </c>
      <c r="ET342" s="604">
        <v>0</v>
      </c>
      <c r="EU342" s="78"/>
      <c r="EV342" s="181">
        <f>$D$342*EU342</f>
        <v>0</v>
      </c>
      <c r="EW342" s="471"/>
      <c r="EX342" s="180"/>
      <c r="EY342" s="42"/>
      <c r="EZ342" s="41">
        <f t="shared" si="341"/>
        <v>0</v>
      </c>
      <c r="FA342" s="41">
        <f t="shared" si="342"/>
        <v>0</v>
      </c>
      <c r="FB342" s="604">
        <v>0</v>
      </c>
      <c r="FC342" s="78"/>
      <c r="FD342" s="181">
        <f>$D$342*FC342</f>
        <v>0</v>
      </c>
      <c r="FE342" s="471"/>
      <c r="FF342" s="180"/>
      <c r="FG342" s="42"/>
      <c r="FH342" s="41">
        <f t="shared" si="343"/>
        <v>0</v>
      </c>
      <c r="FI342" s="41">
        <f t="shared" si="303"/>
        <v>0</v>
      </c>
      <c r="FJ342" s="599">
        <v>0</v>
      </c>
      <c r="FK342" s="78"/>
      <c r="FL342" s="181">
        <f>$D$342*FK342</f>
        <v>0</v>
      </c>
      <c r="FM342" s="471"/>
      <c r="FN342" s="292"/>
      <c r="FO342" s="42"/>
      <c r="FP342" s="41">
        <f t="shared" si="344"/>
        <v>0</v>
      </c>
      <c r="FQ342" s="41">
        <f t="shared" si="345"/>
        <v>0</v>
      </c>
      <c r="FR342" s="599">
        <v>0</v>
      </c>
      <c r="FS342" s="361"/>
      <c r="FT342" s="361"/>
      <c r="FU342" s="361"/>
      <c r="FV342" s="361"/>
      <c r="FW342" s="362">
        <f t="shared" si="346"/>
        <v>252</v>
      </c>
      <c r="FX342" s="362">
        <f t="shared" si="346"/>
        <v>35028</v>
      </c>
      <c r="FY342" s="362">
        <f t="shared" si="347"/>
        <v>0</v>
      </c>
      <c r="FZ342" s="363">
        <f t="shared" si="347"/>
        <v>0</v>
      </c>
    </row>
    <row r="343" spans="1:183" x14ac:dyDescent="0.25">
      <c r="A343" s="1"/>
      <c r="B343" s="249" t="s">
        <v>475</v>
      </c>
      <c r="C343" s="196" t="s">
        <v>120</v>
      </c>
      <c r="D343" s="203">
        <v>430</v>
      </c>
      <c r="E343" s="299">
        <f t="shared" si="348"/>
        <v>84</v>
      </c>
      <c r="F343" s="295">
        <f>$D$343*E343</f>
        <v>36120</v>
      </c>
      <c r="G343" s="78"/>
      <c r="H343" s="181">
        <f>$D$343*G343</f>
        <v>0</v>
      </c>
      <c r="I343" s="471"/>
      <c r="J343" s="180"/>
      <c r="K343" s="42"/>
      <c r="L343" s="41">
        <f t="shared" si="307"/>
        <v>0</v>
      </c>
      <c r="M343" s="41">
        <f t="shared" si="308"/>
        <v>0</v>
      </c>
      <c r="N343" s="576">
        <v>0</v>
      </c>
      <c r="O343" s="394">
        <v>12</v>
      </c>
      <c r="P343" s="181">
        <f>$D$343*O343</f>
        <v>5160</v>
      </c>
      <c r="Q343" s="484">
        <v>12</v>
      </c>
      <c r="R343" s="180"/>
      <c r="S343" s="42"/>
      <c r="T343" s="41">
        <f t="shared" si="309"/>
        <v>0</v>
      </c>
      <c r="U343" s="41">
        <f t="shared" si="310"/>
        <v>0</v>
      </c>
      <c r="V343" s="576">
        <v>0</v>
      </c>
      <c r="W343" s="78"/>
      <c r="X343" s="181">
        <f>$D$343*W343</f>
        <v>0</v>
      </c>
      <c r="Y343" s="471"/>
      <c r="Z343" s="78"/>
      <c r="AA343" s="42"/>
      <c r="AB343" s="41">
        <f t="shared" si="311"/>
        <v>0</v>
      </c>
      <c r="AC343" s="41">
        <f t="shared" si="312"/>
        <v>0</v>
      </c>
      <c r="AD343" s="576">
        <v>0</v>
      </c>
      <c r="AE343" s="394">
        <v>12</v>
      </c>
      <c r="AF343" s="181">
        <f>$D$343*AE343</f>
        <v>5160</v>
      </c>
      <c r="AG343" s="484">
        <v>12</v>
      </c>
      <c r="AH343" s="78"/>
      <c r="AI343" s="42"/>
      <c r="AJ343" s="41">
        <f t="shared" si="313"/>
        <v>0</v>
      </c>
      <c r="AK343" s="41">
        <f t="shared" si="314"/>
        <v>0</v>
      </c>
      <c r="AL343" s="576">
        <v>0</v>
      </c>
      <c r="AM343" s="78"/>
      <c r="AN343" s="181">
        <f>$D$343*AM343</f>
        <v>0</v>
      </c>
      <c r="AO343" s="471"/>
      <c r="AP343" s="78"/>
      <c r="AQ343" s="42"/>
      <c r="AR343" s="41">
        <f t="shared" si="315"/>
        <v>0</v>
      </c>
      <c r="AS343" s="41">
        <f t="shared" si="316"/>
        <v>0</v>
      </c>
      <c r="AT343" s="576">
        <v>0</v>
      </c>
      <c r="AU343" s="394">
        <v>12</v>
      </c>
      <c r="AV343" s="181">
        <f>$D$343*AU343</f>
        <v>5160</v>
      </c>
      <c r="AW343" s="484">
        <v>12</v>
      </c>
      <c r="AX343" s="78"/>
      <c r="AY343" s="42"/>
      <c r="AZ343" s="41">
        <f t="shared" si="317"/>
        <v>0</v>
      </c>
      <c r="BA343" s="41">
        <f t="shared" si="318"/>
        <v>0</v>
      </c>
      <c r="BB343" s="576">
        <v>0</v>
      </c>
      <c r="BC343" s="78"/>
      <c r="BD343" s="181">
        <f>$D$343*BC343</f>
        <v>0</v>
      </c>
      <c r="BE343" s="471"/>
      <c r="BF343" s="86"/>
      <c r="BG343" s="42"/>
      <c r="BH343" s="41">
        <f t="shared" si="319"/>
        <v>0</v>
      </c>
      <c r="BI343" s="41">
        <f t="shared" si="320"/>
        <v>0</v>
      </c>
      <c r="BJ343" s="576">
        <v>0</v>
      </c>
      <c r="BK343" s="394">
        <v>12</v>
      </c>
      <c r="BL343" s="181">
        <f>$D$343*BK343</f>
        <v>5160</v>
      </c>
      <c r="BM343" s="484">
        <v>12</v>
      </c>
      <c r="BN343" s="78"/>
      <c r="BO343" s="42"/>
      <c r="BP343" s="41">
        <f t="shared" si="321"/>
        <v>0</v>
      </c>
      <c r="BQ343" s="41">
        <f t="shared" si="322"/>
        <v>0</v>
      </c>
      <c r="BR343" s="576">
        <v>0</v>
      </c>
      <c r="BS343" s="78"/>
      <c r="BT343" s="181">
        <f>$D$343*BS343</f>
        <v>0</v>
      </c>
      <c r="BU343" s="471"/>
      <c r="BV343" s="86"/>
      <c r="BW343" s="42"/>
      <c r="BX343" s="41">
        <f t="shared" si="323"/>
        <v>0</v>
      </c>
      <c r="BY343" s="41">
        <f t="shared" si="324"/>
        <v>0</v>
      </c>
      <c r="BZ343" s="576">
        <v>0</v>
      </c>
      <c r="CA343" s="394">
        <v>12</v>
      </c>
      <c r="CB343" s="181">
        <f>$D$343*CA343</f>
        <v>5160</v>
      </c>
      <c r="CC343" s="484">
        <v>12</v>
      </c>
      <c r="CD343" s="78"/>
      <c r="CE343" s="42"/>
      <c r="CF343" s="41">
        <f t="shared" si="325"/>
        <v>0</v>
      </c>
      <c r="CG343" s="41">
        <f t="shared" si="326"/>
        <v>0</v>
      </c>
      <c r="CH343" s="576">
        <v>0</v>
      </c>
      <c r="CI343" s="78"/>
      <c r="CJ343" s="181">
        <f>$D$343*CI343</f>
        <v>0</v>
      </c>
      <c r="CK343" s="471"/>
      <c r="CL343" s="86"/>
      <c r="CM343" s="42"/>
      <c r="CN343" s="41">
        <f t="shared" si="327"/>
        <v>0</v>
      </c>
      <c r="CO343" s="41">
        <f t="shared" si="328"/>
        <v>0</v>
      </c>
      <c r="CP343" s="599">
        <v>0</v>
      </c>
      <c r="CQ343" s="78"/>
      <c r="CR343" s="181">
        <f>$D$343*CQ343</f>
        <v>0</v>
      </c>
      <c r="CS343" s="471"/>
      <c r="CT343" s="86"/>
      <c r="CU343" s="42"/>
      <c r="CV343" s="41">
        <f t="shared" si="305"/>
        <v>0</v>
      </c>
      <c r="CW343" s="41">
        <f t="shared" si="306"/>
        <v>0</v>
      </c>
      <c r="CX343" s="612">
        <v>0</v>
      </c>
      <c r="CY343" s="439">
        <v>24</v>
      </c>
      <c r="CZ343" s="181">
        <f>$D$343*CY343</f>
        <v>10320</v>
      </c>
      <c r="DA343" s="471"/>
      <c r="DB343" s="180"/>
      <c r="DC343" s="42"/>
      <c r="DD343" s="41">
        <f t="shared" si="329"/>
        <v>0</v>
      </c>
      <c r="DE343" s="41">
        <f t="shared" si="330"/>
        <v>0</v>
      </c>
      <c r="DF343" s="604">
        <v>0</v>
      </c>
      <c r="DG343" s="78"/>
      <c r="DH343" s="181">
        <f>$D$343*DG343</f>
        <v>0</v>
      </c>
      <c r="DI343" s="471"/>
      <c r="DJ343" s="180"/>
      <c r="DK343" s="42"/>
      <c r="DL343" s="41">
        <f t="shared" si="331"/>
        <v>0</v>
      </c>
      <c r="DM343" s="41">
        <f t="shared" si="332"/>
        <v>0</v>
      </c>
      <c r="DN343" s="604">
        <v>0</v>
      </c>
      <c r="DO343" s="78"/>
      <c r="DP343" s="181">
        <f>$D$343*DO343</f>
        <v>0</v>
      </c>
      <c r="DQ343" s="471"/>
      <c r="DR343" s="180"/>
      <c r="DS343" s="42"/>
      <c r="DT343" s="41">
        <f t="shared" si="333"/>
        <v>0</v>
      </c>
      <c r="DU343" s="41">
        <f t="shared" si="334"/>
        <v>0</v>
      </c>
      <c r="DV343" s="604">
        <v>0</v>
      </c>
      <c r="DW343" s="78"/>
      <c r="DX343" s="181">
        <f>$D$343*DW343</f>
        <v>0</v>
      </c>
      <c r="DY343" s="471"/>
      <c r="DZ343" s="180"/>
      <c r="EA343" s="42"/>
      <c r="EB343" s="41">
        <f t="shared" si="335"/>
        <v>0</v>
      </c>
      <c r="EC343" s="41">
        <f t="shared" si="336"/>
        <v>0</v>
      </c>
      <c r="ED343" s="604">
        <v>0</v>
      </c>
      <c r="EE343" s="78"/>
      <c r="EF343" s="181">
        <f>$D$343*EE343</f>
        <v>0</v>
      </c>
      <c r="EG343" s="471"/>
      <c r="EH343" s="180"/>
      <c r="EI343" s="42"/>
      <c r="EJ343" s="41">
        <f t="shared" si="337"/>
        <v>0</v>
      </c>
      <c r="EK343" s="41">
        <f t="shared" si="338"/>
        <v>0</v>
      </c>
      <c r="EL343" s="604">
        <v>0</v>
      </c>
      <c r="EM343" s="78"/>
      <c r="EN343" s="181">
        <f>$D$343*EM343</f>
        <v>0</v>
      </c>
      <c r="EO343" s="471"/>
      <c r="EP343" s="180"/>
      <c r="EQ343" s="42"/>
      <c r="ER343" s="41">
        <f t="shared" si="339"/>
        <v>0</v>
      </c>
      <c r="ES343" s="41">
        <f t="shared" si="340"/>
        <v>0</v>
      </c>
      <c r="ET343" s="604">
        <v>0</v>
      </c>
      <c r="EU343" s="78"/>
      <c r="EV343" s="181">
        <f>$D$343*EU343</f>
        <v>0</v>
      </c>
      <c r="EW343" s="471"/>
      <c r="EX343" s="180"/>
      <c r="EY343" s="42"/>
      <c r="EZ343" s="41">
        <f t="shared" si="341"/>
        <v>0</v>
      </c>
      <c r="FA343" s="41">
        <f t="shared" si="342"/>
        <v>0</v>
      </c>
      <c r="FB343" s="604">
        <v>0</v>
      </c>
      <c r="FC343" s="78"/>
      <c r="FD343" s="181">
        <f>$D$343*FC343</f>
        <v>0</v>
      </c>
      <c r="FE343" s="471"/>
      <c r="FF343" s="180"/>
      <c r="FG343" s="42"/>
      <c r="FH343" s="41">
        <f t="shared" si="343"/>
        <v>0</v>
      </c>
      <c r="FI343" s="41">
        <f t="shared" si="303"/>
        <v>0</v>
      </c>
      <c r="FJ343" s="599">
        <v>0</v>
      </c>
      <c r="FK343" s="78"/>
      <c r="FL343" s="181">
        <f>$D$343*FK343</f>
        <v>0</v>
      </c>
      <c r="FM343" s="471"/>
      <c r="FN343" s="292"/>
      <c r="FO343" s="42"/>
      <c r="FP343" s="41">
        <f t="shared" si="344"/>
        <v>0</v>
      </c>
      <c r="FQ343" s="41">
        <f t="shared" si="345"/>
        <v>0</v>
      </c>
      <c r="FR343" s="599">
        <v>0</v>
      </c>
      <c r="FS343" s="361"/>
      <c r="FT343" s="361"/>
      <c r="FU343" s="361"/>
      <c r="FV343" s="361"/>
      <c r="FW343" s="362">
        <f t="shared" si="346"/>
        <v>84</v>
      </c>
      <c r="FX343" s="362">
        <f t="shared" si="346"/>
        <v>36120</v>
      </c>
      <c r="FY343" s="362">
        <f t="shared" si="347"/>
        <v>0</v>
      </c>
      <c r="FZ343" s="363">
        <f t="shared" si="347"/>
        <v>0</v>
      </c>
    </row>
    <row r="344" spans="1:183" x14ac:dyDescent="0.25">
      <c r="A344" s="1"/>
      <c r="B344" s="249" t="s">
        <v>476</v>
      </c>
      <c r="C344" s="196" t="s">
        <v>120</v>
      </c>
      <c r="D344" s="203">
        <v>2890</v>
      </c>
      <c r="E344" s="299">
        <f t="shared" si="348"/>
        <v>12</v>
      </c>
      <c r="F344" s="295">
        <f>$D$344*E344</f>
        <v>34680</v>
      </c>
      <c r="G344" s="78"/>
      <c r="H344" s="181">
        <f>$D$344*G344</f>
        <v>0</v>
      </c>
      <c r="I344" s="471"/>
      <c r="J344" s="180"/>
      <c r="K344" s="42"/>
      <c r="L344" s="41">
        <f t="shared" si="307"/>
        <v>0</v>
      </c>
      <c r="M344" s="41">
        <f t="shared" si="308"/>
        <v>0</v>
      </c>
      <c r="N344" s="576">
        <v>0</v>
      </c>
      <c r="O344" s="394">
        <v>2</v>
      </c>
      <c r="P344" s="181">
        <f>$D$344*O344</f>
        <v>5780</v>
      </c>
      <c r="Q344" s="484">
        <v>2</v>
      </c>
      <c r="R344" s="180"/>
      <c r="S344" s="42"/>
      <c r="T344" s="41">
        <f t="shared" si="309"/>
        <v>0</v>
      </c>
      <c r="U344" s="41">
        <f t="shared" si="310"/>
        <v>0</v>
      </c>
      <c r="V344" s="576">
        <v>0</v>
      </c>
      <c r="W344" s="78"/>
      <c r="X344" s="181">
        <f>$D$344*W344</f>
        <v>0</v>
      </c>
      <c r="Y344" s="471"/>
      <c r="Z344" s="78"/>
      <c r="AA344" s="42"/>
      <c r="AB344" s="41">
        <f t="shared" si="311"/>
        <v>0</v>
      </c>
      <c r="AC344" s="41">
        <f t="shared" si="312"/>
        <v>0</v>
      </c>
      <c r="AD344" s="576">
        <v>0</v>
      </c>
      <c r="AE344" s="394">
        <v>2</v>
      </c>
      <c r="AF344" s="181">
        <f>$D$344*AE344</f>
        <v>5780</v>
      </c>
      <c r="AG344" s="484">
        <v>2</v>
      </c>
      <c r="AH344" s="78"/>
      <c r="AI344" s="42"/>
      <c r="AJ344" s="41">
        <f t="shared" si="313"/>
        <v>0</v>
      </c>
      <c r="AK344" s="41">
        <f t="shared" si="314"/>
        <v>0</v>
      </c>
      <c r="AL344" s="576">
        <v>0</v>
      </c>
      <c r="AM344" s="78"/>
      <c r="AN344" s="181">
        <f>$D$344*AM344</f>
        <v>0</v>
      </c>
      <c r="AO344" s="471"/>
      <c r="AP344" s="78"/>
      <c r="AQ344" s="42"/>
      <c r="AR344" s="41">
        <f t="shared" si="315"/>
        <v>0</v>
      </c>
      <c r="AS344" s="41">
        <f t="shared" si="316"/>
        <v>0</v>
      </c>
      <c r="AT344" s="576">
        <v>0</v>
      </c>
      <c r="AU344" s="394">
        <v>2</v>
      </c>
      <c r="AV344" s="181">
        <f>$D$344*AU344</f>
        <v>5780</v>
      </c>
      <c r="AW344" s="484">
        <v>2</v>
      </c>
      <c r="AX344" s="78"/>
      <c r="AY344" s="42"/>
      <c r="AZ344" s="41">
        <f t="shared" si="317"/>
        <v>0</v>
      </c>
      <c r="BA344" s="41">
        <f t="shared" si="318"/>
        <v>0</v>
      </c>
      <c r="BB344" s="576">
        <v>0</v>
      </c>
      <c r="BC344" s="78"/>
      <c r="BD344" s="181">
        <f>$D$344*BC344</f>
        <v>0</v>
      </c>
      <c r="BE344" s="471"/>
      <c r="BF344" s="86"/>
      <c r="BG344" s="42"/>
      <c r="BH344" s="41">
        <f t="shared" si="319"/>
        <v>0</v>
      </c>
      <c r="BI344" s="41">
        <f t="shared" si="320"/>
        <v>0</v>
      </c>
      <c r="BJ344" s="576">
        <v>0</v>
      </c>
      <c r="BK344" s="394">
        <v>2</v>
      </c>
      <c r="BL344" s="181">
        <f>$D$344*BK344</f>
        <v>5780</v>
      </c>
      <c r="BM344" s="484">
        <v>2</v>
      </c>
      <c r="BN344" s="78"/>
      <c r="BO344" s="42"/>
      <c r="BP344" s="41">
        <f t="shared" si="321"/>
        <v>0</v>
      </c>
      <c r="BQ344" s="41">
        <f t="shared" si="322"/>
        <v>0</v>
      </c>
      <c r="BR344" s="576">
        <v>0</v>
      </c>
      <c r="BS344" s="78"/>
      <c r="BT344" s="181">
        <f>$D$344*BS344</f>
        <v>0</v>
      </c>
      <c r="BU344" s="471"/>
      <c r="BV344" s="86"/>
      <c r="BW344" s="42"/>
      <c r="BX344" s="41">
        <f t="shared" si="323"/>
        <v>0</v>
      </c>
      <c r="BY344" s="41">
        <f t="shared" si="324"/>
        <v>0</v>
      </c>
      <c r="BZ344" s="576">
        <v>0</v>
      </c>
      <c r="CA344" s="394">
        <v>2</v>
      </c>
      <c r="CB344" s="181">
        <f>$D$344*CA344</f>
        <v>5780</v>
      </c>
      <c r="CC344" s="484">
        <v>2</v>
      </c>
      <c r="CD344" s="78"/>
      <c r="CE344" s="42"/>
      <c r="CF344" s="41">
        <f t="shared" si="325"/>
        <v>0</v>
      </c>
      <c r="CG344" s="41">
        <f t="shared" si="326"/>
        <v>0</v>
      </c>
      <c r="CH344" s="576">
        <v>0</v>
      </c>
      <c r="CI344" s="78"/>
      <c r="CJ344" s="181">
        <f>$D$344*CI344</f>
        <v>0</v>
      </c>
      <c r="CK344" s="471"/>
      <c r="CL344" s="86"/>
      <c r="CM344" s="42"/>
      <c r="CN344" s="41">
        <f t="shared" si="327"/>
        <v>0</v>
      </c>
      <c r="CO344" s="41">
        <f t="shared" si="328"/>
        <v>0</v>
      </c>
      <c r="CP344" s="599">
        <v>0</v>
      </c>
      <c r="CQ344" s="78"/>
      <c r="CR344" s="181">
        <f>$D$344*CQ344</f>
        <v>0</v>
      </c>
      <c r="CS344" s="471"/>
      <c r="CT344" s="86"/>
      <c r="CU344" s="42"/>
      <c r="CV344" s="41">
        <f t="shared" si="305"/>
        <v>0</v>
      </c>
      <c r="CW344" s="41">
        <f t="shared" si="306"/>
        <v>0</v>
      </c>
      <c r="CX344" s="612">
        <v>0</v>
      </c>
      <c r="CY344" s="439">
        <v>2</v>
      </c>
      <c r="CZ344" s="181">
        <f>$D$344*CY344</f>
        <v>5780</v>
      </c>
      <c r="DA344" s="471"/>
      <c r="DB344" s="180"/>
      <c r="DC344" s="42"/>
      <c r="DD344" s="41">
        <f t="shared" si="329"/>
        <v>0</v>
      </c>
      <c r="DE344" s="41">
        <f t="shared" si="330"/>
        <v>0</v>
      </c>
      <c r="DF344" s="604">
        <v>0</v>
      </c>
      <c r="DG344" s="78"/>
      <c r="DH344" s="181">
        <f>$D$344*DG344</f>
        <v>0</v>
      </c>
      <c r="DI344" s="471"/>
      <c r="DJ344" s="180"/>
      <c r="DK344" s="42"/>
      <c r="DL344" s="41">
        <f t="shared" si="331"/>
        <v>0</v>
      </c>
      <c r="DM344" s="41">
        <f t="shared" si="332"/>
        <v>0</v>
      </c>
      <c r="DN344" s="604">
        <v>0</v>
      </c>
      <c r="DO344" s="78"/>
      <c r="DP344" s="181">
        <f>$D$344*DO344</f>
        <v>0</v>
      </c>
      <c r="DQ344" s="471"/>
      <c r="DR344" s="180"/>
      <c r="DS344" s="42"/>
      <c r="DT344" s="41">
        <f t="shared" si="333"/>
        <v>0</v>
      </c>
      <c r="DU344" s="41">
        <f t="shared" si="334"/>
        <v>0</v>
      </c>
      <c r="DV344" s="604">
        <v>0</v>
      </c>
      <c r="DW344" s="78"/>
      <c r="DX344" s="181">
        <f>$D$344*DW344</f>
        <v>0</v>
      </c>
      <c r="DY344" s="471"/>
      <c r="DZ344" s="180"/>
      <c r="EA344" s="42"/>
      <c r="EB344" s="41">
        <f t="shared" si="335"/>
        <v>0</v>
      </c>
      <c r="EC344" s="41">
        <f t="shared" si="336"/>
        <v>0</v>
      </c>
      <c r="ED344" s="604">
        <v>0</v>
      </c>
      <c r="EE344" s="78"/>
      <c r="EF344" s="181">
        <f>$D$344*EE344</f>
        <v>0</v>
      </c>
      <c r="EG344" s="471"/>
      <c r="EH344" s="180"/>
      <c r="EI344" s="42"/>
      <c r="EJ344" s="41">
        <f t="shared" si="337"/>
        <v>0</v>
      </c>
      <c r="EK344" s="41">
        <f t="shared" si="338"/>
        <v>0</v>
      </c>
      <c r="EL344" s="604">
        <v>0</v>
      </c>
      <c r="EM344" s="78"/>
      <c r="EN344" s="181">
        <f>$D$344*EM344</f>
        <v>0</v>
      </c>
      <c r="EO344" s="471"/>
      <c r="EP344" s="180"/>
      <c r="EQ344" s="42"/>
      <c r="ER344" s="41">
        <f t="shared" si="339"/>
        <v>0</v>
      </c>
      <c r="ES344" s="41">
        <f t="shared" si="340"/>
        <v>0</v>
      </c>
      <c r="ET344" s="604">
        <v>0</v>
      </c>
      <c r="EU344" s="78"/>
      <c r="EV344" s="181">
        <f>$D$344*EU344</f>
        <v>0</v>
      </c>
      <c r="EW344" s="471"/>
      <c r="EX344" s="180"/>
      <c r="EY344" s="42"/>
      <c r="EZ344" s="41">
        <f t="shared" si="341"/>
        <v>0</v>
      </c>
      <c r="FA344" s="41">
        <f t="shared" si="342"/>
        <v>0</v>
      </c>
      <c r="FB344" s="604">
        <v>0</v>
      </c>
      <c r="FC344" s="78"/>
      <c r="FD344" s="181">
        <f>$D$344*FC344</f>
        <v>0</v>
      </c>
      <c r="FE344" s="471"/>
      <c r="FF344" s="180"/>
      <c r="FG344" s="42"/>
      <c r="FH344" s="41">
        <f t="shared" si="343"/>
        <v>0</v>
      </c>
      <c r="FI344" s="41">
        <f t="shared" si="303"/>
        <v>0</v>
      </c>
      <c r="FJ344" s="599">
        <v>0</v>
      </c>
      <c r="FK344" s="78"/>
      <c r="FL344" s="181">
        <f>$D$344*FK344</f>
        <v>0</v>
      </c>
      <c r="FM344" s="471"/>
      <c r="FN344" s="292"/>
      <c r="FO344" s="42"/>
      <c r="FP344" s="41">
        <f t="shared" si="344"/>
        <v>0</v>
      </c>
      <c r="FQ344" s="41">
        <f t="shared" si="345"/>
        <v>0</v>
      </c>
      <c r="FR344" s="599">
        <v>0</v>
      </c>
      <c r="FS344" s="361"/>
      <c r="FT344" s="361"/>
      <c r="FU344" s="361"/>
      <c r="FV344" s="361"/>
      <c r="FW344" s="362">
        <f t="shared" si="346"/>
        <v>12</v>
      </c>
      <c r="FX344" s="362">
        <f t="shared" si="346"/>
        <v>34680</v>
      </c>
      <c r="FY344" s="362">
        <f t="shared" si="347"/>
        <v>0</v>
      </c>
      <c r="FZ344" s="363">
        <f t="shared" si="347"/>
        <v>0</v>
      </c>
    </row>
    <row r="345" spans="1:183" x14ac:dyDescent="0.25">
      <c r="A345" s="1"/>
      <c r="B345" s="249" t="s">
        <v>477</v>
      </c>
      <c r="C345" s="196" t="s">
        <v>120</v>
      </c>
      <c r="D345" s="203">
        <v>234</v>
      </c>
      <c r="E345" s="299">
        <f t="shared" si="348"/>
        <v>72</v>
      </c>
      <c r="F345" s="295">
        <f>$D$345*E345</f>
        <v>16848</v>
      </c>
      <c r="G345" s="78"/>
      <c r="H345" s="181">
        <f>$D$345*G345</f>
        <v>0</v>
      </c>
      <c r="I345" s="471"/>
      <c r="J345" s="180"/>
      <c r="K345" s="42"/>
      <c r="L345" s="41">
        <f t="shared" si="307"/>
        <v>0</v>
      </c>
      <c r="M345" s="41">
        <f t="shared" si="308"/>
        <v>0</v>
      </c>
      <c r="N345" s="576">
        <v>0</v>
      </c>
      <c r="O345" s="394">
        <v>12</v>
      </c>
      <c r="P345" s="181">
        <f>$D$345*O345</f>
        <v>2808</v>
      </c>
      <c r="Q345" s="484">
        <v>12</v>
      </c>
      <c r="R345" s="180"/>
      <c r="S345" s="42"/>
      <c r="T345" s="41">
        <f t="shared" si="309"/>
        <v>0</v>
      </c>
      <c r="U345" s="41">
        <f t="shared" si="310"/>
        <v>0</v>
      </c>
      <c r="V345" s="576">
        <v>0</v>
      </c>
      <c r="W345" s="78"/>
      <c r="X345" s="181">
        <f>$D$345*W345</f>
        <v>0</v>
      </c>
      <c r="Y345" s="471"/>
      <c r="Z345" s="78"/>
      <c r="AA345" s="42"/>
      <c r="AB345" s="41">
        <f t="shared" si="311"/>
        <v>0</v>
      </c>
      <c r="AC345" s="41">
        <f t="shared" si="312"/>
        <v>0</v>
      </c>
      <c r="AD345" s="576">
        <v>0</v>
      </c>
      <c r="AE345" s="394">
        <v>12</v>
      </c>
      <c r="AF345" s="181">
        <f>$D$345*AE345</f>
        <v>2808</v>
      </c>
      <c r="AG345" s="484">
        <v>12</v>
      </c>
      <c r="AH345" s="78"/>
      <c r="AI345" s="42"/>
      <c r="AJ345" s="41">
        <f t="shared" si="313"/>
        <v>0</v>
      </c>
      <c r="AK345" s="41">
        <f t="shared" si="314"/>
        <v>0</v>
      </c>
      <c r="AL345" s="576">
        <v>0</v>
      </c>
      <c r="AM345" s="78"/>
      <c r="AN345" s="181">
        <f>$D$345*AM345</f>
        <v>0</v>
      </c>
      <c r="AO345" s="471"/>
      <c r="AP345" s="78"/>
      <c r="AQ345" s="42"/>
      <c r="AR345" s="41">
        <f t="shared" si="315"/>
        <v>0</v>
      </c>
      <c r="AS345" s="41">
        <f t="shared" si="316"/>
        <v>0</v>
      </c>
      <c r="AT345" s="576">
        <v>0</v>
      </c>
      <c r="AU345" s="394">
        <v>12</v>
      </c>
      <c r="AV345" s="181">
        <f>$D$345*AU345</f>
        <v>2808</v>
      </c>
      <c r="AW345" s="484">
        <v>12</v>
      </c>
      <c r="AX345" s="78"/>
      <c r="AY345" s="42"/>
      <c r="AZ345" s="41">
        <f t="shared" si="317"/>
        <v>0</v>
      </c>
      <c r="BA345" s="41">
        <f t="shared" si="318"/>
        <v>0</v>
      </c>
      <c r="BB345" s="576">
        <v>0</v>
      </c>
      <c r="BC345" s="78"/>
      <c r="BD345" s="181">
        <f>$D$345*BC345</f>
        <v>0</v>
      </c>
      <c r="BE345" s="471"/>
      <c r="BF345" s="86"/>
      <c r="BG345" s="42"/>
      <c r="BH345" s="41">
        <f t="shared" si="319"/>
        <v>0</v>
      </c>
      <c r="BI345" s="41">
        <f t="shared" si="320"/>
        <v>0</v>
      </c>
      <c r="BJ345" s="576">
        <v>0</v>
      </c>
      <c r="BK345" s="394">
        <v>12</v>
      </c>
      <c r="BL345" s="181">
        <f>$D$345*BK345</f>
        <v>2808</v>
      </c>
      <c r="BM345" s="484">
        <v>12</v>
      </c>
      <c r="BN345" s="78"/>
      <c r="BO345" s="42"/>
      <c r="BP345" s="41">
        <f t="shared" si="321"/>
        <v>0</v>
      </c>
      <c r="BQ345" s="41">
        <f t="shared" si="322"/>
        <v>0</v>
      </c>
      <c r="BR345" s="576">
        <v>0</v>
      </c>
      <c r="BS345" s="78"/>
      <c r="BT345" s="181">
        <f>$D$345*BS345</f>
        <v>0</v>
      </c>
      <c r="BU345" s="471"/>
      <c r="BV345" s="86"/>
      <c r="BW345" s="42"/>
      <c r="BX345" s="41">
        <f t="shared" si="323"/>
        <v>0</v>
      </c>
      <c r="BY345" s="41">
        <f t="shared" si="324"/>
        <v>0</v>
      </c>
      <c r="BZ345" s="576">
        <v>0</v>
      </c>
      <c r="CA345" s="394">
        <v>12</v>
      </c>
      <c r="CB345" s="181">
        <f>$D$345*CA345</f>
        <v>2808</v>
      </c>
      <c r="CC345" s="484">
        <v>12</v>
      </c>
      <c r="CD345" s="78"/>
      <c r="CE345" s="42"/>
      <c r="CF345" s="41">
        <f t="shared" si="325"/>
        <v>0</v>
      </c>
      <c r="CG345" s="41">
        <f t="shared" si="326"/>
        <v>0</v>
      </c>
      <c r="CH345" s="576">
        <v>0</v>
      </c>
      <c r="CI345" s="78"/>
      <c r="CJ345" s="181">
        <f>$D$345*CI345</f>
        <v>0</v>
      </c>
      <c r="CK345" s="471"/>
      <c r="CL345" s="86"/>
      <c r="CM345" s="42"/>
      <c r="CN345" s="41">
        <f t="shared" si="327"/>
        <v>0</v>
      </c>
      <c r="CO345" s="41">
        <f t="shared" si="328"/>
        <v>0</v>
      </c>
      <c r="CP345" s="599">
        <v>0</v>
      </c>
      <c r="CQ345" s="78"/>
      <c r="CR345" s="181">
        <f>$D$345*CQ345</f>
        <v>0</v>
      </c>
      <c r="CS345" s="471"/>
      <c r="CT345" s="86"/>
      <c r="CU345" s="42"/>
      <c r="CV345" s="41">
        <f t="shared" si="305"/>
        <v>0</v>
      </c>
      <c r="CW345" s="41">
        <f t="shared" si="306"/>
        <v>0</v>
      </c>
      <c r="CX345" s="612">
        <v>0</v>
      </c>
      <c r="CY345" s="438">
        <v>12</v>
      </c>
      <c r="CZ345" s="181">
        <f>$D$345*CY345</f>
        <v>2808</v>
      </c>
      <c r="DA345" s="471"/>
      <c r="DB345" s="180"/>
      <c r="DC345" s="42"/>
      <c r="DD345" s="41">
        <f t="shared" si="329"/>
        <v>0</v>
      </c>
      <c r="DE345" s="41">
        <f t="shared" si="330"/>
        <v>0</v>
      </c>
      <c r="DF345" s="604">
        <v>0</v>
      </c>
      <c r="DG345" s="78"/>
      <c r="DH345" s="181">
        <f>$D$345*DG345</f>
        <v>0</v>
      </c>
      <c r="DI345" s="471"/>
      <c r="DJ345" s="180"/>
      <c r="DK345" s="42"/>
      <c r="DL345" s="41">
        <f t="shared" si="331"/>
        <v>0</v>
      </c>
      <c r="DM345" s="41">
        <f t="shared" si="332"/>
        <v>0</v>
      </c>
      <c r="DN345" s="604">
        <v>0</v>
      </c>
      <c r="DO345" s="78"/>
      <c r="DP345" s="181">
        <f>$D$345*DO345</f>
        <v>0</v>
      </c>
      <c r="DQ345" s="471"/>
      <c r="DR345" s="180"/>
      <c r="DS345" s="42"/>
      <c r="DT345" s="41">
        <f t="shared" si="333"/>
        <v>0</v>
      </c>
      <c r="DU345" s="41">
        <f t="shared" si="334"/>
        <v>0</v>
      </c>
      <c r="DV345" s="604">
        <v>0</v>
      </c>
      <c r="DW345" s="78"/>
      <c r="DX345" s="181">
        <f>$D$345*DW345</f>
        <v>0</v>
      </c>
      <c r="DY345" s="471"/>
      <c r="DZ345" s="180"/>
      <c r="EA345" s="42"/>
      <c r="EB345" s="41">
        <f t="shared" si="335"/>
        <v>0</v>
      </c>
      <c r="EC345" s="41">
        <f t="shared" si="336"/>
        <v>0</v>
      </c>
      <c r="ED345" s="604">
        <v>0</v>
      </c>
      <c r="EE345" s="78"/>
      <c r="EF345" s="181">
        <f>$D$345*EE345</f>
        <v>0</v>
      </c>
      <c r="EG345" s="471"/>
      <c r="EH345" s="180"/>
      <c r="EI345" s="42"/>
      <c r="EJ345" s="41">
        <f t="shared" si="337"/>
        <v>0</v>
      </c>
      <c r="EK345" s="41">
        <f t="shared" si="338"/>
        <v>0</v>
      </c>
      <c r="EL345" s="604">
        <v>0</v>
      </c>
      <c r="EM345" s="78"/>
      <c r="EN345" s="181">
        <f>$D$345*EM345</f>
        <v>0</v>
      </c>
      <c r="EO345" s="471"/>
      <c r="EP345" s="180"/>
      <c r="EQ345" s="42"/>
      <c r="ER345" s="41">
        <f t="shared" si="339"/>
        <v>0</v>
      </c>
      <c r="ES345" s="41">
        <f t="shared" si="340"/>
        <v>0</v>
      </c>
      <c r="ET345" s="604">
        <v>0</v>
      </c>
      <c r="EU345" s="78"/>
      <c r="EV345" s="181">
        <f>$D$345*EU345</f>
        <v>0</v>
      </c>
      <c r="EW345" s="471"/>
      <c r="EX345" s="180"/>
      <c r="EY345" s="42"/>
      <c r="EZ345" s="41">
        <f t="shared" si="341"/>
        <v>0</v>
      </c>
      <c r="FA345" s="41">
        <f t="shared" si="342"/>
        <v>0</v>
      </c>
      <c r="FB345" s="604">
        <v>0</v>
      </c>
      <c r="FC345" s="78"/>
      <c r="FD345" s="181">
        <f>$D$345*FC345</f>
        <v>0</v>
      </c>
      <c r="FE345" s="471"/>
      <c r="FF345" s="180"/>
      <c r="FG345" s="42"/>
      <c r="FH345" s="41">
        <f t="shared" si="343"/>
        <v>0</v>
      </c>
      <c r="FI345" s="41">
        <f t="shared" si="303"/>
        <v>0</v>
      </c>
      <c r="FJ345" s="599">
        <v>0</v>
      </c>
      <c r="FK345" s="78"/>
      <c r="FL345" s="181">
        <f>$D$345*FK345</f>
        <v>0</v>
      </c>
      <c r="FM345" s="471"/>
      <c r="FN345" s="292"/>
      <c r="FO345" s="42"/>
      <c r="FP345" s="41">
        <f t="shared" si="344"/>
        <v>0</v>
      </c>
      <c r="FQ345" s="41">
        <f t="shared" si="345"/>
        <v>0</v>
      </c>
      <c r="FR345" s="599">
        <v>0</v>
      </c>
      <c r="FS345" s="361"/>
      <c r="FT345" s="361"/>
      <c r="FU345" s="361"/>
      <c r="FV345" s="361"/>
      <c r="FW345" s="362">
        <f t="shared" si="346"/>
        <v>72</v>
      </c>
      <c r="FX345" s="362">
        <f t="shared" si="346"/>
        <v>16848</v>
      </c>
      <c r="FY345" s="362">
        <f t="shared" si="347"/>
        <v>0</v>
      </c>
      <c r="FZ345" s="363">
        <f t="shared" si="347"/>
        <v>0</v>
      </c>
    </row>
    <row r="346" spans="1:183" x14ac:dyDescent="0.25">
      <c r="A346" s="1"/>
      <c r="B346" s="249" t="s">
        <v>478</v>
      </c>
      <c r="C346" s="196" t="s">
        <v>120</v>
      </c>
      <c r="D346" s="203">
        <v>410</v>
      </c>
      <c r="E346" s="299">
        <f t="shared" si="348"/>
        <v>42</v>
      </c>
      <c r="F346" s="295">
        <f>$D$346*E346</f>
        <v>17220</v>
      </c>
      <c r="G346" s="78"/>
      <c r="H346" s="181">
        <f>$D$346*G346</f>
        <v>0</v>
      </c>
      <c r="I346" s="471"/>
      <c r="J346" s="180"/>
      <c r="K346" s="42"/>
      <c r="L346" s="41">
        <f t="shared" si="307"/>
        <v>0</v>
      </c>
      <c r="M346" s="41">
        <f t="shared" si="308"/>
        <v>0</v>
      </c>
      <c r="N346" s="576">
        <v>0</v>
      </c>
      <c r="O346" s="396">
        <v>6</v>
      </c>
      <c r="P346" s="181">
        <f>$D$346*O346</f>
        <v>2460</v>
      </c>
      <c r="Q346" s="485">
        <v>6</v>
      </c>
      <c r="R346" s="180"/>
      <c r="S346" s="42"/>
      <c r="T346" s="41">
        <f t="shared" si="309"/>
        <v>0</v>
      </c>
      <c r="U346" s="41">
        <f t="shared" si="310"/>
        <v>0</v>
      </c>
      <c r="V346" s="576">
        <v>0</v>
      </c>
      <c r="W346" s="78"/>
      <c r="X346" s="181">
        <f>$D$346*W346</f>
        <v>0</v>
      </c>
      <c r="Y346" s="471"/>
      <c r="Z346" s="78"/>
      <c r="AA346" s="42"/>
      <c r="AB346" s="41">
        <f t="shared" si="311"/>
        <v>0</v>
      </c>
      <c r="AC346" s="41">
        <f t="shared" si="312"/>
        <v>0</v>
      </c>
      <c r="AD346" s="576">
        <v>0</v>
      </c>
      <c r="AE346" s="396">
        <v>6</v>
      </c>
      <c r="AF346" s="181">
        <f>$D$346*AE346</f>
        <v>2460</v>
      </c>
      <c r="AG346" s="485">
        <v>6</v>
      </c>
      <c r="AH346" s="78"/>
      <c r="AI346" s="42"/>
      <c r="AJ346" s="41">
        <f t="shared" si="313"/>
        <v>0</v>
      </c>
      <c r="AK346" s="41">
        <f t="shared" si="314"/>
        <v>0</v>
      </c>
      <c r="AL346" s="576">
        <v>0</v>
      </c>
      <c r="AM346" s="78"/>
      <c r="AN346" s="181">
        <f>$D$346*AM346</f>
        <v>0</v>
      </c>
      <c r="AO346" s="471"/>
      <c r="AP346" s="78"/>
      <c r="AQ346" s="42"/>
      <c r="AR346" s="41">
        <f t="shared" si="315"/>
        <v>0</v>
      </c>
      <c r="AS346" s="41">
        <f t="shared" si="316"/>
        <v>0</v>
      </c>
      <c r="AT346" s="576">
        <v>0</v>
      </c>
      <c r="AU346" s="396">
        <v>6</v>
      </c>
      <c r="AV346" s="181">
        <f>$D$346*AU346</f>
        <v>2460</v>
      </c>
      <c r="AW346" s="485">
        <v>6</v>
      </c>
      <c r="AX346" s="78"/>
      <c r="AY346" s="42"/>
      <c r="AZ346" s="41">
        <f t="shared" si="317"/>
        <v>0</v>
      </c>
      <c r="BA346" s="41">
        <f t="shared" si="318"/>
        <v>0</v>
      </c>
      <c r="BB346" s="576">
        <v>0</v>
      </c>
      <c r="BC346" s="78"/>
      <c r="BD346" s="181">
        <f>$D$346*BC346</f>
        <v>0</v>
      </c>
      <c r="BE346" s="471"/>
      <c r="BF346" s="86"/>
      <c r="BG346" s="42"/>
      <c r="BH346" s="41">
        <f t="shared" si="319"/>
        <v>0</v>
      </c>
      <c r="BI346" s="41">
        <f t="shared" si="320"/>
        <v>0</v>
      </c>
      <c r="BJ346" s="576">
        <v>0</v>
      </c>
      <c r="BK346" s="396">
        <v>6</v>
      </c>
      <c r="BL346" s="181">
        <f>$D$346*BK346</f>
        <v>2460</v>
      </c>
      <c r="BM346" s="485">
        <v>6</v>
      </c>
      <c r="BN346" s="78"/>
      <c r="BO346" s="42"/>
      <c r="BP346" s="41">
        <f t="shared" si="321"/>
        <v>0</v>
      </c>
      <c r="BQ346" s="41">
        <f t="shared" si="322"/>
        <v>0</v>
      </c>
      <c r="BR346" s="576">
        <v>0</v>
      </c>
      <c r="BS346" s="78"/>
      <c r="BT346" s="181">
        <f>$D$346*BS346</f>
        <v>0</v>
      </c>
      <c r="BU346" s="471"/>
      <c r="BV346" s="86"/>
      <c r="BW346" s="42"/>
      <c r="BX346" s="41">
        <f t="shared" si="323"/>
        <v>0</v>
      </c>
      <c r="BY346" s="41">
        <f t="shared" si="324"/>
        <v>0</v>
      </c>
      <c r="BZ346" s="576">
        <v>0</v>
      </c>
      <c r="CA346" s="396">
        <v>6</v>
      </c>
      <c r="CB346" s="181">
        <f>$D$346*CA346</f>
        <v>2460</v>
      </c>
      <c r="CC346" s="485">
        <v>6</v>
      </c>
      <c r="CD346" s="78"/>
      <c r="CE346" s="42"/>
      <c r="CF346" s="41">
        <f t="shared" si="325"/>
        <v>0</v>
      </c>
      <c r="CG346" s="41">
        <f t="shared" si="326"/>
        <v>0</v>
      </c>
      <c r="CH346" s="576">
        <v>0</v>
      </c>
      <c r="CI346" s="78"/>
      <c r="CJ346" s="181">
        <f>$D$346*CI346</f>
        <v>0</v>
      </c>
      <c r="CK346" s="471"/>
      <c r="CL346" s="86"/>
      <c r="CM346" s="42"/>
      <c r="CN346" s="41">
        <f t="shared" si="327"/>
        <v>0</v>
      </c>
      <c r="CO346" s="41">
        <f t="shared" si="328"/>
        <v>0</v>
      </c>
      <c r="CP346" s="599">
        <v>0</v>
      </c>
      <c r="CQ346" s="78"/>
      <c r="CR346" s="181">
        <f>$D$346*CQ346</f>
        <v>0</v>
      </c>
      <c r="CS346" s="471"/>
      <c r="CT346" s="86"/>
      <c r="CU346" s="42"/>
      <c r="CV346" s="41">
        <f t="shared" si="305"/>
        <v>0</v>
      </c>
      <c r="CW346" s="41">
        <f t="shared" si="306"/>
        <v>0</v>
      </c>
      <c r="CX346" s="612">
        <v>0</v>
      </c>
      <c r="CY346" s="396">
        <v>12</v>
      </c>
      <c r="CZ346" s="181">
        <f>$D$346*CY346</f>
        <v>4920</v>
      </c>
      <c r="DA346" s="471"/>
      <c r="DB346" s="180"/>
      <c r="DC346" s="42"/>
      <c r="DD346" s="41">
        <f t="shared" si="329"/>
        <v>0</v>
      </c>
      <c r="DE346" s="41">
        <f t="shared" si="330"/>
        <v>0</v>
      </c>
      <c r="DF346" s="604">
        <v>0</v>
      </c>
      <c r="DG346" s="78"/>
      <c r="DH346" s="181">
        <f>$D$346*DG346</f>
        <v>0</v>
      </c>
      <c r="DI346" s="471"/>
      <c r="DJ346" s="180"/>
      <c r="DK346" s="42"/>
      <c r="DL346" s="41">
        <f t="shared" si="331"/>
        <v>0</v>
      </c>
      <c r="DM346" s="41">
        <f t="shared" si="332"/>
        <v>0</v>
      </c>
      <c r="DN346" s="604">
        <v>0</v>
      </c>
      <c r="DO346" s="78"/>
      <c r="DP346" s="181">
        <f>$D$346*DO346</f>
        <v>0</v>
      </c>
      <c r="DQ346" s="471"/>
      <c r="DR346" s="180"/>
      <c r="DS346" s="42"/>
      <c r="DT346" s="41">
        <f t="shared" si="333"/>
        <v>0</v>
      </c>
      <c r="DU346" s="41">
        <f t="shared" si="334"/>
        <v>0</v>
      </c>
      <c r="DV346" s="604">
        <v>0</v>
      </c>
      <c r="DW346" s="78"/>
      <c r="DX346" s="181">
        <f>$D$346*DW346</f>
        <v>0</v>
      </c>
      <c r="DY346" s="471"/>
      <c r="DZ346" s="180"/>
      <c r="EA346" s="42"/>
      <c r="EB346" s="41">
        <f t="shared" si="335"/>
        <v>0</v>
      </c>
      <c r="EC346" s="41">
        <f t="shared" si="336"/>
        <v>0</v>
      </c>
      <c r="ED346" s="604">
        <v>0</v>
      </c>
      <c r="EE346" s="78"/>
      <c r="EF346" s="181">
        <f>$D$346*EE346</f>
        <v>0</v>
      </c>
      <c r="EG346" s="471"/>
      <c r="EH346" s="180"/>
      <c r="EI346" s="42"/>
      <c r="EJ346" s="41">
        <f t="shared" si="337"/>
        <v>0</v>
      </c>
      <c r="EK346" s="41">
        <f t="shared" si="338"/>
        <v>0</v>
      </c>
      <c r="EL346" s="604">
        <v>0</v>
      </c>
      <c r="EM346" s="78"/>
      <c r="EN346" s="181">
        <f>$D$346*EM346</f>
        <v>0</v>
      </c>
      <c r="EO346" s="471"/>
      <c r="EP346" s="180"/>
      <c r="EQ346" s="42"/>
      <c r="ER346" s="41">
        <f t="shared" si="339"/>
        <v>0</v>
      </c>
      <c r="ES346" s="41">
        <f t="shared" si="340"/>
        <v>0</v>
      </c>
      <c r="ET346" s="604">
        <v>0</v>
      </c>
      <c r="EU346" s="78"/>
      <c r="EV346" s="181">
        <f>$D$346*EU346</f>
        <v>0</v>
      </c>
      <c r="EW346" s="471"/>
      <c r="EX346" s="180"/>
      <c r="EY346" s="42"/>
      <c r="EZ346" s="41">
        <f t="shared" si="341"/>
        <v>0</v>
      </c>
      <c r="FA346" s="41">
        <f t="shared" si="342"/>
        <v>0</v>
      </c>
      <c r="FB346" s="604">
        <v>0</v>
      </c>
      <c r="FC346" s="78"/>
      <c r="FD346" s="181">
        <f>$D$346*FC346</f>
        <v>0</v>
      </c>
      <c r="FE346" s="471"/>
      <c r="FF346" s="180"/>
      <c r="FG346" s="42"/>
      <c r="FH346" s="41">
        <f t="shared" si="343"/>
        <v>0</v>
      </c>
      <c r="FI346" s="41">
        <f t="shared" si="303"/>
        <v>0</v>
      </c>
      <c r="FJ346" s="599">
        <v>0</v>
      </c>
      <c r="FK346" s="78"/>
      <c r="FL346" s="181">
        <f>$D$346*FK346</f>
        <v>0</v>
      </c>
      <c r="FM346" s="471"/>
      <c r="FN346" s="292"/>
      <c r="FO346" s="42"/>
      <c r="FP346" s="41">
        <f t="shared" si="344"/>
        <v>0</v>
      </c>
      <c r="FQ346" s="41">
        <f t="shared" si="345"/>
        <v>0</v>
      </c>
      <c r="FR346" s="599">
        <v>0</v>
      </c>
      <c r="FS346" s="361"/>
      <c r="FT346" s="361"/>
      <c r="FU346" s="361"/>
      <c r="FV346" s="361"/>
      <c r="FW346" s="362">
        <f t="shared" si="346"/>
        <v>42</v>
      </c>
      <c r="FX346" s="362">
        <f t="shared" si="346"/>
        <v>17220</v>
      </c>
      <c r="FY346" s="362">
        <f t="shared" si="347"/>
        <v>0</v>
      </c>
      <c r="FZ346" s="363">
        <f t="shared" si="347"/>
        <v>0</v>
      </c>
    </row>
    <row r="347" spans="1:183" ht="15.75" thickBot="1" x14ac:dyDescent="0.3">
      <c r="A347" s="1"/>
      <c r="B347" s="240" t="s">
        <v>479</v>
      </c>
      <c r="C347" s="158"/>
      <c r="D347" s="241"/>
      <c r="E347" s="364">
        <f>F347</f>
        <v>368664</v>
      </c>
      <c r="F347" s="365">
        <f>SUM(F337:F346)</f>
        <v>368664</v>
      </c>
      <c r="G347" s="164">
        <f>H347</f>
        <v>0</v>
      </c>
      <c r="H347" s="306">
        <f>SUM(H337:H346)</f>
        <v>0</v>
      </c>
      <c r="I347" s="476">
        <v>0</v>
      </c>
      <c r="J347" s="307"/>
      <c r="K347" s="42"/>
      <c r="L347" s="41">
        <f t="shared" si="307"/>
        <v>0</v>
      </c>
      <c r="M347" s="41">
        <f t="shared" si="308"/>
        <v>0</v>
      </c>
      <c r="N347" s="577">
        <v>0</v>
      </c>
      <c r="O347" s="164">
        <f>P347</f>
        <v>53548</v>
      </c>
      <c r="P347" s="306">
        <f>SUM(P337:P346)</f>
        <v>53548</v>
      </c>
      <c r="Q347" s="476">
        <v>53548</v>
      </c>
      <c r="R347" s="307"/>
      <c r="S347" s="42"/>
      <c r="T347" s="41">
        <f t="shared" si="309"/>
        <v>0</v>
      </c>
      <c r="U347" s="41">
        <f t="shared" si="310"/>
        <v>0</v>
      </c>
      <c r="V347" s="577">
        <v>0</v>
      </c>
      <c r="W347" s="164">
        <f>X347</f>
        <v>0</v>
      </c>
      <c r="X347" s="306">
        <f>SUM(X337:X346)</f>
        <v>0</v>
      </c>
      <c r="Y347" s="476">
        <v>0</v>
      </c>
      <c r="Z347" s="164"/>
      <c r="AA347" s="42"/>
      <c r="AB347" s="41">
        <f t="shared" si="311"/>
        <v>0</v>
      </c>
      <c r="AC347" s="41">
        <f t="shared" si="312"/>
        <v>0</v>
      </c>
      <c r="AD347" s="577">
        <v>0</v>
      </c>
      <c r="AE347" s="164">
        <f>AF347</f>
        <v>53548</v>
      </c>
      <c r="AF347" s="306">
        <f>SUM(AF337:AF346)</f>
        <v>53548</v>
      </c>
      <c r="AG347" s="476">
        <v>53548</v>
      </c>
      <c r="AH347" s="164"/>
      <c r="AI347" s="42"/>
      <c r="AJ347" s="41">
        <f t="shared" si="313"/>
        <v>0</v>
      </c>
      <c r="AK347" s="41">
        <f t="shared" si="314"/>
        <v>0</v>
      </c>
      <c r="AL347" s="577">
        <v>0</v>
      </c>
      <c r="AM347" s="164">
        <f>AN347</f>
        <v>0</v>
      </c>
      <c r="AN347" s="306">
        <f>SUM(AN337:AN346)</f>
        <v>0</v>
      </c>
      <c r="AO347" s="476">
        <v>0</v>
      </c>
      <c r="AP347" s="164"/>
      <c r="AQ347" s="42"/>
      <c r="AR347" s="41">
        <f t="shared" si="315"/>
        <v>0</v>
      </c>
      <c r="AS347" s="41">
        <f t="shared" si="316"/>
        <v>0</v>
      </c>
      <c r="AT347" s="577">
        <v>0</v>
      </c>
      <c r="AU347" s="164">
        <f>AV347</f>
        <v>53548</v>
      </c>
      <c r="AV347" s="306">
        <f>SUM(AV337:AV346)</f>
        <v>53548</v>
      </c>
      <c r="AW347" s="476">
        <v>53548</v>
      </c>
      <c r="AX347" s="164"/>
      <c r="AY347" s="42"/>
      <c r="AZ347" s="41">
        <f t="shared" si="317"/>
        <v>0</v>
      </c>
      <c r="BA347" s="41">
        <f t="shared" si="318"/>
        <v>0</v>
      </c>
      <c r="BB347" s="577">
        <v>0</v>
      </c>
      <c r="BC347" s="164">
        <f>BD347</f>
        <v>0</v>
      </c>
      <c r="BD347" s="306">
        <f>SUM(BD337:BD346)</f>
        <v>0</v>
      </c>
      <c r="BE347" s="476">
        <v>0</v>
      </c>
      <c r="BF347" s="166"/>
      <c r="BG347" s="42"/>
      <c r="BH347" s="41">
        <f t="shared" si="319"/>
        <v>0</v>
      </c>
      <c r="BI347" s="41">
        <f t="shared" si="320"/>
        <v>0</v>
      </c>
      <c r="BJ347" s="577">
        <v>0</v>
      </c>
      <c r="BK347" s="164">
        <f>BL347</f>
        <v>53548</v>
      </c>
      <c r="BL347" s="306">
        <f>SUM(BL337:BL346)</f>
        <v>53548</v>
      </c>
      <c r="BM347" s="476">
        <v>53548</v>
      </c>
      <c r="BN347" s="164"/>
      <c r="BO347" s="42"/>
      <c r="BP347" s="41">
        <f t="shared" si="321"/>
        <v>0</v>
      </c>
      <c r="BQ347" s="41">
        <f t="shared" si="322"/>
        <v>0</v>
      </c>
      <c r="BR347" s="577">
        <v>0</v>
      </c>
      <c r="BS347" s="164">
        <f>BT347</f>
        <v>0</v>
      </c>
      <c r="BT347" s="306">
        <f>SUM(BT337:BT346)</f>
        <v>0</v>
      </c>
      <c r="BU347" s="476">
        <v>0</v>
      </c>
      <c r="BV347" s="166"/>
      <c r="BW347" s="42"/>
      <c r="BX347" s="41">
        <f t="shared" si="323"/>
        <v>0</v>
      </c>
      <c r="BY347" s="41">
        <f t="shared" si="324"/>
        <v>0</v>
      </c>
      <c r="BZ347" s="577">
        <v>0</v>
      </c>
      <c r="CA347" s="164">
        <f>CB347</f>
        <v>53548</v>
      </c>
      <c r="CB347" s="306">
        <f>SUM(CB337:CB346)</f>
        <v>53548</v>
      </c>
      <c r="CC347" s="476">
        <v>53548</v>
      </c>
      <c r="CD347" s="164"/>
      <c r="CE347" s="42"/>
      <c r="CF347" s="41">
        <f t="shared" si="325"/>
        <v>0</v>
      </c>
      <c r="CG347" s="41">
        <f t="shared" si="326"/>
        <v>0</v>
      </c>
      <c r="CH347" s="577">
        <v>0</v>
      </c>
      <c r="CI347" s="164">
        <f>CJ347</f>
        <v>0</v>
      </c>
      <c r="CJ347" s="306">
        <f>SUM(CJ337:CJ346)</f>
        <v>0</v>
      </c>
      <c r="CK347" s="476">
        <v>0</v>
      </c>
      <c r="CL347" s="166"/>
      <c r="CM347" s="42"/>
      <c r="CN347" s="41">
        <f t="shared" si="327"/>
        <v>0</v>
      </c>
      <c r="CO347" s="41">
        <f t="shared" si="328"/>
        <v>0</v>
      </c>
      <c r="CP347" s="602">
        <v>0</v>
      </c>
      <c r="CQ347" s="164">
        <f>CR347</f>
        <v>0</v>
      </c>
      <c r="CR347" s="306">
        <f>SUM(CR337:CR346)</f>
        <v>0</v>
      </c>
      <c r="CS347" s="476">
        <v>0</v>
      </c>
      <c r="CT347" s="166"/>
      <c r="CU347" s="42"/>
      <c r="CV347" s="41">
        <f t="shared" si="305"/>
        <v>0</v>
      </c>
      <c r="CW347" s="41">
        <f t="shared" si="306"/>
        <v>0</v>
      </c>
      <c r="CX347" s="613">
        <v>0</v>
      </c>
      <c r="CY347" s="163">
        <f>CZ347</f>
        <v>100924</v>
      </c>
      <c r="CZ347" s="306">
        <f>SUM(CZ337:CZ346)</f>
        <v>100924</v>
      </c>
      <c r="DA347" s="476">
        <v>0</v>
      </c>
      <c r="DB347" s="307"/>
      <c r="DC347" s="42"/>
      <c r="DD347" s="41">
        <f t="shared" si="329"/>
        <v>0</v>
      </c>
      <c r="DE347" s="41">
        <f t="shared" si="330"/>
        <v>0</v>
      </c>
      <c r="DF347" s="627">
        <v>0</v>
      </c>
      <c r="DG347" s="164">
        <f>DH347</f>
        <v>0</v>
      </c>
      <c r="DH347" s="306">
        <f>SUM(DH337:DH346)</f>
        <v>0</v>
      </c>
      <c r="DI347" s="476">
        <v>0</v>
      </c>
      <c r="DJ347" s="307"/>
      <c r="DK347" s="42"/>
      <c r="DL347" s="41">
        <f t="shared" si="331"/>
        <v>0</v>
      </c>
      <c r="DM347" s="41">
        <f t="shared" si="332"/>
        <v>0</v>
      </c>
      <c r="DN347" s="627">
        <v>0</v>
      </c>
      <c r="DO347" s="164">
        <f>DP347</f>
        <v>0</v>
      </c>
      <c r="DP347" s="306">
        <f>SUM(DP337:DP346)</f>
        <v>0</v>
      </c>
      <c r="DQ347" s="476">
        <v>0</v>
      </c>
      <c r="DR347" s="307"/>
      <c r="DS347" s="42"/>
      <c r="DT347" s="41">
        <f t="shared" si="333"/>
        <v>0</v>
      </c>
      <c r="DU347" s="41">
        <f t="shared" si="334"/>
        <v>0</v>
      </c>
      <c r="DV347" s="627">
        <v>0</v>
      </c>
      <c r="DW347" s="164">
        <f>DX347</f>
        <v>0</v>
      </c>
      <c r="DX347" s="306">
        <f>SUM(DX337:DX346)</f>
        <v>0</v>
      </c>
      <c r="DY347" s="476">
        <v>0</v>
      </c>
      <c r="DZ347" s="307"/>
      <c r="EA347" s="42"/>
      <c r="EB347" s="41">
        <f t="shared" si="335"/>
        <v>0</v>
      </c>
      <c r="EC347" s="41">
        <f t="shared" si="336"/>
        <v>0</v>
      </c>
      <c r="ED347" s="627">
        <v>0</v>
      </c>
      <c r="EE347" s="164">
        <f>EF347</f>
        <v>0</v>
      </c>
      <c r="EF347" s="306">
        <f>SUM(EF337:EF346)</f>
        <v>0</v>
      </c>
      <c r="EG347" s="476">
        <v>0</v>
      </c>
      <c r="EH347" s="307"/>
      <c r="EI347" s="42"/>
      <c r="EJ347" s="41">
        <f t="shared" si="337"/>
        <v>0</v>
      </c>
      <c r="EK347" s="41">
        <f t="shared" si="338"/>
        <v>0</v>
      </c>
      <c r="EL347" s="627">
        <v>0</v>
      </c>
      <c r="EM347" s="164">
        <f>EN347</f>
        <v>0</v>
      </c>
      <c r="EN347" s="306">
        <f>SUM(EN337:EN346)</f>
        <v>0</v>
      </c>
      <c r="EO347" s="476">
        <v>0</v>
      </c>
      <c r="EP347" s="307"/>
      <c r="EQ347" s="42"/>
      <c r="ER347" s="41">
        <f t="shared" si="339"/>
        <v>0</v>
      </c>
      <c r="ES347" s="41">
        <f t="shared" si="340"/>
        <v>0</v>
      </c>
      <c r="ET347" s="627">
        <v>0</v>
      </c>
      <c r="EU347" s="164">
        <f>EV347</f>
        <v>0</v>
      </c>
      <c r="EV347" s="306">
        <f>SUM(EV337:EV346)</f>
        <v>0</v>
      </c>
      <c r="EW347" s="476">
        <v>0</v>
      </c>
      <c r="EX347" s="307"/>
      <c r="EY347" s="42"/>
      <c r="EZ347" s="41">
        <f t="shared" si="341"/>
        <v>0</v>
      </c>
      <c r="FA347" s="41">
        <f t="shared" si="342"/>
        <v>0</v>
      </c>
      <c r="FB347" s="627">
        <v>0</v>
      </c>
      <c r="FC347" s="164">
        <f>FD347</f>
        <v>0</v>
      </c>
      <c r="FD347" s="306">
        <f>SUM(FD337:FD346)</f>
        <v>0</v>
      </c>
      <c r="FE347" s="476">
        <v>0</v>
      </c>
      <c r="FF347" s="307"/>
      <c r="FG347" s="42"/>
      <c r="FH347" s="41">
        <f t="shared" si="343"/>
        <v>0</v>
      </c>
      <c r="FI347" s="41">
        <f t="shared" si="303"/>
        <v>0</v>
      </c>
      <c r="FJ347" s="602">
        <v>0</v>
      </c>
      <c r="FK347" s="164">
        <f>FL347</f>
        <v>0</v>
      </c>
      <c r="FL347" s="306">
        <f>SUM(FL337:FL346)</f>
        <v>0</v>
      </c>
      <c r="FM347" s="476">
        <v>0</v>
      </c>
      <c r="FN347" s="333"/>
      <c r="FO347" s="42"/>
      <c r="FP347" s="41">
        <f t="shared" si="344"/>
        <v>0</v>
      </c>
      <c r="FQ347" s="41">
        <f t="shared" si="345"/>
        <v>0</v>
      </c>
      <c r="FR347" s="602">
        <v>0</v>
      </c>
      <c r="FS347" s="361"/>
      <c r="FT347" s="361"/>
      <c r="FU347" s="361"/>
      <c r="FV347" s="361"/>
      <c r="FW347" s="362">
        <f t="shared" si="346"/>
        <v>368664</v>
      </c>
      <c r="FX347" s="362">
        <f t="shared" si="346"/>
        <v>368664</v>
      </c>
      <c r="FY347" s="362">
        <f t="shared" si="347"/>
        <v>0</v>
      </c>
      <c r="FZ347" s="363">
        <f t="shared" si="347"/>
        <v>0</v>
      </c>
    </row>
    <row r="348" spans="1:183" s="369" customFormat="1" ht="15.75" thickBot="1" x14ac:dyDescent="0.3">
      <c r="B348" s="366" t="s">
        <v>590</v>
      </c>
      <c r="E348" s="376">
        <f>F348</f>
        <v>6760221.1999999993</v>
      </c>
      <c r="F348" s="380">
        <f>F334+F347</f>
        <v>6760221.1999999993</v>
      </c>
      <c r="G348" s="386">
        <f>H348</f>
        <v>0</v>
      </c>
      <c r="H348" s="370">
        <f>H334+H347</f>
        <v>0</v>
      </c>
      <c r="I348" s="477">
        <v>6304.5</v>
      </c>
      <c r="J348" s="378"/>
      <c r="K348"/>
      <c r="L348" s="378"/>
      <c r="M348" s="378"/>
      <c r="N348" s="567"/>
      <c r="O348" s="386">
        <f>P348</f>
        <v>1243716.8</v>
      </c>
      <c r="P348" s="370">
        <f>P334+P347</f>
        <v>1243716.8</v>
      </c>
      <c r="Q348" s="477">
        <v>1201795.5</v>
      </c>
      <c r="R348" s="378"/>
      <c r="S348"/>
      <c r="T348" s="378"/>
      <c r="U348" s="378"/>
      <c r="V348" s="567"/>
      <c r="W348" s="386">
        <f>X348</f>
        <v>0</v>
      </c>
      <c r="X348" s="370">
        <f>X334+X347</f>
        <v>0</v>
      </c>
      <c r="Y348" s="477">
        <v>6304.5</v>
      </c>
      <c r="Z348" s="378"/>
      <c r="AA348"/>
      <c r="AB348" s="378"/>
      <c r="AC348" s="378"/>
      <c r="AD348" s="567"/>
      <c r="AE348" s="386">
        <f>AF348</f>
        <v>1086998.05</v>
      </c>
      <c r="AF348" s="370">
        <f>AF334+AF347</f>
        <v>1086998.05</v>
      </c>
      <c r="AG348" s="477">
        <v>1059206.8500000001</v>
      </c>
      <c r="AH348" s="378"/>
      <c r="AI348"/>
      <c r="AJ348" s="378"/>
      <c r="AK348" s="378"/>
      <c r="AL348" s="567"/>
      <c r="AM348" s="386">
        <f>AN348</f>
        <v>0</v>
      </c>
      <c r="AN348" s="370">
        <f>AN334+AN347</f>
        <v>0</v>
      </c>
      <c r="AO348" s="477">
        <v>4634</v>
      </c>
      <c r="AP348" s="378"/>
      <c r="AQ348"/>
      <c r="AR348" s="378"/>
      <c r="AS348" s="378"/>
      <c r="AT348" s="567"/>
      <c r="AU348" s="386">
        <f>AV348</f>
        <v>949127.89999999991</v>
      </c>
      <c r="AV348" s="370">
        <f>AV334+AV347</f>
        <v>949127.89999999991</v>
      </c>
      <c r="AW348" s="477">
        <v>921345.4</v>
      </c>
      <c r="AX348" s="378"/>
      <c r="AY348"/>
      <c r="AZ348" s="378"/>
      <c r="BA348" s="378"/>
      <c r="BB348" s="567"/>
      <c r="BC348" s="386">
        <f>BD348</f>
        <v>0</v>
      </c>
      <c r="BD348" s="370">
        <f>BD334+BD347</f>
        <v>0</v>
      </c>
      <c r="BE348" s="477">
        <v>4743.7000000000007</v>
      </c>
      <c r="BF348" s="378"/>
      <c r="BG348"/>
      <c r="BH348" s="378"/>
      <c r="BI348" s="378"/>
      <c r="BJ348" s="567"/>
      <c r="BK348" s="386">
        <f>BL348</f>
        <v>824384.2</v>
      </c>
      <c r="BL348" s="370">
        <f>BL334+BL347</f>
        <v>824384.2</v>
      </c>
      <c r="BM348" s="477">
        <v>798672.4</v>
      </c>
      <c r="BN348" s="378"/>
      <c r="BO348"/>
      <c r="BP348" s="378"/>
      <c r="BQ348" s="378"/>
      <c r="BR348" s="567"/>
      <c r="BS348" s="386">
        <f>BT348</f>
        <v>0</v>
      </c>
      <c r="BT348" s="370">
        <f>BT334+BT347</f>
        <v>0</v>
      </c>
      <c r="BU348" s="477">
        <v>4634</v>
      </c>
      <c r="BV348" s="378"/>
      <c r="BW348"/>
      <c r="BX348" s="378"/>
      <c r="BY348" s="378"/>
      <c r="BZ348" s="567"/>
      <c r="CA348" s="386">
        <f>CB348</f>
        <v>777204.2</v>
      </c>
      <c r="CB348" s="370">
        <f>CB334+CB347</f>
        <v>777204.2</v>
      </c>
      <c r="CC348" s="477">
        <v>751222.8</v>
      </c>
      <c r="CD348" s="378"/>
      <c r="CE348"/>
      <c r="CF348" s="378"/>
      <c r="CG348" s="378"/>
      <c r="CH348" s="567"/>
      <c r="CI348" s="386">
        <f>CJ348</f>
        <v>490499.80000000005</v>
      </c>
      <c r="CJ348" s="370">
        <f>CJ334+CJ347</f>
        <v>490499.80000000005</v>
      </c>
      <c r="CK348" s="477">
        <v>476924.5</v>
      </c>
      <c r="CL348" s="378"/>
      <c r="CM348"/>
      <c r="CN348" s="378"/>
      <c r="CO348" s="378"/>
      <c r="CP348" s="567"/>
      <c r="CQ348" s="386">
        <f>CR348</f>
        <v>490499.80000000005</v>
      </c>
      <c r="CR348" s="370">
        <f>CR334+CR347</f>
        <v>490499.80000000005</v>
      </c>
      <c r="CS348" s="477">
        <v>0</v>
      </c>
      <c r="CT348" s="378"/>
      <c r="CU348"/>
      <c r="CV348" s="378"/>
      <c r="CW348" s="378"/>
      <c r="CX348" s="567"/>
      <c r="CY348" s="386">
        <f>CZ348</f>
        <v>897790.45</v>
      </c>
      <c r="CZ348" s="370">
        <f>CZ334+CZ347</f>
        <v>897790.45</v>
      </c>
      <c r="DA348" s="477">
        <v>0</v>
      </c>
      <c r="DB348" s="378"/>
      <c r="DC348"/>
      <c r="DD348" s="378"/>
      <c r="DE348" s="378"/>
      <c r="DF348" s="567"/>
      <c r="DG348" s="386">
        <f>DH348</f>
        <v>0</v>
      </c>
      <c r="DH348" s="370">
        <f>DH334+DH347</f>
        <v>0</v>
      </c>
      <c r="DI348" s="477">
        <v>0</v>
      </c>
      <c r="DJ348" s="378"/>
      <c r="DK348"/>
      <c r="DL348" s="378"/>
      <c r="DM348" s="378"/>
      <c r="DN348" s="567"/>
      <c r="DO348" s="386">
        <f>DP348</f>
        <v>0</v>
      </c>
      <c r="DP348" s="370">
        <f>DP334+DP347</f>
        <v>0</v>
      </c>
      <c r="DQ348" s="477">
        <v>0</v>
      </c>
      <c r="DR348" s="378"/>
      <c r="DS348"/>
      <c r="DT348" s="378"/>
      <c r="DU348" s="378"/>
      <c r="DV348" s="567"/>
      <c r="DW348" s="386">
        <f>DX348</f>
        <v>0</v>
      </c>
      <c r="DX348" s="370">
        <f>DX334+DX347</f>
        <v>0</v>
      </c>
      <c r="DY348" s="477">
        <v>0</v>
      </c>
      <c r="DZ348" s="378"/>
      <c r="EA348"/>
      <c r="EB348" s="378"/>
      <c r="EC348" s="378"/>
      <c r="ED348" s="567"/>
      <c r="EE348" s="386">
        <f>EF348</f>
        <v>0</v>
      </c>
      <c r="EF348" s="370">
        <f>EF334+EF347</f>
        <v>0</v>
      </c>
      <c r="EG348" s="477">
        <v>0</v>
      </c>
      <c r="EH348" s="378"/>
      <c r="EI348"/>
      <c r="EJ348" s="378"/>
      <c r="EK348" s="378"/>
      <c r="EL348" s="567"/>
      <c r="EM348" s="386">
        <f>EN348</f>
        <v>0</v>
      </c>
      <c r="EN348" s="370">
        <f>EN334+EN347</f>
        <v>0</v>
      </c>
      <c r="EO348" s="477">
        <v>0</v>
      </c>
      <c r="EP348" s="378"/>
      <c r="EQ348"/>
      <c r="ER348" s="378"/>
      <c r="ES348" s="378"/>
      <c r="ET348" s="567"/>
      <c r="EU348" s="386">
        <f>EV348</f>
        <v>0</v>
      </c>
      <c r="EV348" s="370">
        <f>EV334+EV347</f>
        <v>0</v>
      </c>
      <c r="EW348" s="477">
        <v>0</v>
      </c>
      <c r="EX348" s="378"/>
      <c r="EY348"/>
      <c r="EZ348" s="378"/>
      <c r="FA348" s="378"/>
      <c r="FB348" s="567"/>
      <c r="FC348" s="386">
        <f>FD348</f>
        <v>0</v>
      </c>
      <c r="FD348" s="370">
        <f>FD334+FD347</f>
        <v>0</v>
      </c>
      <c r="FE348" s="477">
        <v>0</v>
      </c>
      <c r="FF348" s="378"/>
      <c r="FG348"/>
      <c r="FH348" s="378"/>
      <c r="FI348" s="378"/>
      <c r="FJ348" s="567"/>
      <c r="FK348" s="386">
        <f>FL348</f>
        <v>0</v>
      </c>
      <c r="FL348" s="370">
        <f>FL334+FL347</f>
        <v>0</v>
      </c>
      <c r="FM348" s="477">
        <v>0</v>
      </c>
      <c r="FN348" s="378"/>
      <c r="FO348"/>
      <c r="FP348" s="378"/>
      <c r="FQ348" s="378"/>
      <c r="FR348" s="567"/>
      <c r="FS348" s="378"/>
      <c r="FT348" s="378"/>
      <c r="FU348" s="378"/>
      <c r="FV348" s="378"/>
      <c r="FW348" s="362">
        <f t="shared" si="346"/>
        <v>6760221.2000000002</v>
      </c>
      <c r="FX348" s="362">
        <f t="shared" si="346"/>
        <v>6760221.2000000002</v>
      </c>
      <c r="FY348" s="362">
        <f t="shared" si="347"/>
        <v>0</v>
      </c>
      <c r="FZ348" s="363">
        <f t="shared" si="347"/>
        <v>0</v>
      </c>
    </row>
    <row r="349" spans="1:183" ht="15.75" thickBot="1" x14ac:dyDescent="0.3">
      <c r="FW349" s="362">
        <f t="shared" si="346"/>
        <v>0</v>
      </c>
      <c r="FX349" s="362">
        <f t="shared" si="346"/>
        <v>0</v>
      </c>
      <c r="FY349" s="362">
        <f t="shared" si="347"/>
        <v>0</v>
      </c>
      <c r="FZ349" s="363">
        <f t="shared" si="347"/>
        <v>0</v>
      </c>
    </row>
    <row r="350" spans="1:183" s="371" customFormat="1" ht="15.75" thickBot="1" x14ac:dyDescent="0.3">
      <c r="B350" s="372" t="s">
        <v>464</v>
      </c>
      <c r="E350" s="377">
        <f>F350</f>
        <v>18975346.899999999</v>
      </c>
      <c r="F350" s="382">
        <f>F178+F348</f>
        <v>18975346.899999999</v>
      </c>
      <c r="G350" s="372">
        <f>H350</f>
        <v>2041302.3</v>
      </c>
      <c r="H350" s="373">
        <f>H178+H348</f>
        <v>2041302.3</v>
      </c>
      <c r="I350" s="486">
        <v>2248329.7999999998</v>
      </c>
      <c r="J350" s="373"/>
      <c r="K350"/>
      <c r="L350" s="373"/>
      <c r="M350" s="373"/>
      <c r="N350" s="570"/>
      <c r="O350" s="372">
        <f>P350</f>
        <v>1243716.8</v>
      </c>
      <c r="P350" s="373">
        <f>P178+P348</f>
        <v>1243716.8</v>
      </c>
      <c r="Q350" s="486">
        <v>1201795.5</v>
      </c>
      <c r="R350" s="373"/>
      <c r="S350"/>
      <c r="T350" s="373"/>
      <c r="U350" s="373"/>
      <c r="V350" s="570"/>
      <c r="W350" s="372">
        <f>X350</f>
        <v>2459419.85</v>
      </c>
      <c r="X350" s="373">
        <f>X178+X348</f>
        <v>2459419.85</v>
      </c>
      <c r="Y350" s="486">
        <v>2600275.1</v>
      </c>
      <c r="Z350" s="373"/>
      <c r="AA350"/>
      <c r="AB350" s="373"/>
      <c r="AC350" s="373"/>
      <c r="AD350" s="570"/>
      <c r="AE350" s="372">
        <f>AF350</f>
        <v>1086998.05</v>
      </c>
      <c r="AF350" s="373">
        <f>AF178+AF348</f>
        <v>1086998.05</v>
      </c>
      <c r="AG350" s="486">
        <v>1059206.8500000001</v>
      </c>
      <c r="AH350" s="373"/>
      <c r="AI350"/>
      <c r="AJ350" s="373"/>
      <c r="AK350" s="373"/>
      <c r="AL350" s="570"/>
      <c r="AM350" s="372">
        <f>AN350</f>
        <v>2622297.35</v>
      </c>
      <c r="AN350" s="373">
        <f>AN178+AN348</f>
        <v>2622297.35</v>
      </c>
      <c r="AO350" s="486">
        <v>2660901.6</v>
      </c>
      <c r="AP350" s="373"/>
      <c r="AQ350"/>
      <c r="AR350" s="373"/>
      <c r="AS350" s="373"/>
      <c r="AT350" s="570"/>
      <c r="AU350" s="372">
        <f>AV350</f>
        <v>949127.89999999991</v>
      </c>
      <c r="AV350" s="373">
        <f>AV178+AV348</f>
        <v>949127.89999999991</v>
      </c>
      <c r="AW350" s="486">
        <v>921345.4</v>
      </c>
      <c r="AX350" s="373"/>
      <c r="AY350"/>
      <c r="AZ350" s="373"/>
      <c r="BA350" s="373"/>
      <c r="BB350" s="570"/>
      <c r="BC350" s="372">
        <f>BD350</f>
        <v>1367632.15</v>
      </c>
      <c r="BD350" s="373">
        <f>BD178+BD348</f>
        <v>1367632.15</v>
      </c>
      <c r="BE350" s="486">
        <v>1469469.8499999999</v>
      </c>
      <c r="BF350" s="373"/>
      <c r="BG350"/>
      <c r="BH350" s="373"/>
      <c r="BI350" s="373"/>
      <c r="BJ350" s="570"/>
      <c r="BK350" s="372">
        <f>BL350</f>
        <v>824384.2</v>
      </c>
      <c r="BL350" s="373">
        <f>BL178+BL348</f>
        <v>824384.2</v>
      </c>
      <c r="BM350" s="486">
        <v>798672.4</v>
      </c>
      <c r="BN350" s="373"/>
      <c r="BO350"/>
      <c r="BP350" s="373"/>
      <c r="BQ350" s="373"/>
      <c r="BR350" s="570"/>
      <c r="BS350" s="372">
        <f>BT350</f>
        <v>1499607.25</v>
      </c>
      <c r="BT350" s="373">
        <f>BT178+BT348</f>
        <v>1499607.25</v>
      </c>
      <c r="BU350" s="486">
        <v>1592673.65</v>
      </c>
      <c r="BV350" s="373"/>
      <c r="BW350"/>
      <c r="BX350" s="373"/>
      <c r="BY350" s="373"/>
      <c r="BZ350" s="570"/>
      <c r="CA350" s="372">
        <f>CB350</f>
        <v>777204.2</v>
      </c>
      <c r="CB350" s="373">
        <f>CB178+CB348</f>
        <v>777204.2</v>
      </c>
      <c r="CC350" s="486">
        <v>751222.8</v>
      </c>
      <c r="CD350" s="373"/>
      <c r="CE350"/>
      <c r="CF350" s="373"/>
      <c r="CG350" s="373"/>
      <c r="CH350" s="570"/>
      <c r="CI350" s="372">
        <f>CJ350</f>
        <v>1602933.2</v>
      </c>
      <c r="CJ350" s="373">
        <f>CJ178+CJ348</f>
        <v>1602933.2</v>
      </c>
      <c r="CK350" s="486">
        <v>1706605.9</v>
      </c>
      <c r="CL350" s="373"/>
      <c r="CM350"/>
      <c r="CN350" s="373"/>
      <c r="CO350" s="373"/>
      <c r="CP350" s="570"/>
      <c r="CQ350" s="372">
        <f>CR350</f>
        <v>1602933.2</v>
      </c>
      <c r="CR350" s="373">
        <f>CR178+CR348</f>
        <v>1602933.2</v>
      </c>
      <c r="CS350" s="486">
        <v>0</v>
      </c>
      <c r="CT350" s="373"/>
      <c r="CU350"/>
      <c r="CV350" s="373"/>
      <c r="CW350" s="373"/>
      <c r="CX350" s="570"/>
      <c r="CY350" s="372">
        <f>CZ350</f>
        <v>897790.45</v>
      </c>
      <c r="CZ350" s="373">
        <f>CZ178+CZ348</f>
        <v>897790.45</v>
      </c>
      <c r="DA350" s="486">
        <v>0</v>
      </c>
      <c r="DB350" s="373"/>
      <c r="DC350"/>
      <c r="DD350" s="373"/>
      <c r="DE350" s="373"/>
      <c r="DF350" s="570"/>
      <c r="DG350" s="372">
        <f>DH350</f>
        <v>0</v>
      </c>
      <c r="DH350" s="373">
        <f>DH178+DH348</f>
        <v>0</v>
      </c>
      <c r="DI350" s="486">
        <v>0</v>
      </c>
      <c r="DJ350" s="373"/>
      <c r="DK350"/>
      <c r="DL350" s="373"/>
      <c r="DM350" s="373"/>
      <c r="DN350" s="570"/>
      <c r="DO350" s="372">
        <f>DP350</f>
        <v>0</v>
      </c>
      <c r="DP350" s="373">
        <f>DP178+DP348</f>
        <v>0</v>
      </c>
      <c r="DQ350" s="486">
        <v>0</v>
      </c>
      <c r="DR350" s="373"/>
      <c r="DS350"/>
      <c r="DT350" s="373"/>
      <c r="DU350" s="373"/>
      <c r="DV350" s="570"/>
      <c r="DW350" s="372">
        <f>DX350</f>
        <v>0</v>
      </c>
      <c r="DX350" s="373">
        <f>DX178+DX348</f>
        <v>0</v>
      </c>
      <c r="DY350" s="486">
        <v>0</v>
      </c>
      <c r="DZ350" s="373"/>
      <c r="EA350"/>
      <c r="EB350" s="373"/>
      <c r="EC350" s="373"/>
      <c r="ED350" s="570"/>
      <c r="EE350" s="372">
        <f>EF350</f>
        <v>0</v>
      </c>
      <c r="EF350" s="373">
        <f>EF178+EF348</f>
        <v>0</v>
      </c>
      <c r="EG350" s="486">
        <v>0</v>
      </c>
      <c r="EH350" s="373"/>
      <c r="EI350"/>
      <c r="EJ350" s="373"/>
      <c r="EK350" s="373"/>
      <c r="EL350" s="570"/>
      <c r="EM350" s="372">
        <f>EN350</f>
        <v>0</v>
      </c>
      <c r="EN350" s="373">
        <f>EN178+EN348</f>
        <v>0</v>
      </c>
      <c r="EO350" s="486">
        <v>0</v>
      </c>
      <c r="EP350" s="373"/>
      <c r="EQ350"/>
      <c r="ER350" s="373"/>
      <c r="ES350" s="373"/>
      <c r="ET350" s="570"/>
      <c r="EU350" s="372">
        <f>EV350</f>
        <v>0</v>
      </c>
      <c r="EV350" s="373">
        <f>EV178+EV348</f>
        <v>0</v>
      </c>
      <c r="EW350" s="486">
        <v>0</v>
      </c>
      <c r="EX350" s="373"/>
      <c r="EY350"/>
      <c r="EZ350" s="373"/>
      <c r="FA350" s="373"/>
      <c r="FB350" s="570"/>
      <c r="FC350" s="372">
        <f>FD350</f>
        <v>0</v>
      </c>
      <c r="FD350" s="373">
        <f>FD178+FD348</f>
        <v>0</v>
      </c>
      <c r="FE350" s="486">
        <v>0</v>
      </c>
      <c r="FF350" s="373"/>
      <c r="FG350"/>
      <c r="FH350" s="373"/>
      <c r="FI350" s="373"/>
      <c r="FJ350" s="570"/>
      <c r="FK350" s="372">
        <f>FL350</f>
        <v>0</v>
      </c>
      <c r="FL350" s="373">
        <f>FL178+FL348</f>
        <v>0</v>
      </c>
      <c r="FM350" s="486">
        <v>0</v>
      </c>
      <c r="FN350" s="373"/>
      <c r="FO350"/>
      <c r="FP350" s="373"/>
      <c r="FQ350" s="373"/>
      <c r="FR350" s="570"/>
      <c r="FW350" s="355">
        <f t="shared" si="346"/>
        <v>18975346.899999999</v>
      </c>
      <c r="FX350" s="355">
        <f t="shared" si="346"/>
        <v>18975346.899999999</v>
      </c>
      <c r="FY350" s="355">
        <f t="shared" si="347"/>
        <v>0</v>
      </c>
      <c r="FZ350" s="356">
        <f t="shared" si="347"/>
        <v>0</v>
      </c>
    </row>
    <row r="351" spans="1:183" ht="15.75" thickBot="1" x14ac:dyDescent="0.3">
      <c r="FW351" s="355">
        <f t="shared" si="346"/>
        <v>0</v>
      </c>
      <c r="FX351" s="355">
        <f t="shared" si="346"/>
        <v>0</v>
      </c>
      <c r="FY351" s="355">
        <f t="shared" si="347"/>
        <v>0</v>
      </c>
      <c r="FZ351" s="356">
        <f t="shared" si="347"/>
        <v>0</v>
      </c>
    </row>
    <row r="352" spans="1:183" s="355" customFormat="1" ht="15.75" thickBot="1" x14ac:dyDescent="0.3">
      <c r="A352" s="57"/>
      <c r="B352" s="221" t="s">
        <v>465</v>
      </c>
      <c r="C352" s="57"/>
      <c r="D352" s="227"/>
      <c r="E352" s="323">
        <f>F352</f>
        <v>15900000</v>
      </c>
      <c r="F352" s="384">
        <f>H352+P352+X352+AF352+AN352+AV352+BD352+BL352+BT352+CB352+CJ352+CR352+CZ352+DH352+DP352+DX352+EF352+EN352</f>
        <v>15900000</v>
      </c>
      <c r="G352" s="222">
        <f>H352</f>
        <v>1800000</v>
      </c>
      <c r="H352" s="430">
        <v>1800000</v>
      </c>
      <c r="I352" s="504">
        <v>1800000</v>
      </c>
      <c r="J352" s="360"/>
      <c r="K352" s="357"/>
      <c r="L352" s="416"/>
      <c r="M352" s="416"/>
      <c r="N352" s="565"/>
      <c r="O352" s="367">
        <f>P352</f>
        <v>1050000</v>
      </c>
      <c r="P352" s="430">
        <v>1050000</v>
      </c>
      <c r="Q352" s="511">
        <v>1050000</v>
      </c>
      <c r="R352" s="360"/>
      <c r="S352" s="357"/>
      <c r="T352" s="416"/>
      <c r="U352" s="416"/>
      <c r="V352" s="565"/>
      <c r="W352" s="367">
        <f>X352</f>
        <v>2450000</v>
      </c>
      <c r="X352" s="430">
        <v>2450000</v>
      </c>
      <c r="Y352" s="511">
        <v>2450000</v>
      </c>
      <c r="Z352" s="360"/>
      <c r="AA352" s="357"/>
      <c r="AB352" s="416"/>
      <c r="AC352" s="416"/>
      <c r="AD352" s="565"/>
      <c r="AE352" s="367">
        <f>AF352</f>
        <v>1050000</v>
      </c>
      <c r="AF352" s="430">
        <v>1050000</v>
      </c>
      <c r="AG352" s="511">
        <v>1050000</v>
      </c>
      <c r="AH352" s="360"/>
      <c r="AI352" s="357"/>
      <c r="AJ352" s="416"/>
      <c r="AK352" s="416"/>
      <c r="AL352" s="565"/>
      <c r="AM352" s="367">
        <f>AN352</f>
        <v>2600000</v>
      </c>
      <c r="AN352" s="430">
        <v>2600000</v>
      </c>
      <c r="AO352" s="511">
        <v>2600000</v>
      </c>
      <c r="AP352" s="360"/>
      <c r="AQ352" s="357"/>
      <c r="AR352" s="416"/>
      <c r="AS352" s="416"/>
      <c r="AT352" s="565"/>
      <c r="AU352" s="367">
        <f>AV352</f>
        <v>800000</v>
      </c>
      <c r="AV352" s="430">
        <v>800000</v>
      </c>
      <c r="AW352" s="511">
        <v>800000</v>
      </c>
      <c r="AX352" s="360"/>
      <c r="AY352" s="357"/>
      <c r="AZ352" s="416"/>
      <c r="BA352" s="416"/>
      <c r="BB352" s="565"/>
      <c r="BC352" s="367">
        <f>BD352</f>
        <v>1100000</v>
      </c>
      <c r="BD352" s="430">
        <v>1100000</v>
      </c>
      <c r="BE352" s="511">
        <v>1100000</v>
      </c>
      <c r="BF352" s="360"/>
      <c r="BG352" s="357"/>
      <c r="BH352" s="416"/>
      <c r="BI352" s="416"/>
      <c r="BJ352" s="565"/>
      <c r="BK352" s="367">
        <f>BL352</f>
        <v>500000</v>
      </c>
      <c r="BL352" s="430">
        <v>500000</v>
      </c>
      <c r="BM352" s="511">
        <v>500000</v>
      </c>
      <c r="BN352" s="360"/>
      <c r="BO352" s="357"/>
      <c r="BP352" s="41"/>
      <c r="BQ352" s="41"/>
      <c r="BR352" s="565"/>
      <c r="BS352" s="222">
        <f>BT352</f>
        <v>1250000</v>
      </c>
      <c r="BT352" s="429">
        <v>1250000</v>
      </c>
      <c r="BU352" s="504">
        <v>1250000</v>
      </c>
      <c r="BV352" s="360"/>
      <c r="BW352" s="357"/>
      <c r="BX352" s="41"/>
      <c r="BY352" s="41"/>
      <c r="BZ352" s="565"/>
      <c r="CA352" s="222">
        <f>CB352</f>
        <v>600000</v>
      </c>
      <c r="CB352" s="429">
        <v>600000</v>
      </c>
      <c r="CC352" s="504">
        <v>600000</v>
      </c>
      <c r="CD352" s="360"/>
      <c r="CE352" s="357"/>
      <c r="CF352" s="41"/>
      <c r="CG352" s="41"/>
      <c r="CH352" s="565"/>
      <c r="CI352" s="222">
        <f>CJ352</f>
        <v>1000000</v>
      </c>
      <c r="CJ352" s="429">
        <v>1000000</v>
      </c>
      <c r="CK352" s="504">
        <v>1000000</v>
      </c>
      <c r="CL352" s="360"/>
      <c r="CM352" s="357"/>
      <c r="CN352" s="41"/>
      <c r="CO352" s="41"/>
      <c r="CP352" s="581"/>
      <c r="CQ352" s="222">
        <f>CR352</f>
        <v>1000000</v>
      </c>
      <c r="CR352" s="324">
        <v>1000000</v>
      </c>
      <c r="CS352" s="504">
        <v>0</v>
      </c>
      <c r="CT352" s="227"/>
      <c r="CU352" s="357"/>
      <c r="CV352" s="41"/>
      <c r="CW352" s="41"/>
      <c r="CX352" s="615"/>
      <c r="CY352" s="221">
        <f>CZ352</f>
        <v>700000</v>
      </c>
      <c r="CZ352" s="324">
        <v>700000</v>
      </c>
      <c r="DA352" s="504">
        <v>0</v>
      </c>
      <c r="DB352" s="227"/>
      <c r="DC352" s="357"/>
      <c r="DD352" s="41"/>
      <c r="DE352" s="41"/>
      <c r="DF352" s="581"/>
      <c r="DG352" s="222">
        <f>DH352</f>
        <v>0</v>
      </c>
      <c r="DH352" s="324">
        <v>0</v>
      </c>
      <c r="DI352" s="504">
        <v>0</v>
      </c>
      <c r="DJ352" s="227"/>
      <c r="DK352" s="357"/>
      <c r="DL352" s="41"/>
      <c r="DM352" s="41"/>
      <c r="DN352" s="581"/>
      <c r="DO352" s="367">
        <f>DP352</f>
        <v>0</v>
      </c>
      <c r="DP352" s="324">
        <v>0</v>
      </c>
      <c r="DQ352" s="511">
        <v>0</v>
      </c>
      <c r="DR352" s="227"/>
      <c r="DS352" s="357"/>
      <c r="DT352" s="41"/>
      <c r="DU352" s="41"/>
      <c r="DV352" s="581"/>
      <c r="DW352" s="367">
        <f>DX352</f>
        <v>0</v>
      </c>
      <c r="DX352" s="324">
        <v>0</v>
      </c>
      <c r="DY352" s="511">
        <v>0</v>
      </c>
      <c r="DZ352" s="227"/>
      <c r="EA352" s="357"/>
      <c r="EB352" s="41"/>
      <c r="EC352" s="41"/>
      <c r="ED352" s="581"/>
      <c r="EE352" s="222">
        <f>EF352</f>
        <v>0</v>
      </c>
      <c r="EF352" s="324">
        <v>0</v>
      </c>
      <c r="EG352" s="504">
        <v>0</v>
      </c>
      <c r="EH352" s="227"/>
      <c r="EI352" s="357"/>
      <c r="EJ352" s="41"/>
      <c r="EK352" s="41"/>
      <c r="EL352" s="581"/>
      <c r="EM352" s="367">
        <f>EN352</f>
        <v>0</v>
      </c>
      <c r="EN352" s="324">
        <v>0</v>
      </c>
      <c r="EO352" s="511">
        <v>0</v>
      </c>
      <c r="EP352" s="227"/>
      <c r="EQ352" s="357"/>
      <c r="ER352" s="41"/>
      <c r="ES352" s="41"/>
      <c r="ET352" s="581"/>
      <c r="EU352" s="367">
        <f>EV352</f>
        <v>0</v>
      </c>
      <c r="EV352" s="324">
        <v>0</v>
      </c>
      <c r="EW352" s="511">
        <v>0</v>
      </c>
      <c r="EX352" s="227"/>
      <c r="EY352" s="357"/>
      <c r="EZ352" s="41"/>
      <c r="FA352" s="41"/>
      <c r="FB352" s="581"/>
      <c r="FC352" s="367">
        <f>FD352</f>
        <v>0</v>
      </c>
      <c r="FD352" s="324">
        <v>0</v>
      </c>
      <c r="FE352" s="511">
        <v>0</v>
      </c>
      <c r="FF352" s="227"/>
      <c r="FG352" s="357"/>
      <c r="FH352" s="41"/>
      <c r="FI352" s="41"/>
      <c r="FJ352" s="581"/>
      <c r="FK352" s="222">
        <f>FL352</f>
        <v>0</v>
      </c>
      <c r="FL352" s="324">
        <v>0</v>
      </c>
      <c r="FM352" s="504">
        <v>0</v>
      </c>
      <c r="FN352" s="327"/>
      <c r="FO352" s="357"/>
      <c r="FP352" s="41"/>
      <c r="FQ352" s="41"/>
      <c r="FR352" s="581"/>
      <c r="FS352" s="362"/>
      <c r="FT352" s="362"/>
      <c r="FU352" s="362"/>
      <c r="FV352" s="362"/>
      <c r="FZ352" s="356"/>
      <c r="GA352" s="362"/>
    </row>
    <row r="353" spans="1:182" ht="15.75" thickBot="1" x14ac:dyDescent="0.3">
      <c r="A353" s="225"/>
      <c r="B353" s="226" t="s">
        <v>466</v>
      </c>
      <c r="C353" s="57"/>
      <c r="D353" s="227"/>
      <c r="E353" s="325">
        <f>F353</f>
        <v>8540</v>
      </c>
      <c r="F353" s="385">
        <f>H353+P353+X353+AF353+AN353+AV353+BD353+BL353+BT353+CB353+CJ353+CR353+CZ353+DH353+DP353+DX353+EF353+EN353</f>
        <v>8540</v>
      </c>
      <c r="G353" s="228">
        <f>H353</f>
        <v>780</v>
      </c>
      <c r="H353" s="418">
        <v>780</v>
      </c>
      <c r="I353" s="480">
        <v>750</v>
      </c>
      <c r="J353" s="417">
        <v>402</v>
      </c>
      <c r="K353" s="375"/>
      <c r="L353" s="221">
        <f>G353*K353</f>
        <v>0</v>
      </c>
      <c r="M353" s="221">
        <f>ROUNDUP(L353,0)</f>
        <v>0</v>
      </c>
      <c r="N353" s="568">
        <v>0</v>
      </c>
      <c r="O353" s="221">
        <f>P353</f>
        <v>650</v>
      </c>
      <c r="P353" s="418">
        <v>650</v>
      </c>
      <c r="Q353" s="479">
        <v>625</v>
      </c>
      <c r="R353" s="417">
        <v>278</v>
      </c>
      <c r="S353" s="375"/>
      <c r="T353" s="221">
        <f>O353*S353</f>
        <v>0</v>
      </c>
      <c r="U353" s="221">
        <f>ROUNDUP(T353,0)</f>
        <v>0</v>
      </c>
      <c r="V353" s="568">
        <v>0</v>
      </c>
      <c r="W353" s="221">
        <f>X353</f>
        <v>780</v>
      </c>
      <c r="X353" s="418">
        <v>780</v>
      </c>
      <c r="Y353" s="479">
        <v>750</v>
      </c>
      <c r="Z353" s="417">
        <v>366</v>
      </c>
      <c r="AA353" s="375"/>
      <c r="AB353" s="221">
        <f>W353*AA353</f>
        <v>0</v>
      </c>
      <c r="AC353" s="221">
        <f>ROUNDUP(AB353,0)</f>
        <v>0</v>
      </c>
      <c r="AD353" s="568">
        <v>0</v>
      </c>
      <c r="AE353" s="221">
        <f>AF353</f>
        <v>650</v>
      </c>
      <c r="AF353" s="418">
        <v>650</v>
      </c>
      <c r="AG353" s="479">
        <v>625</v>
      </c>
      <c r="AH353" s="417">
        <v>335</v>
      </c>
      <c r="AI353" s="375"/>
      <c r="AJ353" s="221">
        <f>AE353*AI353</f>
        <v>0</v>
      </c>
      <c r="AK353" s="221">
        <f>ROUNDUP(AJ353,0)</f>
        <v>0</v>
      </c>
      <c r="AL353" s="568">
        <v>0</v>
      </c>
      <c r="AM353" s="221">
        <f>AN353</f>
        <v>780</v>
      </c>
      <c r="AN353" s="418">
        <v>780</v>
      </c>
      <c r="AO353" s="479">
        <v>750</v>
      </c>
      <c r="AP353" s="417">
        <v>532</v>
      </c>
      <c r="AQ353" s="375"/>
      <c r="AR353" s="221">
        <f>AM353*AQ353</f>
        <v>0</v>
      </c>
      <c r="AS353" s="221">
        <f>ROUNDUP(AR353,0)</f>
        <v>0</v>
      </c>
      <c r="AT353" s="568">
        <v>0</v>
      </c>
      <c r="AU353" s="221">
        <f>AV353</f>
        <v>650</v>
      </c>
      <c r="AV353" s="418">
        <v>650</v>
      </c>
      <c r="AW353" s="479">
        <v>625</v>
      </c>
      <c r="AX353" s="417">
        <v>317</v>
      </c>
      <c r="AY353" s="375"/>
      <c r="AZ353" s="221">
        <f>AU353*AY353</f>
        <v>0</v>
      </c>
      <c r="BA353" s="221">
        <f>ROUNDUP(AZ353,0)</f>
        <v>0</v>
      </c>
      <c r="BB353" s="568">
        <v>0</v>
      </c>
      <c r="BC353" s="222">
        <f>BD353</f>
        <v>750</v>
      </c>
      <c r="BD353" s="418">
        <v>750</v>
      </c>
      <c r="BE353" s="504">
        <v>720</v>
      </c>
      <c r="BF353" s="417">
        <v>576</v>
      </c>
      <c r="BG353" s="375"/>
      <c r="BH353" s="221">
        <f>BC353*BG353</f>
        <v>0</v>
      </c>
      <c r="BI353" s="221">
        <f>ROUNDUP(BH353,0)</f>
        <v>0</v>
      </c>
      <c r="BJ353" s="568">
        <v>0</v>
      </c>
      <c r="BK353" s="221">
        <f>BL353</f>
        <v>625</v>
      </c>
      <c r="BL353" s="418">
        <v>625</v>
      </c>
      <c r="BM353" s="479">
        <v>600</v>
      </c>
      <c r="BN353" s="229">
        <v>456</v>
      </c>
      <c r="BO353" s="375"/>
      <c r="BP353" s="41">
        <f>BK353*BO353</f>
        <v>0</v>
      </c>
      <c r="BQ353" s="41">
        <f>ROUNDUP(BP353,0)</f>
        <v>0</v>
      </c>
      <c r="BR353" s="571">
        <v>0</v>
      </c>
      <c r="BS353" s="230">
        <f>BT353</f>
        <v>750</v>
      </c>
      <c r="BT353" s="349">
        <v>750</v>
      </c>
      <c r="BU353" s="505">
        <v>720</v>
      </c>
      <c r="BV353" s="229">
        <v>375</v>
      </c>
      <c r="BW353" s="375"/>
      <c r="BX353" s="41">
        <f>BS353*BW353</f>
        <v>0</v>
      </c>
      <c r="BY353" s="41">
        <f>ROUNDUP(BX353,0)</f>
        <v>0</v>
      </c>
      <c r="BZ353" s="571">
        <v>0</v>
      </c>
      <c r="CA353" s="228">
        <f>CB353</f>
        <v>625</v>
      </c>
      <c r="CB353" s="349">
        <v>625</v>
      </c>
      <c r="CC353" s="480">
        <v>600</v>
      </c>
      <c r="CD353" s="229">
        <v>0</v>
      </c>
      <c r="CE353" s="375"/>
      <c r="CF353" s="41">
        <f>CA353*CE353</f>
        <v>0</v>
      </c>
      <c r="CG353" s="41">
        <f>ROUNDUP(CF353,0)</f>
        <v>0</v>
      </c>
      <c r="CH353" s="571">
        <v>0</v>
      </c>
      <c r="CI353" s="230">
        <f>CJ353</f>
        <v>750</v>
      </c>
      <c r="CJ353" s="419">
        <v>750</v>
      </c>
      <c r="CK353" s="505">
        <v>720</v>
      </c>
      <c r="CL353" s="229">
        <v>0</v>
      </c>
      <c r="CM353" s="375"/>
      <c r="CN353" s="41">
        <f>CI353*CM353</f>
        <v>0</v>
      </c>
      <c r="CO353" s="41">
        <f>ROUNDUP(CN353,0)</f>
        <v>0</v>
      </c>
      <c r="CP353" s="581">
        <v>0</v>
      </c>
      <c r="CQ353" s="230">
        <f>CR353</f>
        <v>750</v>
      </c>
      <c r="CR353" s="231">
        <v>750</v>
      </c>
      <c r="CS353" s="505">
        <v>0</v>
      </c>
      <c r="CT353" s="227"/>
      <c r="CU353" s="375"/>
      <c r="CV353" s="41">
        <f>CQ353*CU353</f>
        <v>0</v>
      </c>
      <c r="CW353" s="41">
        <f>ROUNDUP(CV353,0)</f>
        <v>0</v>
      </c>
      <c r="CX353" s="614">
        <v>0</v>
      </c>
      <c r="CY353" s="228">
        <f>CZ353</f>
        <v>0</v>
      </c>
      <c r="CZ353" s="326"/>
      <c r="DA353" s="516"/>
      <c r="DB353" s="227"/>
      <c r="DC353" s="375"/>
      <c r="DD353" s="41">
        <f>CY353*DC353</f>
        <v>0</v>
      </c>
      <c r="DE353" s="41">
        <f>ROUNDUP(DD353,0)</f>
        <v>0</v>
      </c>
      <c r="DF353" s="581">
        <v>0</v>
      </c>
      <c r="DG353" s="227"/>
      <c r="DH353" s="326"/>
      <c r="DI353" s="516"/>
      <c r="DJ353" s="227"/>
      <c r="DK353" s="375"/>
      <c r="DL353" s="41">
        <f>DG353*DK353</f>
        <v>0</v>
      </c>
      <c r="DM353" s="41">
        <f>ROUNDUP(DL353,0)</f>
        <v>0</v>
      </c>
      <c r="DN353" s="581">
        <v>0</v>
      </c>
      <c r="DO353" s="227"/>
      <c r="DP353" s="326"/>
      <c r="DQ353" s="516"/>
      <c r="DR353" s="227"/>
      <c r="DS353" s="375"/>
      <c r="DT353" s="41">
        <f>DO353*DS353</f>
        <v>0</v>
      </c>
      <c r="DU353" s="41">
        <f>ROUNDUP(DT353,0)</f>
        <v>0</v>
      </c>
      <c r="DV353" s="581">
        <v>0</v>
      </c>
      <c r="DW353" s="227"/>
      <c r="DX353" s="326"/>
      <c r="DY353" s="516"/>
      <c r="DZ353" s="227"/>
      <c r="EA353" s="375"/>
      <c r="EB353" s="41">
        <f>DW353*EA353</f>
        <v>0</v>
      </c>
      <c r="EC353" s="41">
        <f>ROUNDUP(EB353,0)</f>
        <v>0</v>
      </c>
      <c r="ED353" s="581">
        <v>0</v>
      </c>
      <c r="EE353" s="228">
        <f>EF353</f>
        <v>0</v>
      </c>
      <c r="EF353" s="348"/>
      <c r="EG353" s="480">
        <v>0</v>
      </c>
      <c r="EH353" s="227"/>
      <c r="EI353" s="375"/>
      <c r="EJ353" s="41">
        <f>EE353*EI353</f>
        <v>0</v>
      </c>
      <c r="EK353" s="41">
        <f>ROUNDUP(EJ353,0)</f>
        <v>0</v>
      </c>
      <c r="EL353" s="581">
        <v>0</v>
      </c>
      <c r="EM353" s="221">
        <f>EN353</f>
        <v>0</v>
      </c>
      <c r="EN353" s="368"/>
      <c r="EO353" s="479">
        <v>0</v>
      </c>
      <c r="EP353" s="227"/>
      <c r="EQ353" s="375"/>
      <c r="ER353" s="41">
        <f>EM353*EQ353</f>
        <v>0</v>
      </c>
      <c r="ES353" s="41">
        <f>ROUNDUP(ER353,0)</f>
        <v>0</v>
      </c>
      <c r="ET353" s="581">
        <v>0</v>
      </c>
      <c r="EU353" s="221">
        <f>EV353</f>
        <v>0</v>
      </c>
      <c r="EV353" s="368"/>
      <c r="EW353" s="479">
        <v>0</v>
      </c>
      <c r="EX353" s="227"/>
      <c r="EY353" s="375"/>
      <c r="EZ353" s="41">
        <f>EU353*EY353</f>
        <v>0</v>
      </c>
      <c r="FA353" s="41">
        <f>ROUNDUP(EZ353,0)</f>
        <v>0</v>
      </c>
      <c r="FB353" s="581">
        <v>0</v>
      </c>
      <c r="FC353" s="221">
        <f>FD353</f>
        <v>0</v>
      </c>
      <c r="FD353" s="368"/>
      <c r="FE353" s="479">
        <v>0</v>
      </c>
      <c r="FF353" s="227"/>
      <c r="FG353" s="375"/>
      <c r="FH353" s="41">
        <f>FC353*FG353</f>
        <v>0</v>
      </c>
      <c r="FI353" s="41">
        <f>ROUNDUP(FH353,0)</f>
        <v>0</v>
      </c>
      <c r="FJ353" s="581">
        <v>0</v>
      </c>
      <c r="FK353" s="221">
        <f>FL353</f>
        <v>0</v>
      </c>
      <c r="FL353" s="368"/>
      <c r="FM353" s="479">
        <v>0</v>
      </c>
      <c r="FN353" s="327"/>
      <c r="FO353" s="375"/>
      <c r="FP353" s="41">
        <f>FK353*FO353</f>
        <v>0</v>
      </c>
      <c r="FQ353" s="41">
        <f>ROUNDUP(FP353,0)</f>
        <v>0</v>
      </c>
      <c r="FR353" s="581">
        <v>0</v>
      </c>
      <c r="FW353" s="362">
        <f>G353+O353+W353+AE353+AM353+AU353+BC353+BK353+BS353+CA353+CI353+CQ353+CY353+DG353+DO353+DW353+EE353+EM353+EU353+FC353+FK353</f>
        <v>8540</v>
      </c>
      <c r="FX353" s="362">
        <f>H353+P353+X353+AF353+AN353+AV353+BD353+BL353+BT353+CB353+CJ353+CR353+CZ353+DH353+DP353+DX353+EF353+EN353+EV353+FD353+FL353</f>
        <v>8540</v>
      </c>
      <c r="FY353" s="362">
        <f>FW353-E353</f>
        <v>0</v>
      </c>
      <c r="FZ353" s="363">
        <f>FX353-F353</f>
        <v>0</v>
      </c>
    </row>
    <row r="354" spans="1:182" x14ac:dyDescent="0.25">
      <c r="A354" s="1"/>
      <c r="B354" s="1"/>
      <c r="C354" s="1"/>
      <c r="D354" s="234"/>
      <c r="E354" s="7"/>
      <c r="F354" s="269"/>
      <c r="G354" s="13"/>
      <c r="H354" s="321"/>
      <c r="I354" s="450"/>
      <c r="J354" s="274"/>
      <c r="K354" s="350"/>
      <c r="L354" s="57"/>
      <c r="M354" s="57"/>
      <c r="N354" s="578"/>
      <c r="O354" s="57"/>
      <c r="P354" s="227"/>
      <c r="Q354" s="487"/>
      <c r="R354" s="274"/>
      <c r="S354" s="350"/>
      <c r="T354" s="57"/>
      <c r="U354" s="57"/>
      <c r="V354" s="578"/>
      <c r="W354" s="57"/>
      <c r="X354" s="321"/>
      <c r="Y354" s="487"/>
      <c r="Z354" s="17"/>
      <c r="AA354" s="350"/>
      <c r="AB354" s="57"/>
      <c r="AC354" s="57"/>
      <c r="AD354" s="578"/>
      <c r="AE354" s="17"/>
      <c r="AF354" s="321"/>
      <c r="AG354" s="474"/>
      <c r="AH354" s="17"/>
      <c r="AI354" s="350"/>
      <c r="AJ354" s="57"/>
      <c r="AK354" s="57"/>
      <c r="AL354" s="578"/>
      <c r="AM354" s="17"/>
      <c r="AN354" s="321"/>
      <c r="AO354" s="474"/>
      <c r="AP354" s="17"/>
      <c r="AQ354" s="350"/>
      <c r="AR354" s="57"/>
      <c r="AS354" s="57"/>
      <c r="AT354" s="578"/>
      <c r="AU354" s="17"/>
      <c r="AV354" s="269"/>
      <c r="AW354" s="474"/>
      <c r="AX354" s="13"/>
      <c r="AY354" s="350"/>
      <c r="AZ354" s="171"/>
      <c r="BA354" s="171"/>
      <c r="BB354" s="585"/>
      <c r="BC354" s="16"/>
      <c r="BD354" s="269"/>
      <c r="BE354" s="507"/>
      <c r="BF354" s="16"/>
      <c r="BG354" s="350"/>
      <c r="BH354" s="171"/>
      <c r="BI354" s="171"/>
      <c r="BJ354" s="585"/>
      <c r="BK354" s="13"/>
      <c r="BL354" s="269"/>
      <c r="BM354" s="450"/>
      <c r="BN354" s="13"/>
      <c r="BO354" s="350"/>
      <c r="BP354" s="41"/>
      <c r="BQ354" s="41"/>
      <c r="BR354" s="586"/>
      <c r="BS354" s="16"/>
      <c r="BT354" s="15"/>
      <c r="BU354" s="507"/>
      <c r="BV354" s="16"/>
      <c r="BW354" s="350"/>
      <c r="BX354" s="41"/>
      <c r="BY354" s="41"/>
      <c r="BZ354" s="586"/>
      <c r="CA354" s="13"/>
      <c r="CB354" s="15"/>
      <c r="CC354" s="450"/>
      <c r="CD354" s="13"/>
      <c r="CE354" s="350"/>
      <c r="CF354" s="41"/>
      <c r="CG354" s="41"/>
      <c r="CH354" s="586"/>
      <c r="CI354" s="16"/>
      <c r="CJ354" s="1"/>
      <c r="CK354" s="507"/>
      <c r="CL354" s="16"/>
      <c r="CM354" s="350"/>
      <c r="CN354" s="41"/>
      <c r="CO354" s="41"/>
      <c r="CP354" s="595"/>
      <c r="CQ354" s="16"/>
      <c r="CR354" s="1"/>
      <c r="CS354" s="507"/>
      <c r="CT354" s="16"/>
      <c r="CU354" s="350"/>
      <c r="CV354" s="41"/>
      <c r="CW354" s="41"/>
      <c r="CX354" s="607"/>
      <c r="CY354" s="13"/>
      <c r="CZ354" s="15"/>
      <c r="DA354" s="528"/>
      <c r="DB354" s="15"/>
      <c r="DC354" s="350"/>
      <c r="DD354" s="41"/>
      <c r="DE354" s="41"/>
      <c r="DF354" s="621"/>
      <c r="DG354" s="15"/>
      <c r="DH354" s="15"/>
      <c r="DI354" s="528"/>
      <c r="DJ354" s="15"/>
      <c r="DK354" s="350"/>
      <c r="DL354" s="41"/>
      <c r="DM354" s="41"/>
      <c r="DN354" s="621"/>
      <c r="DO354" s="15"/>
      <c r="DP354" s="15"/>
      <c r="DQ354" s="528"/>
      <c r="DR354" s="15"/>
      <c r="DS354" s="350"/>
      <c r="DT354" s="41"/>
      <c r="DU354" s="41"/>
      <c r="DV354" s="621"/>
      <c r="DW354" s="15"/>
      <c r="DX354" s="15"/>
      <c r="DY354" s="528"/>
      <c r="DZ354" s="15"/>
      <c r="EA354" s="350"/>
      <c r="EB354" s="41"/>
      <c r="EC354" s="41"/>
      <c r="ED354" s="621"/>
      <c r="EE354" s="15"/>
      <c r="EF354" s="15"/>
      <c r="EG354" s="528"/>
      <c r="EH354" s="15"/>
      <c r="EI354" s="350"/>
      <c r="EJ354" s="41"/>
      <c r="EK354" s="41"/>
      <c r="EL354" s="621"/>
      <c r="EM354" s="15"/>
      <c r="EN354" s="15"/>
      <c r="EO354" s="528"/>
      <c r="EP354" s="15"/>
      <c r="EQ354" s="350"/>
      <c r="ER354" s="41"/>
      <c r="ES354" s="41"/>
      <c r="ET354" s="621"/>
      <c r="EU354" s="15"/>
      <c r="EV354" s="15"/>
      <c r="EW354" s="528"/>
      <c r="EX354" s="15"/>
      <c r="EY354" s="350"/>
      <c r="EZ354" s="41"/>
      <c r="FA354" s="41"/>
      <c r="FB354" s="621"/>
      <c r="FC354" s="15"/>
      <c r="FD354" s="15"/>
      <c r="FE354" s="528"/>
      <c r="FF354" s="15"/>
      <c r="FG354" s="350"/>
      <c r="FH354" s="41"/>
      <c r="FI354" s="41"/>
      <c r="FJ354" s="595"/>
      <c r="FK354" s="271"/>
      <c r="FL354" s="15"/>
      <c r="FM354" s="544"/>
      <c r="FN354" s="271"/>
      <c r="FO354" s="350"/>
      <c r="FP354" s="41"/>
      <c r="FQ354" s="41"/>
      <c r="FR354" s="595"/>
      <c r="FW354" s="355">
        <f>G354+O354+W354+AE354+AM354+AU354+BC354+BK354+BS354+CA354+CI354+CQ354+CY354+DG354+DO354+DW354+EE354+EM354+EU354+FC354+FK354</f>
        <v>0</v>
      </c>
      <c r="FX354" s="355">
        <f>H354+P354+X354+AF354+AN354+AV354+BD354+BL354+BT354+CB354+CJ354+CR354+CZ354+DH354+DP354+DX354+EF354+EN354+EV354+FD354+FL354</f>
        <v>0</v>
      </c>
      <c r="FY354" s="355">
        <f>FW354-E354</f>
        <v>0</v>
      </c>
      <c r="FZ354" s="356">
        <f>FX354-F354</f>
        <v>0</v>
      </c>
    </row>
    <row r="355" spans="1:182" x14ac:dyDescent="0.25">
      <c r="FW355" s="355"/>
      <c r="FX355" s="355"/>
      <c r="FY355" s="355"/>
      <c r="FZ355" s="356"/>
    </row>
  </sheetData>
  <mergeCells count="23">
    <mergeCell ref="EE4:EF4"/>
    <mergeCell ref="EM4:EN4"/>
    <mergeCell ref="EU4:EV4"/>
    <mergeCell ref="FC4:FD4"/>
    <mergeCell ref="FK4:FL4"/>
    <mergeCell ref="CY4:CZ4"/>
    <mergeCell ref="O4:P4"/>
    <mergeCell ref="W4:X4"/>
    <mergeCell ref="AE4:AF4"/>
    <mergeCell ref="AM4:AN4"/>
    <mergeCell ref="AU4:AV4"/>
    <mergeCell ref="BC4:BD4"/>
    <mergeCell ref="BK4:BL4"/>
    <mergeCell ref="BS4:BT4"/>
    <mergeCell ref="CA4:CB4"/>
    <mergeCell ref="CI4:CJ4"/>
    <mergeCell ref="CQ4:CR4"/>
    <mergeCell ref="G4:H4"/>
    <mergeCell ref="A4:A5"/>
    <mergeCell ref="B4:B5"/>
    <mergeCell ref="C4:C5"/>
    <mergeCell ref="D4:D5"/>
    <mergeCell ref="E4:F4"/>
  </mergeCells>
  <conditionalFormatting sqref="C1:F1">
    <cfRule type="cellIs" dxfId="38" priority="41" operator="greaterThan">
      <formula>200000</formula>
    </cfRule>
  </conditionalFormatting>
  <conditionalFormatting sqref="F1">
    <cfRule type="cellIs" dxfId="37" priority="61" operator="greaterThan">
      <formula>$E$1</formula>
    </cfRule>
  </conditionalFormatting>
  <conditionalFormatting sqref="H1">
    <cfRule type="cellIs" dxfId="36" priority="39" operator="greaterThan">
      <formula>200000</formula>
    </cfRule>
  </conditionalFormatting>
  <conditionalFormatting sqref="J1 T1:V1 AJ1:AL1 BP1:BR1 CF1:CH1 CN1:CP1">
    <cfRule type="cellIs" dxfId="35" priority="60" operator="greaterThan">
      <formula>200000</formula>
    </cfRule>
  </conditionalFormatting>
  <conditionalFormatting sqref="L1:R1">
    <cfRule type="cellIs" dxfId="34" priority="16" operator="greaterThan">
      <formula>200000</formula>
    </cfRule>
  </conditionalFormatting>
  <conditionalFormatting sqref="X1">
    <cfRule type="cellIs" dxfId="33" priority="2" operator="greaterThan">
      <formula>200000</formula>
    </cfRule>
  </conditionalFormatting>
  <conditionalFormatting sqref="AB1:AH1">
    <cfRule type="cellIs" dxfId="32" priority="15" operator="greaterThan">
      <formula>200000</formula>
    </cfRule>
  </conditionalFormatting>
  <conditionalFormatting sqref="AN1">
    <cfRule type="cellIs" dxfId="31" priority="33" operator="greaterThan">
      <formula>200000</formula>
    </cfRule>
  </conditionalFormatting>
  <conditionalFormatting sqref="AR1:AX1">
    <cfRule type="cellIs" dxfId="30" priority="14" operator="greaterThan">
      <formula>200000</formula>
    </cfRule>
  </conditionalFormatting>
  <conditionalFormatting sqref="AZ1:BB1">
    <cfRule type="cellIs" dxfId="29" priority="36" operator="greaterThan">
      <formula>200000</formula>
    </cfRule>
  </conditionalFormatting>
  <conditionalFormatting sqref="BD1">
    <cfRule type="cellIs" dxfId="28" priority="31" operator="greaterThan">
      <formula>200000</formula>
    </cfRule>
  </conditionalFormatting>
  <conditionalFormatting sqref="BH1:BN1">
    <cfRule type="cellIs" dxfId="27" priority="13" operator="greaterThan">
      <formula>200000</formula>
    </cfRule>
  </conditionalFormatting>
  <conditionalFormatting sqref="BT1">
    <cfRule type="cellIs" dxfId="26" priority="29" operator="greaterThan">
      <formula>200000</formula>
    </cfRule>
  </conditionalFormatting>
  <conditionalFormatting sqref="BX1:CD1">
    <cfRule type="cellIs" dxfId="25" priority="12" operator="greaterThan">
      <formula>200000</formula>
    </cfRule>
  </conditionalFormatting>
  <conditionalFormatting sqref="CJ1">
    <cfRule type="cellIs" dxfId="24" priority="27" operator="greaterThan">
      <formula>200000</formula>
    </cfRule>
  </conditionalFormatting>
  <conditionalFormatting sqref="CR1">
    <cfRule type="cellIs" dxfId="23" priority="26" operator="greaterThan">
      <formula>200000</formula>
    </cfRule>
  </conditionalFormatting>
  <conditionalFormatting sqref="CV1:DB1">
    <cfRule type="cellIs" dxfId="22" priority="1" operator="greaterThan">
      <formula>200000</formula>
    </cfRule>
  </conditionalFormatting>
  <conditionalFormatting sqref="DD1:DJ1">
    <cfRule type="cellIs" dxfId="21" priority="10" operator="greaterThan">
      <formula>200000</formula>
    </cfRule>
  </conditionalFormatting>
  <conditionalFormatting sqref="DL1:DR1">
    <cfRule type="cellIs" dxfId="20" priority="9" operator="greaterThan">
      <formula>200000</formula>
    </cfRule>
  </conditionalFormatting>
  <conditionalFormatting sqref="DT1:DZ1">
    <cfRule type="cellIs" dxfId="19" priority="8" operator="greaterThan">
      <formula>200000</formula>
    </cfRule>
  </conditionalFormatting>
  <conditionalFormatting sqref="EB1:EH1">
    <cfRule type="cellIs" dxfId="18" priority="7" operator="greaterThan">
      <formula>200000</formula>
    </cfRule>
  </conditionalFormatting>
  <conditionalFormatting sqref="EJ1:EP1">
    <cfRule type="cellIs" dxfId="17" priority="6" operator="greaterThan">
      <formula>200000</formula>
    </cfRule>
  </conditionalFormatting>
  <conditionalFormatting sqref="ER1:EX1">
    <cfRule type="cellIs" dxfId="16" priority="5" operator="greaterThan">
      <formula>200000</formula>
    </cfRule>
  </conditionalFormatting>
  <conditionalFormatting sqref="EZ1:FF1">
    <cfRule type="cellIs" dxfId="15" priority="4" operator="greaterThan">
      <formula>200000</formula>
    </cfRule>
  </conditionalFormatting>
  <conditionalFormatting sqref="FH1:FN1">
    <cfRule type="cellIs" dxfId="14" priority="3" operator="greaterThan">
      <formula>200000</formula>
    </cfRule>
  </conditionalFormatting>
  <conditionalFormatting sqref="FP1:FR1">
    <cfRule type="cellIs" dxfId="13" priority="42" operator="greaterThan">
      <formula>200000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BE118"/>
  <sheetViews>
    <sheetView zoomScaleNormal="100" workbookViewId="0">
      <pane xSplit="2" ySplit="5" topLeftCell="C105" activePane="bottomRight" state="frozen"/>
      <selection activeCell="H114" sqref="H114"/>
      <selection pane="topRight" activeCell="H114" sqref="H114"/>
      <selection pane="bottomLeft" activeCell="H114" sqref="H114"/>
      <selection pane="bottomRight" activeCell="H114" sqref="H114"/>
    </sheetView>
  </sheetViews>
  <sheetFormatPr defaultRowHeight="15" x14ac:dyDescent="0.25"/>
  <cols>
    <col min="1" max="1" width="37" customWidth="1"/>
    <col min="2" max="2" width="7.140625" style="847" customWidth="1"/>
    <col min="3" max="3" width="17.42578125" style="997" customWidth="1"/>
    <col min="4" max="4" width="9.140625" customWidth="1"/>
    <col min="5" max="6" width="13.85546875" hidden="1" customWidth="1"/>
    <col min="7" max="63" width="9.140625" customWidth="1"/>
  </cols>
  <sheetData>
    <row r="1" spans="1:6" ht="18.75" x14ac:dyDescent="0.3">
      <c r="A1" s="899" t="s">
        <v>0</v>
      </c>
      <c r="B1" s="843"/>
      <c r="C1" s="729"/>
    </row>
    <row r="2" spans="1:6" ht="21.75" customHeight="1" x14ac:dyDescent="0.3">
      <c r="A2" s="1076" t="s">
        <v>822</v>
      </c>
      <c r="B2" s="844"/>
      <c r="C2" s="729"/>
    </row>
    <row r="3" spans="1:6" ht="21.75" customHeight="1" thickBot="1" x14ac:dyDescent="0.3">
      <c r="A3" s="895" t="s">
        <v>6</v>
      </c>
      <c r="B3" s="845"/>
      <c r="C3" s="730"/>
    </row>
    <row r="4" spans="1:6" ht="15.75" thickBot="1" x14ac:dyDescent="0.3">
      <c r="A4" s="1240" t="s">
        <v>3</v>
      </c>
      <c r="B4" s="1242" t="s">
        <v>4</v>
      </c>
      <c r="C4" s="1152" t="s">
        <v>6</v>
      </c>
    </row>
    <row r="5" spans="1:6" ht="16.5" customHeight="1" thickBot="1" x14ac:dyDescent="0.3">
      <c r="A5" s="1241"/>
      <c r="B5" s="1243"/>
      <c r="C5" s="415" t="s">
        <v>13</v>
      </c>
    </row>
    <row r="6" spans="1:6" ht="27" customHeight="1" x14ac:dyDescent="0.25">
      <c r="A6" s="767" t="s">
        <v>727</v>
      </c>
      <c r="B6" s="678"/>
      <c r="C6" s="388">
        <v>8159054</v>
      </c>
      <c r="E6" s="1208">
        <f>'Lakmal - Deep South D '!C6+'Pradeep - South D '!C6+'Shashika - South West D '!C6+'Colombo South D '!C6+'Gampaha 02 D '!C6+'Kamal - Sabaragamuawa D '!C6+' Namal - Uva D '!C6+'Vikum - Gampaha 01 D '!C6+'Mahendra- North D '!C6+' Ruwan - Central D '!C6+'Parakrama- North Central D '!C6+'Idunil - Polonnaruwa D '!C6+'East D '!C6+'Wasantha - North West D'!C6</f>
        <v>8159054</v>
      </c>
      <c r="F6" s="355">
        <f>C6-E6</f>
        <v>0</v>
      </c>
    </row>
    <row r="7" spans="1:6" x14ac:dyDescent="0.25">
      <c r="A7" s="103"/>
      <c r="B7" s="678"/>
      <c r="C7" s="388">
        <v>0</v>
      </c>
      <c r="E7" s="1208">
        <f>'Lakmal - Deep South D '!C7+'Pradeep - South D '!C7+'Shashika - South West D '!C7+'Colombo South D '!C7+'Gampaha 02 D '!C7+'Kamal - Sabaragamuawa D '!C7+' Namal - Uva D '!C7+'Vikum - Gampaha 01 D '!C7+'Mahendra- North D '!C7+' Ruwan - Central D '!C7+'Parakrama- North Central D '!C7+'Idunil - Polonnaruwa D '!C7+'East D '!C7+'Wasantha - North West D'!C7</f>
        <v>0</v>
      </c>
      <c r="F7" s="355">
        <f t="shared" ref="F7:F68" si="0">C7-E7</f>
        <v>0</v>
      </c>
    </row>
    <row r="8" spans="1:6" ht="15" hidden="1" customHeight="1" x14ac:dyDescent="0.25">
      <c r="A8" s="63" t="s">
        <v>722</v>
      </c>
      <c r="B8" s="678" t="s">
        <v>18</v>
      </c>
      <c r="C8" s="388">
        <v>0</v>
      </c>
      <c r="E8" s="1208">
        <f>'Lakmal - Deep South D '!C8+'Pradeep - South D '!C8+'Shashika - South West D '!C8+'Colombo South D '!C8+'Gampaha 02 D '!C8+'Kamal - Sabaragamuawa D '!C8+' Namal - Uva D '!C8+'Vikum - Gampaha 01 D '!C8+'Mahendra- North D '!C8+' Ruwan - Central D '!C8+'Parakrama- North Central D '!C8+'Idunil - Polonnaruwa D '!C8+'East D '!C8+'Wasantha - North West D'!C8</f>
        <v>0</v>
      </c>
      <c r="F8" s="355">
        <f t="shared" si="0"/>
        <v>0</v>
      </c>
    </row>
    <row r="9" spans="1:6" ht="15" customHeight="1" x14ac:dyDescent="0.25">
      <c r="A9" s="63" t="s">
        <v>728</v>
      </c>
      <c r="B9" s="678" t="s">
        <v>171</v>
      </c>
      <c r="C9" s="388">
        <v>1819</v>
      </c>
      <c r="E9" s="1208">
        <f>'Lakmal - Deep South D '!C9+'Pradeep - South D '!C9+'Shashika - South West D '!C9+'Colombo South D '!C9+'Gampaha 02 D '!C9+'Kamal - Sabaragamuawa D '!C9+' Namal - Uva D '!C9+'Vikum - Gampaha 01 D '!C9+'Mahendra- North D '!C9+' Ruwan - Central D '!C9+'Parakrama- North Central D '!C9+'Idunil - Polonnaruwa D '!C9+'East D '!C9+'Wasantha - North West D'!C9</f>
        <v>1819</v>
      </c>
      <c r="F9" s="355">
        <f t="shared" si="0"/>
        <v>0</v>
      </c>
    </row>
    <row r="10" spans="1:6" s="998" customFormat="1" ht="15" customHeight="1" x14ac:dyDescent="0.25">
      <c r="A10" s="694" t="s">
        <v>823</v>
      </c>
      <c r="B10" s="88" t="s">
        <v>281</v>
      </c>
      <c r="C10" s="388">
        <v>1785</v>
      </c>
      <c r="E10" s="1208">
        <f>'Lakmal - Deep South D '!C10+'Pradeep - South D '!C10+'Shashika - South West D '!C10+'Colombo South D '!C10+'Gampaha 02 D '!C10+'Kamal - Sabaragamuawa D '!C10+' Namal - Uva D '!C10+'Vikum - Gampaha 01 D '!C10+'Mahendra- North D '!C10+' Ruwan - Central D '!C10+'Parakrama- North Central D '!C10+'Idunil - Polonnaruwa D '!C10+'East D '!C10+'Wasantha - North West D'!C10</f>
        <v>1785</v>
      </c>
      <c r="F10" s="355">
        <f t="shared" si="0"/>
        <v>0</v>
      </c>
    </row>
    <row r="11" spans="1:6" s="998" customFormat="1" ht="15" customHeight="1" x14ac:dyDescent="0.25">
      <c r="A11" s="694" t="s">
        <v>824</v>
      </c>
      <c r="B11" s="88" t="s">
        <v>281</v>
      </c>
      <c r="C11" s="388">
        <v>206</v>
      </c>
      <c r="E11" s="1208">
        <f>'Lakmal - Deep South D '!C11+'Pradeep - South D '!C11+'Shashika - South West D '!C11+'Colombo South D '!C11+'Gampaha 02 D '!C11+'Kamal - Sabaragamuawa D '!C11+' Namal - Uva D '!C11+'Vikum - Gampaha 01 D '!C11+'Mahendra- North D '!C11+' Ruwan - Central D '!C11+'Parakrama- North Central D '!C11+'Idunil - Polonnaruwa D '!C11+'East D '!C11+'Wasantha - North West D'!C11</f>
        <v>206</v>
      </c>
      <c r="F11" s="355">
        <f t="shared" si="0"/>
        <v>0</v>
      </c>
    </row>
    <row r="12" spans="1:6" ht="15" customHeight="1" x14ac:dyDescent="0.25">
      <c r="A12" s="63"/>
      <c r="B12" s="678"/>
      <c r="C12" s="388">
        <v>0</v>
      </c>
      <c r="E12" s="1208">
        <f>'Lakmal - Deep South D '!C12+'Pradeep - South D '!C12+'Shashika - South West D '!C12+'Colombo South D '!C12+'Gampaha 02 D '!C12+'Kamal - Sabaragamuawa D '!C12+' Namal - Uva D '!C12+'Vikum - Gampaha 01 D '!C12+'Mahendra- North D '!C12+' Ruwan - Central D '!C12+'Parakrama- North Central D '!C12+'Idunil - Polonnaruwa D '!C12+'East D '!C12+'Wasantha - North West D'!C12</f>
        <v>0</v>
      </c>
      <c r="F12" s="355">
        <f t="shared" si="0"/>
        <v>0</v>
      </c>
    </row>
    <row r="13" spans="1:6" x14ac:dyDescent="0.25">
      <c r="A13" s="103" t="s">
        <v>286</v>
      </c>
      <c r="B13" s="678" t="s">
        <v>287</v>
      </c>
      <c r="C13" s="388">
        <v>29054</v>
      </c>
      <c r="E13" s="1208">
        <f>'Lakmal - Deep South D '!C13+'Pradeep - South D '!C13+'Shashika - South West D '!C13+'Colombo South D '!C13+'Gampaha 02 D '!C13+'Kamal - Sabaragamuawa D '!C13+' Namal - Uva D '!C13+'Vikum - Gampaha 01 D '!C13+'Mahendra- North D '!C13+' Ruwan - Central D '!C13+'Parakrama- North Central D '!C13+'Idunil - Polonnaruwa D '!C13+'East D '!C13+'Wasantha - North West D'!C13</f>
        <v>29054</v>
      </c>
      <c r="F13" s="355">
        <f t="shared" si="0"/>
        <v>0</v>
      </c>
    </row>
    <row r="14" spans="1:6" x14ac:dyDescent="0.25">
      <c r="A14" s="99"/>
      <c r="B14" s="682"/>
      <c r="C14" s="388">
        <v>0</v>
      </c>
      <c r="E14" s="1208">
        <f>'Lakmal - Deep South D '!C14+'Pradeep - South D '!C14+'Shashika - South West D '!C14+'Colombo South D '!C14+'Gampaha 02 D '!C14+'Kamal - Sabaragamuawa D '!C14+' Namal - Uva D '!C14+'Vikum - Gampaha 01 D '!C14+'Mahendra- North D '!C14+' Ruwan - Central D '!C14+'Parakrama- North Central D '!C14+'Idunil - Polonnaruwa D '!C14+'East D '!C14+'Wasantha - North West D'!C14</f>
        <v>0</v>
      </c>
      <c r="F14" s="355">
        <f t="shared" si="0"/>
        <v>0</v>
      </c>
    </row>
    <row r="15" spans="1:6" ht="15" customHeight="1" x14ac:dyDescent="0.25">
      <c r="A15" s="63" t="s">
        <v>803</v>
      </c>
      <c r="B15" s="678" t="s">
        <v>299</v>
      </c>
      <c r="C15" s="388">
        <v>735000</v>
      </c>
      <c r="E15" s="1208">
        <f>'Lakmal - Deep South D '!C15+'Pradeep - South D '!C15+'Shashika - South West D '!C15+'Colombo South D '!C15+'Gampaha 02 D '!C15+'Kamal - Sabaragamuawa D '!C15+' Namal - Uva D '!C15+'Vikum - Gampaha 01 D '!C15+'Mahendra- North D '!C15+' Ruwan - Central D '!C15+'Parakrama- North Central D '!C15+'Idunil - Polonnaruwa D '!C15+'East D '!C15+'Wasantha - North West D'!C15</f>
        <v>735000</v>
      </c>
      <c r="F15" s="355">
        <f t="shared" si="0"/>
        <v>0</v>
      </c>
    </row>
    <row r="16" spans="1:6" x14ac:dyDescent="0.25">
      <c r="A16" s="63" t="s">
        <v>802</v>
      </c>
      <c r="B16" s="678" t="s">
        <v>299</v>
      </c>
      <c r="C16" s="388">
        <v>484375</v>
      </c>
      <c r="E16" s="1208">
        <f>'Lakmal - Deep South D '!C16+'Pradeep - South D '!C16+'Shashika - South West D '!C16+'Colombo South D '!C16+'Gampaha 02 D '!C16+'Kamal - Sabaragamuawa D '!C16+' Namal - Uva D '!C16+'Vikum - Gampaha 01 D '!C16+'Mahendra- North D '!C16+' Ruwan - Central D '!C16+'Parakrama- North Central D '!C16+'Idunil - Polonnaruwa D '!C16+'East D '!C16+'Wasantha - North West D'!C16</f>
        <v>484375</v>
      </c>
      <c r="F16" s="355">
        <f t="shared" si="0"/>
        <v>0</v>
      </c>
    </row>
    <row r="17" spans="1:6" x14ac:dyDescent="0.25">
      <c r="A17" s="63"/>
      <c r="B17" s="678"/>
      <c r="C17" s="388">
        <v>0</v>
      </c>
      <c r="E17" s="1208">
        <f>'Lakmal - Deep South D '!C17+'Pradeep - South D '!C17+'Shashika - South West D '!C17+'Colombo South D '!C17+'Gampaha 02 D '!C17+'Kamal - Sabaragamuawa D '!C17+' Namal - Uva D '!C17+'Vikum - Gampaha 01 D '!C17+'Mahendra- North D '!C17+' Ruwan - Central D '!C17+'Parakrama- North Central D '!C17+'Idunil - Polonnaruwa D '!C17+'East D '!C17+'Wasantha - North West D'!C17</f>
        <v>0</v>
      </c>
      <c r="F17" s="355">
        <f t="shared" si="0"/>
        <v>0</v>
      </c>
    </row>
    <row r="18" spans="1:6" x14ac:dyDescent="0.25">
      <c r="A18" s="63" t="s">
        <v>707</v>
      </c>
      <c r="B18" s="678" t="s">
        <v>333</v>
      </c>
      <c r="C18" s="388">
        <v>50511</v>
      </c>
      <c r="E18" s="1208">
        <f>'Lakmal - Deep South D '!C18+'Pradeep - South D '!C18+'Shashika - South West D '!C18+'Colombo South D '!C18+'Gampaha 02 D '!C18+'Kamal - Sabaragamuawa D '!C18+' Namal - Uva D '!C18+'Vikum - Gampaha 01 D '!C18+'Mahendra- North D '!C18+' Ruwan - Central D '!C18+'Parakrama- North Central D '!C18+'Idunil - Polonnaruwa D '!C18+'East D '!C18+'Wasantha - North West D'!C18</f>
        <v>50511</v>
      </c>
      <c r="F18" s="355">
        <f t="shared" si="0"/>
        <v>0</v>
      </c>
    </row>
    <row r="19" spans="1:6" x14ac:dyDescent="0.25">
      <c r="A19" s="63"/>
      <c r="B19" s="678"/>
      <c r="C19" s="388">
        <v>0</v>
      </c>
      <c r="E19" s="1208">
        <f>'Lakmal - Deep South D '!C19+'Pradeep - South D '!C19+'Shashika - South West D '!C19+'Colombo South D '!C19+'Gampaha 02 D '!C19+'Kamal - Sabaragamuawa D '!C19+' Namal - Uva D '!C19+'Vikum - Gampaha 01 D '!C19+'Mahendra- North D '!C19+' Ruwan - Central D '!C19+'Parakrama- North Central D '!C19+'Idunil - Polonnaruwa D '!C19+'East D '!C19+'Wasantha - North West D'!C19</f>
        <v>0</v>
      </c>
      <c r="F19" s="355">
        <f t="shared" si="0"/>
        <v>0</v>
      </c>
    </row>
    <row r="20" spans="1:6" ht="15" customHeight="1" x14ac:dyDescent="0.25">
      <c r="A20" s="63" t="s">
        <v>737</v>
      </c>
      <c r="B20" s="678" t="s">
        <v>120</v>
      </c>
      <c r="C20" s="388">
        <v>2436</v>
      </c>
      <c r="E20" s="1208">
        <f>'Lakmal - Deep South D '!C20+'Pradeep - South D '!C20+'Shashika - South West D '!C20+'Colombo South D '!C20+'Gampaha 02 D '!C20+'Kamal - Sabaragamuawa D '!C20+' Namal - Uva D '!C20+'Vikum - Gampaha 01 D '!C20+'Mahendra- North D '!C20+' Ruwan - Central D '!C20+'Parakrama- North Central D '!C20+'Idunil - Polonnaruwa D '!C20+'East D '!C20+'Wasantha - North West D'!C20</f>
        <v>2436</v>
      </c>
      <c r="F20" s="355">
        <f t="shared" si="0"/>
        <v>0</v>
      </c>
    </row>
    <row r="21" spans="1:6" ht="15" customHeight="1" x14ac:dyDescent="0.25">
      <c r="A21" s="63" t="s">
        <v>738</v>
      </c>
      <c r="B21" s="678" t="s">
        <v>120</v>
      </c>
      <c r="C21" s="388">
        <v>2436</v>
      </c>
      <c r="E21" s="1208">
        <f>'Lakmal - Deep South D '!C21+'Pradeep - South D '!C21+'Shashika - South West D '!C21+'Colombo South D '!C21+'Gampaha 02 D '!C21+'Kamal - Sabaragamuawa D '!C21+' Namal - Uva D '!C21+'Vikum - Gampaha 01 D '!C21+'Mahendra- North D '!C21+' Ruwan - Central D '!C21+'Parakrama- North Central D '!C21+'Idunil - Polonnaruwa D '!C21+'East D '!C21+'Wasantha - North West D'!C21</f>
        <v>2436</v>
      </c>
      <c r="F21" s="355">
        <f t="shared" si="0"/>
        <v>0</v>
      </c>
    </row>
    <row r="22" spans="1:6" ht="15" customHeight="1" x14ac:dyDescent="0.25">
      <c r="A22" s="63" t="s">
        <v>780</v>
      </c>
      <c r="B22" s="678" t="s">
        <v>120</v>
      </c>
      <c r="C22" s="388">
        <v>1897</v>
      </c>
      <c r="E22" s="1208">
        <f>'Lakmal - Deep South D '!C22+'Pradeep - South D '!C22+'Shashika - South West D '!C22+'Colombo South D '!C22+'Gampaha 02 D '!C22+'Kamal - Sabaragamuawa D '!C22+' Namal - Uva D '!C22+'Vikum - Gampaha 01 D '!C22+'Mahendra- North D '!C22+' Ruwan - Central D '!C22+'Parakrama- North Central D '!C22+'Idunil - Polonnaruwa D '!C22+'East D '!C22+'Wasantha - North West D'!C22</f>
        <v>1897</v>
      </c>
      <c r="F22" s="355">
        <f t="shared" si="0"/>
        <v>0</v>
      </c>
    </row>
    <row r="23" spans="1:6" ht="15" customHeight="1" x14ac:dyDescent="0.25">
      <c r="A23" s="186"/>
      <c r="B23" s="678"/>
      <c r="C23" s="388">
        <v>0</v>
      </c>
      <c r="E23" s="1208">
        <f>'Lakmal - Deep South D '!C23+'Pradeep - South D '!C23+'Shashika - South West D '!C23+'Colombo South D '!C23+'Gampaha 02 D '!C23+'Kamal - Sabaragamuawa D '!C23+' Namal - Uva D '!C23+'Vikum - Gampaha 01 D '!C23+'Mahendra- North D '!C23+' Ruwan - Central D '!C23+'Parakrama- North Central D '!C23+'Idunil - Polonnaruwa D '!C23+'East D '!C23+'Wasantha - North West D'!C23</f>
        <v>0</v>
      </c>
      <c r="F23" s="355">
        <f t="shared" si="0"/>
        <v>0</v>
      </c>
    </row>
    <row r="24" spans="1:6" x14ac:dyDescent="0.25">
      <c r="A24" s="186" t="s">
        <v>342</v>
      </c>
      <c r="B24" s="680"/>
      <c r="C24" s="388">
        <v>6471170</v>
      </c>
      <c r="E24" s="1208">
        <f>'Lakmal - Deep South D '!C24+'Pradeep - South D '!C24+'Shashika - South West D '!C24+'Colombo South D '!C24+'Gampaha 02 D '!C24+'Kamal - Sabaragamuawa D '!C24+' Namal - Uva D '!C24+'Vikum - Gampaha 01 D '!C24+'Mahendra- North D '!C24+' Ruwan - Central D '!C24+'Parakrama- North Central D '!C24+'Idunil - Polonnaruwa D '!C24+'East D '!C24+'Wasantha - North West D'!C24</f>
        <v>6471170</v>
      </c>
      <c r="F24" s="355">
        <f t="shared" si="0"/>
        <v>0</v>
      </c>
    </row>
    <row r="25" spans="1:6" x14ac:dyDescent="0.25">
      <c r="A25" s="99"/>
      <c r="B25" s="682"/>
      <c r="C25" s="388">
        <v>0</v>
      </c>
      <c r="E25" s="1208">
        <f>'Lakmal - Deep South D '!C25+'Pradeep - South D '!C25+'Shashika - South West D '!C25+'Colombo South D '!C25+'Gampaha 02 D '!C25+'Kamal - Sabaragamuawa D '!C25+' Namal - Uva D '!C25+'Vikum - Gampaha 01 D '!C25+'Mahendra- North D '!C25+' Ruwan - Central D '!C25+'Parakrama- North Central D '!C25+'Idunil - Polonnaruwa D '!C25+'East D '!C25+'Wasantha - North West D'!C25</f>
        <v>0</v>
      </c>
      <c r="F25" s="355">
        <f t="shared" si="0"/>
        <v>0</v>
      </c>
    </row>
    <row r="26" spans="1:6" x14ac:dyDescent="0.25">
      <c r="A26" s="84" t="s">
        <v>344</v>
      </c>
      <c r="B26" s="678" t="s">
        <v>287</v>
      </c>
      <c r="C26" s="388">
        <v>1897</v>
      </c>
      <c r="E26" s="1208">
        <f>'Lakmal - Deep South D '!C26+'Pradeep - South D '!C26+'Shashika - South West D '!C26+'Colombo South D '!C26+'Gampaha 02 D '!C26+'Kamal - Sabaragamuawa D '!C26+' Namal - Uva D '!C26+'Vikum - Gampaha 01 D '!C26+'Mahendra- North D '!C26+' Ruwan - Central D '!C26+'Parakrama- North Central D '!C26+'Idunil - Polonnaruwa D '!C26+'East D '!C26+'Wasantha - North West D'!C26</f>
        <v>1897</v>
      </c>
      <c r="F26" s="355">
        <f t="shared" si="0"/>
        <v>0</v>
      </c>
    </row>
    <row r="27" spans="1:6" x14ac:dyDescent="0.25">
      <c r="A27" s="84"/>
      <c r="B27" s="678"/>
      <c r="C27" s="388">
        <v>0</v>
      </c>
      <c r="E27" s="1208">
        <f>'Lakmal - Deep South D '!C27+'Pradeep - South D '!C27+'Shashika - South West D '!C27+'Colombo South D '!C27+'Gampaha 02 D '!C27+'Kamal - Sabaragamuawa D '!C27+' Namal - Uva D '!C27+'Vikum - Gampaha 01 D '!C27+'Mahendra- North D '!C27+' Ruwan - Central D '!C27+'Parakrama- North Central D '!C27+'Idunil - Polonnaruwa D '!C27+'East D '!C27+'Wasantha - North West D'!C27</f>
        <v>0</v>
      </c>
      <c r="F27" s="355">
        <f t="shared" si="0"/>
        <v>0</v>
      </c>
    </row>
    <row r="28" spans="1:6" x14ac:dyDescent="0.25">
      <c r="A28" s="84" t="s">
        <v>346</v>
      </c>
      <c r="B28" s="678" t="s">
        <v>120</v>
      </c>
      <c r="C28" s="388">
        <v>1413</v>
      </c>
      <c r="E28" s="1208">
        <f>'Lakmal - Deep South D '!C28+'Pradeep - South D '!C28+'Shashika - South West D '!C28+'Colombo South D '!C28+'Gampaha 02 D '!C28+'Kamal - Sabaragamuawa D '!C28+' Namal - Uva D '!C28+'Vikum - Gampaha 01 D '!C28+'Mahendra- North D '!C28+' Ruwan - Central D '!C28+'Parakrama- North Central D '!C28+'Idunil - Polonnaruwa D '!C28+'East D '!C28+'Wasantha - North West D'!C28</f>
        <v>1413</v>
      </c>
      <c r="F28" s="355">
        <f t="shared" si="0"/>
        <v>0</v>
      </c>
    </row>
    <row r="29" spans="1:6" x14ac:dyDescent="0.25">
      <c r="A29" s="84" t="s">
        <v>348</v>
      </c>
      <c r="B29" s="678" t="s">
        <v>120</v>
      </c>
      <c r="C29" s="388">
        <v>469</v>
      </c>
      <c r="E29" s="1208">
        <f>'Lakmal - Deep South D '!C29+'Pradeep - South D '!C29+'Shashika - South West D '!C29+'Colombo South D '!C29+'Gampaha 02 D '!C29+'Kamal - Sabaragamuawa D '!C29+' Namal - Uva D '!C29+'Vikum - Gampaha 01 D '!C29+'Mahendra- North D '!C29+' Ruwan - Central D '!C29+'Parakrama- North Central D '!C29+'Idunil - Polonnaruwa D '!C29+'East D '!C29+'Wasantha - North West D'!C29</f>
        <v>469</v>
      </c>
      <c r="F29" s="355">
        <f t="shared" si="0"/>
        <v>0</v>
      </c>
    </row>
    <row r="30" spans="1:6" x14ac:dyDescent="0.25">
      <c r="A30" s="186" t="s">
        <v>350</v>
      </c>
      <c r="B30" s="678" t="s">
        <v>120</v>
      </c>
      <c r="C30" s="388">
        <v>121</v>
      </c>
      <c r="E30" s="1208">
        <f>'Lakmal - Deep South D '!C30+'Pradeep - South D '!C30+'Shashika - South West D '!C30+'Colombo South D '!C30+'Gampaha 02 D '!C30+'Kamal - Sabaragamuawa D '!C30+' Namal - Uva D '!C30+'Vikum - Gampaha 01 D '!C30+'Mahendra- North D '!C30+' Ruwan - Central D '!C30+'Parakrama- North Central D '!C30+'Idunil - Polonnaruwa D '!C30+'East D '!C30+'Wasantha - North West D'!C30</f>
        <v>121</v>
      </c>
      <c r="F30" s="355">
        <f t="shared" si="0"/>
        <v>0</v>
      </c>
    </row>
    <row r="31" spans="1:6" x14ac:dyDescent="0.25">
      <c r="A31" s="84" t="s">
        <v>352</v>
      </c>
      <c r="B31" s="678" t="s">
        <v>18</v>
      </c>
      <c r="C31" s="388">
        <v>10460</v>
      </c>
      <c r="E31" s="1208">
        <f>'Lakmal - Deep South D '!C31+'Pradeep - South D '!C31+'Shashika - South West D '!C31+'Colombo South D '!C31+'Gampaha 02 D '!C31+'Kamal - Sabaragamuawa D '!C31+' Namal - Uva D '!C31+'Vikum - Gampaha 01 D '!C31+'Mahendra- North D '!C31+' Ruwan - Central D '!C31+'Parakrama- North Central D '!C31+'Idunil - Polonnaruwa D '!C31+'East D '!C31+'Wasantha - North West D'!C31</f>
        <v>10460</v>
      </c>
      <c r="F31" s="355">
        <f t="shared" si="0"/>
        <v>0</v>
      </c>
    </row>
    <row r="32" spans="1:6" x14ac:dyDescent="0.25">
      <c r="A32" s="84"/>
      <c r="B32" s="678"/>
      <c r="C32" s="388">
        <v>0</v>
      </c>
      <c r="E32" s="1208">
        <f>'Lakmal - Deep South D '!C32+'Pradeep - South D '!C32+'Shashika - South West D '!C32+'Colombo South D '!C32+'Gampaha 02 D '!C32+'Kamal - Sabaragamuawa D '!C32+' Namal - Uva D '!C32+'Vikum - Gampaha 01 D '!C32+'Mahendra- North D '!C32+' Ruwan - Central D '!C32+'Parakrama- North Central D '!C32+'Idunil - Polonnaruwa D '!C32+'East D '!C32+'Wasantha - North West D'!C32</f>
        <v>0</v>
      </c>
      <c r="F32" s="355">
        <f t="shared" si="0"/>
        <v>0</v>
      </c>
    </row>
    <row r="33" spans="1:6" x14ac:dyDescent="0.25">
      <c r="A33" s="84" t="s">
        <v>354</v>
      </c>
      <c r="B33" s="678" t="s">
        <v>120</v>
      </c>
      <c r="C33" s="388">
        <v>599</v>
      </c>
      <c r="E33" s="1208">
        <f>'Lakmal - Deep South D '!C33+'Pradeep - South D '!C33+'Shashika - South West D '!C33+'Colombo South D '!C33+'Gampaha 02 D '!C33+'Kamal - Sabaragamuawa D '!C33+' Namal - Uva D '!C33+'Vikum - Gampaha 01 D '!C33+'Mahendra- North D '!C33+' Ruwan - Central D '!C33+'Parakrama- North Central D '!C33+'Idunil - Polonnaruwa D '!C33+'East D '!C33+'Wasantha - North West D'!C33</f>
        <v>599</v>
      </c>
      <c r="F33" s="355">
        <f t="shared" si="0"/>
        <v>0</v>
      </c>
    </row>
    <row r="34" spans="1:6" x14ac:dyDescent="0.25">
      <c r="A34" s="84" t="s">
        <v>356</v>
      </c>
      <c r="B34" s="678" t="s">
        <v>120</v>
      </c>
      <c r="C34" s="388">
        <v>121</v>
      </c>
      <c r="E34" s="1208">
        <f>'Lakmal - Deep South D '!C34+'Pradeep - South D '!C34+'Shashika - South West D '!C34+'Colombo South D '!C34+'Gampaha 02 D '!C34+'Kamal - Sabaragamuawa D '!C34+' Namal - Uva D '!C34+'Vikum - Gampaha 01 D '!C34+'Mahendra- North D '!C34+' Ruwan - Central D '!C34+'Parakrama- North Central D '!C34+'Idunil - Polonnaruwa D '!C34+'East D '!C34+'Wasantha - North West D'!C34</f>
        <v>121</v>
      </c>
      <c r="F34" s="355">
        <f t="shared" si="0"/>
        <v>0</v>
      </c>
    </row>
    <row r="35" spans="1:6" x14ac:dyDescent="0.25">
      <c r="A35" s="99"/>
      <c r="B35" s="682"/>
      <c r="C35" s="388">
        <v>0</v>
      </c>
      <c r="E35" s="1208">
        <f>'Lakmal - Deep South D '!C35+'Pradeep - South D '!C35+'Shashika - South West D '!C35+'Colombo South D '!C35+'Gampaha 02 D '!C35+'Kamal - Sabaragamuawa D '!C35+' Namal - Uva D '!C35+'Vikum - Gampaha 01 D '!C35+'Mahendra- North D '!C35+' Ruwan - Central D '!C35+'Parakrama- North Central D '!C35+'Idunil - Polonnaruwa D '!C35+'East D '!C35+'Wasantha - North West D'!C35</f>
        <v>0</v>
      </c>
      <c r="F35" s="355">
        <f t="shared" si="0"/>
        <v>0</v>
      </c>
    </row>
    <row r="36" spans="1:6" x14ac:dyDescent="0.25">
      <c r="A36" s="84" t="s">
        <v>358</v>
      </c>
      <c r="B36" s="678" t="s">
        <v>120</v>
      </c>
      <c r="C36" s="388">
        <v>469</v>
      </c>
      <c r="E36" s="1208">
        <f>'Lakmal - Deep South D '!C36+'Pradeep - South D '!C36+'Shashika - South West D '!C36+'Colombo South D '!C36+'Gampaha 02 D '!C36+'Kamal - Sabaragamuawa D '!C36+' Namal - Uva D '!C36+'Vikum - Gampaha 01 D '!C36+'Mahendra- North D '!C36+' Ruwan - Central D '!C36+'Parakrama- North Central D '!C36+'Idunil - Polonnaruwa D '!C36+'East D '!C36+'Wasantha - North West D'!C36</f>
        <v>469</v>
      </c>
      <c r="F36" s="355">
        <f t="shared" si="0"/>
        <v>0</v>
      </c>
    </row>
    <row r="37" spans="1:6" x14ac:dyDescent="0.25">
      <c r="A37" s="84" t="s">
        <v>360</v>
      </c>
      <c r="B37" s="678" t="s">
        <v>120</v>
      </c>
      <c r="C37" s="388">
        <v>469</v>
      </c>
      <c r="E37" s="1208">
        <f>'Lakmal - Deep South D '!C37+'Pradeep - South D '!C37+'Shashika - South West D '!C37+'Colombo South D '!C37+'Gampaha 02 D '!C37+'Kamal - Sabaragamuawa D '!C37+' Namal - Uva D '!C37+'Vikum - Gampaha 01 D '!C37+'Mahendra- North D '!C37+' Ruwan - Central D '!C37+'Parakrama- North Central D '!C37+'Idunil - Polonnaruwa D '!C37+'East D '!C37+'Wasantha - North West D'!C37</f>
        <v>469</v>
      </c>
      <c r="F37" s="355">
        <f t="shared" si="0"/>
        <v>0</v>
      </c>
    </row>
    <row r="38" spans="1:6" x14ac:dyDescent="0.25">
      <c r="A38" s="63" t="s">
        <v>361</v>
      </c>
      <c r="B38" s="678"/>
      <c r="C38" s="388">
        <v>4449344</v>
      </c>
      <c r="E38" s="1208">
        <f>'Lakmal - Deep South D '!C38+'Pradeep - South D '!C38+'Shashika - South West D '!C38+'Colombo South D '!C38+'Gampaha 02 D '!C38+'Kamal - Sabaragamuawa D '!C38+' Namal - Uva D '!C38+'Vikum - Gampaha 01 D '!C38+'Mahendra- North D '!C38+' Ruwan - Central D '!C38+'Parakrama- North Central D '!C38+'Idunil - Polonnaruwa D '!C38+'East D '!C38+'Wasantha - North West D'!C38</f>
        <v>4449344</v>
      </c>
      <c r="F38" s="355">
        <f t="shared" si="0"/>
        <v>0</v>
      </c>
    </row>
    <row r="39" spans="1:6" x14ac:dyDescent="0.25">
      <c r="A39" s="63" t="s">
        <v>583</v>
      </c>
      <c r="B39" s="678"/>
      <c r="C39" s="388">
        <v>10920514</v>
      </c>
      <c r="E39" s="1208">
        <f>'Lakmal - Deep South D '!C39+'Pradeep - South D '!C39+'Shashika - South West D '!C39+'Colombo South D '!C39+'Gampaha 02 D '!C39+'Kamal - Sabaragamuawa D '!C39+' Namal - Uva D '!C39+'Vikum - Gampaha 01 D '!C39+'Mahendra- North D '!C39+' Ruwan - Central D '!C39+'Parakrama- North Central D '!C39+'Idunil - Polonnaruwa D '!C39+'East D '!C39+'Wasantha - North West D'!C39</f>
        <v>10920514</v>
      </c>
      <c r="F39" s="355">
        <f t="shared" si="0"/>
        <v>0</v>
      </c>
    </row>
    <row r="40" spans="1:6" x14ac:dyDescent="0.25">
      <c r="A40" s="84"/>
      <c r="B40" s="678"/>
      <c r="C40" s="388">
        <v>0</v>
      </c>
      <c r="E40" s="1208">
        <f>'Lakmal - Deep South D '!C40+'Pradeep - South D '!C40+'Shashika - South West D '!C40+'Colombo South D '!C40+'Gampaha 02 D '!C40+'Kamal - Sabaragamuawa D '!C40+' Namal - Uva D '!C40+'Vikum - Gampaha 01 D '!C40+'Mahendra- North D '!C40+' Ruwan - Central D '!C40+'Parakrama- North Central D '!C40+'Idunil - Polonnaruwa D '!C40+'East D '!C40+'Wasantha - North West D'!C40</f>
        <v>0</v>
      </c>
      <c r="F40" s="355">
        <f t="shared" si="0"/>
        <v>0</v>
      </c>
    </row>
    <row r="41" spans="1:6" x14ac:dyDescent="0.25">
      <c r="A41" s="103" t="s">
        <v>374</v>
      </c>
      <c r="B41" s="681" t="s">
        <v>18</v>
      </c>
      <c r="C41" s="388">
        <v>17250</v>
      </c>
      <c r="E41" s="1208">
        <f>'Lakmal - Deep South D '!C41+'Pradeep - South D '!C41+'Shashika - South West D '!C41+'Colombo South D '!C41+'Gampaha 02 D '!C41+'Kamal - Sabaragamuawa D '!C41+' Namal - Uva D '!C41+'Vikum - Gampaha 01 D '!C41+'Mahendra- North D '!C41+' Ruwan - Central D '!C41+'Parakrama- North Central D '!C41+'Idunil - Polonnaruwa D '!C41+'East D '!C41+'Wasantha - North West D'!C41</f>
        <v>17250</v>
      </c>
      <c r="F41" s="355">
        <f t="shared" si="0"/>
        <v>0</v>
      </c>
    </row>
    <row r="42" spans="1:6" x14ac:dyDescent="0.25">
      <c r="A42" s="99"/>
      <c r="B42" s="682"/>
      <c r="C42" s="388">
        <v>0</v>
      </c>
      <c r="E42" s="1208">
        <f>'Lakmal - Deep South D '!C42+'Pradeep - South D '!C42+'Shashika - South West D '!C42+'Colombo South D '!C42+'Gampaha 02 D '!C42+'Kamal - Sabaragamuawa D '!C42+' Namal - Uva D '!C42+'Vikum - Gampaha 01 D '!C42+'Mahendra- North D '!C42+' Ruwan - Central D '!C42+'Parakrama- North Central D '!C42+'Idunil - Polonnaruwa D '!C42+'East D '!C42+'Wasantha - North West D'!C42</f>
        <v>0</v>
      </c>
      <c r="F42" s="355">
        <f t="shared" si="0"/>
        <v>0</v>
      </c>
    </row>
    <row r="43" spans="1:6" x14ac:dyDescent="0.25">
      <c r="A43" s="201" t="s">
        <v>788</v>
      </c>
      <c r="B43" s="680" t="s">
        <v>18</v>
      </c>
      <c r="C43" s="388">
        <v>44000</v>
      </c>
      <c r="E43" s="1208">
        <f>'Lakmal - Deep South D '!C43+'Pradeep - South D '!C43+'Shashika - South West D '!C43+'Colombo South D '!C43+'Gampaha 02 D '!C43+'Kamal - Sabaragamuawa D '!C43+' Namal - Uva D '!C43+'Vikum - Gampaha 01 D '!C43+'Mahendra- North D '!C43+' Ruwan - Central D '!C43+'Parakrama- North Central D '!C43+'Idunil - Polonnaruwa D '!C43+'East D '!C43+'Wasantha - North West D'!C43</f>
        <v>44000</v>
      </c>
      <c r="F43" s="355">
        <f t="shared" si="0"/>
        <v>0</v>
      </c>
    </row>
    <row r="44" spans="1:6" x14ac:dyDescent="0.25">
      <c r="A44" s="201" t="s">
        <v>789</v>
      </c>
      <c r="B44" s="680" t="s">
        <v>18</v>
      </c>
      <c r="C44" s="388">
        <v>43000</v>
      </c>
      <c r="E44" s="1208">
        <f>'Lakmal - Deep South D '!C44+'Pradeep - South D '!C44+'Shashika - South West D '!C44+'Colombo South D '!C44+'Gampaha 02 D '!C44+'Kamal - Sabaragamuawa D '!C44+' Namal - Uva D '!C44+'Vikum - Gampaha 01 D '!C44+'Mahendra- North D '!C44+' Ruwan - Central D '!C44+'Parakrama- North Central D '!C44+'Idunil - Polonnaruwa D '!C44+'East D '!C44+'Wasantha - North West D'!C44</f>
        <v>43000</v>
      </c>
      <c r="F44" s="355">
        <f t="shared" si="0"/>
        <v>0</v>
      </c>
    </row>
    <row r="45" spans="1:6" x14ac:dyDescent="0.25">
      <c r="A45" s="103" t="s">
        <v>383</v>
      </c>
      <c r="B45" s="680" t="s">
        <v>18</v>
      </c>
      <c r="C45" s="388">
        <v>87000</v>
      </c>
      <c r="E45" s="1208">
        <f>'Lakmal - Deep South D '!C45+'Pradeep - South D '!C45+'Shashika - South West D '!C45+'Colombo South D '!C45+'Gampaha 02 D '!C45+'Kamal - Sabaragamuawa D '!C45+' Namal - Uva D '!C45+'Vikum - Gampaha 01 D '!C45+'Mahendra- North D '!C45+' Ruwan - Central D '!C45+'Parakrama- North Central D '!C45+'Idunil - Polonnaruwa D '!C45+'East D '!C45+'Wasantha - North West D'!C45</f>
        <v>87000</v>
      </c>
      <c r="F45" s="355">
        <f t="shared" si="0"/>
        <v>0</v>
      </c>
    </row>
    <row r="46" spans="1:6" x14ac:dyDescent="0.25">
      <c r="A46" s="103"/>
      <c r="B46" s="680"/>
      <c r="C46" s="388">
        <v>0</v>
      </c>
      <c r="E46" s="1208">
        <f>'Lakmal - Deep South D '!C46+'Pradeep - South D '!C46+'Shashika - South West D '!C46+'Colombo South D '!C46+'Gampaha 02 D '!C46+'Kamal - Sabaragamuawa D '!C46+' Namal - Uva D '!C46+'Vikum - Gampaha 01 D '!C46+'Mahendra- North D '!C46+' Ruwan - Central D '!C46+'Parakrama- North Central D '!C46+'Idunil - Polonnaruwa D '!C46+'East D '!C46+'Wasantha - North West D'!C46</f>
        <v>0</v>
      </c>
      <c r="F46" s="355">
        <f t="shared" si="0"/>
        <v>0</v>
      </c>
    </row>
    <row r="47" spans="1:6" x14ac:dyDescent="0.25">
      <c r="A47" s="94" t="s">
        <v>786</v>
      </c>
      <c r="B47" s="786" t="s">
        <v>287</v>
      </c>
      <c r="C47" s="388">
        <v>21200</v>
      </c>
      <c r="E47" s="1208">
        <f>'Lakmal - Deep South D '!C47+'Pradeep - South D '!C47+'Shashika - South West D '!C47+'Colombo South D '!C47+'Gampaha 02 D '!C47+'Kamal - Sabaragamuawa D '!C47+' Namal - Uva D '!C47+'Vikum - Gampaha 01 D '!C47+'Mahendra- North D '!C47+' Ruwan - Central D '!C47+'Parakrama- North Central D '!C47+'Idunil - Polonnaruwa D '!C47+'East D '!C47+'Wasantha - North West D'!C47</f>
        <v>21200</v>
      </c>
      <c r="F47" s="355">
        <f t="shared" si="0"/>
        <v>0</v>
      </c>
    </row>
    <row r="48" spans="1:6" x14ac:dyDescent="0.25">
      <c r="A48" s="94" t="s">
        <v>787</v>
      </c>
      <c r="B48" s="786" t="s">
        <v>287</v>
      </c>
      <c r="C48" s="388">
        <v>40725</v>
      </c>
      <c r="E48" s="1208">
        <f>'Lakmal - Deep South D '!C48+'Pradeep - South D '!C48+'Shashika - South West D '!C48+'Colombo South D '!C48+'Gampaha 02 D '!C48+'Kamal - Sabaragamuawa D '!C48+' Namal - Uva D '!C48+'Vikum - Gampaha 01 D '!C48+'Mahendra- North D '!C48+' Ruwan - Central D '!C48+'Parakrama- North Central D '!C48+'Idunil - Polonnaruwa D '!C48+'East D '!C48+'Wasantha - North West D'!C48</f>
        <v>40725</v>
      </c>
      <c r="F48" s="355">
        <f t="shared" si="0"/>
        <v>0</v>
      </c>
    </row>
    <row r="49" spans="1:6" x14ac:dyDescent="0.25">
      <c r="A49" s="99"/>
      <c r="B49" s="682"/>
      <c r="C49" s="388">
        <v>0</v>
      </c>
      <c r="E49" s="1208">
        <f>'Lakmal - Deep South D '!C49+'Pradeep - South D '!C49+'Shashika - South West D '!C49+'Colombo South D '!C49+'Gampaha 02 D '!C49+'Kamal - Sabaragamuawa D '!C49+' Namal - Uva D '!C49+'Vikum - Gampaha 01 D '!C49+'Mahendra- North D '!C49+' Ruwan - Central D '!C49+'Parakrama- North Central D '!C49+'Idunil - Polonnaruwa D '!C49+'East D '!C49+'Wasantha - North West D'!C49</f>
        <v>0</v>
      </c>
      <c r="F49" s="355">
        <f t="shared" si="0"/>
        <v>0</v>
      </c>
    </row>
    <row r="50" spans="1:6" x14ac:dyDescent="0.25">
      <c r="A50" s="99" t="s">
        <v>725</v>
      </c>
      <c r="B50" s="682" t="s">
        <v>388</v>
      </c>
      <c r="C50" s="388">
        <v>235450</v>
      </c>
      <c r="E50" s="1208">
        <f>'Lakmal - Deep South D '!C50+'Pradeep - South D '!C50+'Shashika - South West D '!C50+'Colombo South D '!C50+'Gampaha 02 D '!C50+'Kamal - Sabaragamuawa D '!C50+' Namal - Uva D '!C50+'Vikum - Gampaha 01 D '!C50+'Mahendra- North D '!C50+' Ruwan - Central D '!C50+'Parakrama- North Central D '!C50+'Idunil - Polonnaruwa D '!C50+'East D '!C50+'Wasantha - North West D'!C50</f>
        <v>235450</v>
      </c>
      <c r="F50" s="355">
        <f t="shared" si="0"/>
        <v>0</v>
      </c>
    </row>
    <row r="51" spans="1:6" x14ac:dyDescent="0.25">
      <c r="A51" s="99" t="s">
        <v>726</v>
      </c>
      <c r="B51" s="682" t="s">
        <v>388</v>
      </c>
      <c r="C51" s="388">
        <v>28150</v>
      </c>
      <c r="E51" s="1208">
        <f>'Lakmal - Deep South D '!C51+'Pradeep - South D '!C51+'Shashika - South West D '!C51+'Colombo South D '!C51+'Gampaha 02 D '!C51+'Kamal - Sabaragamuawa D '!C51+' Namal - Uva D '!C51+'Vikum - Gampaha 01 D '!C51+'Mahendra- North D '!C51+' Ruwan - Central D '!C51+'Parakrama- North Central D '!C51+'Idunil - Polonnaruwa D '!C51+'East D '!C51+'Wasantha - North West D'!C51</f>
        <v>28150</v>
      </c>
      <c r="F51" s="355">
        <f t="shared" si="0"/>
        <v>0</v>
      </c>
    </row>
    <row r="52" spans="1:6" x14ac:dyDescent="0.25">
      <c r="A52" s="99"/>
      <c r="B52" s="682"/>
      <c r="C52" s="388">
        <v>0</v>
      </c>
      <c r="E52" s="1208">
        <f>'Lakmal - Deep South D '!C52+'Pradeep - South D '!C52+'Shashika - South West D '!C52+'Colombo South D '!C52+'Gampaha 02 D '!C52+'Kamal - Sabaragamuawa D '!C52+' Namal - Uva D '!C52+'Vikum - Gampaha 01 D '!C52+'Mahendra- North D '!C52+' Ruwan - Central D '!C52+'Parakrama- North Central D '!C52+'Idunil - Polonnaruwa D '!C52+'East D '!C52+'Wasantha - North West D'!C52</f>
        <v>0</v>
      </c>
      <c r="F52" s="355">
        <f t="shared" si="0"/>
        <v>0</v>
      </c>
    </row>
    <row r="53" spans="1:6" x14ac:dyDescent="0.25">
      <c r="A53" s="99" t="s">
        <v>655</v>
      </c>
      <c r="B53" s="682" t="s">
        <v>648</v>
      </c>
      <c r="C53" s="388">
        <v>5062</v>
      </c>
      <c r="E53" s="1208">
        <f>'Lakmal - Deep South D '!C53+'Pradeep - South D '!C53+'Shashika - South West D '!C53+'Colombo South D '!C53+'Gampaha 02 D '!C53+'Kamal - Sabaragamuawa D '!C53+' Namal - Uva D '!C53+'Vikum - Gampaha 01 D '!C53+'Mahendra- North D '!C53+' Ruwan - Central D '!C53+'Parakrama- North Central D '!C53+'Idunil - Polonnaruwa D '!C53+'East D '!C53+'Wasantha - North West D'!C53</f>
        <v>5062</v>
      </c>
      <c r="F53" s="355">
        <f t="shared" si="0"/>
        <v>0</v>
      </c>
    </row>
    <row r="54" spans="1:6" x14ac:dyDescent="0.25">
      <c r="A54" s="99" t="s">
        <v>656</v>
      </c>
      <c r="B54" s="682" t="s">
        <v>648</v>
      </c>
      <c r="C54" s="388">
        <v>2556</v>
      </c>
      <c r="E54" s="1208">
        <f>'Lakmal - Deep South D '!C54+'Pradeep - South D '!C54+'Shashika - South West D '!C54+'Colombo South D '!C54+'Gampaha 02 D '!C54+'Kamal - Sabaragamuawa D '!C54+' Namal - Uva D '!C54+'Vikum - Gampaha 01 D '!C54+'Mahendra- North D '!C54+' Ruwan - Central D '!C54+'Parakrama- North Central D '!C54+'Idunil - Polonnaruwa D '!C54+'East D '!C54+'Wasantha - North West D'!C54</f>
        <v>2556</v>
      </c>
      <c r="F54" s="355">
        <f t="shared" si="0"/>
        <v>0</v>
      </c>
    </row>
    <row r="55" spans="1:6" x14ac:dyDescent="0.25">
      <c r="A55" s="99" t="s">
        <v>657</v>
      </c>
      <c r="B55" s="682" t="s">
        <v>648</v>
      </c>
      <c r="C55" s="388">
        <v>1268</v>
      </c>
      <c r="E55" s="1208">
        <f>'Lakmal - Deep South D '!C55+'Pradeep - South D '!C55+'Shashika - South West D '!C55+'Colombo South D '!C55+'Gampaha 02 D '!C55+'Kamal - Sabaragamuawa D '!C55+' Namal - Uva D '!C55+'Vikum - Gampaha 01 D '!C55+'Mahendra- North D '!C55+' Ruwan - Central D '!C55+'Parakrama- North Central D '!C55+'Idunil - Polonnaruwa D '!C55+'East D '!C55+'Wasantha - North West D'!C55</f>
        <v>1268</v>
      </c>
      <c r="F55" s="355">
        <f t="shared" si="0"/>
        <v>0</v>
      </c>
    </row>
    <row r="56" spans="1:6" x14ac:dyDescent="0.25">
      <c r="A56" s="99"/>
      <c r="B56" s="682"/>
      <c r="C56" s="388">
        <v>0</v>
      </c>
      <c r="E56" s="1208">
        <f>'Lakmal - Deep South D '!C56+'Pradeep - South D '!C56+'Shashika - South West D '!C56+'Colombo South D '!C56+'Gampaha 02 D '!C56+'Kamal - Sabaragamuawa D '!C56+' Namal - Uva D '!C56+'Vikum - Gampaha 01 D '!C56+'Mahendra- North D '!C56+' Ruwan - Central D '!C56+'Parakrama- North Central D '!C56+'Idunil - Polonnaruwa D '!C56+'East D '!C56+'Wasantha - North West D'!C56</f>
        <v>0</v>
      </c>
      <c r="F56" s="355">
        <f t="shared" si="0"/>
        <v>0</v>
      </c>
    </row>
    <row r="57" spans="1:6" x14ac:dyDescent="0.25">
      <c r="A57" s="99" t="s">
        <v>654</v>
      </c>
      <c r="B57" s="682" t="s">
        <v>388</v>
      </c>
      <c r="C57" s="388">
        <v>25600</v>
      </c>
      <c r="E57" s="1208">
        <f>'Lakmal - Deep South D '!C57+'Pradeep - South D '!C57+'Shashika - South West D '!C57+'Colombo South D '!C57+'Gampaha 02 D '!C57+'Kamal - Sabaragamuawa D '!C57+' Namal - Uva D '!C57+'Vikum - Gampaha 01 D '!C57+'Mahendra- North D '!C57+' Ruwan - Central D '!C57+'Parakrama- North Central D '!C57+'Idunil - Polonnaruwa D '!C57+'East D '!C57+'Wasantha - North West D'!C57</f>
        <v>25600</v>
      </c>
      <c r="F57" s="355">
        <f t="shared" si="0"/>
        <v>0</v>
      </c>
    </row>
    <row r="58" spans="1:6" x14ac:dyDescent="0.25">
      <c r="A58" s="99"/>
      <c r="B58" s="682"/>
      <c r="C58" s="388">
        <v>0</v>
      </c>
      <c r="E58" s="1208">
        <f>'Lakmal - Deep South D '!C58+'Pradeep - South D '!C58+'Shashika - South West D '!C58+'Colombo South D '!C58+'Gampaha 02 D '!C58+'Kamal - Sabaragamuawa D '!C58+' Namal - Uva D '!C58+'Vikum - Gampaha 01 D '!C58+'Mahendra- North D '!C58+' Ruwan - Central D '!C58+'Parakrama- North Central D '!C58+'Idunil - Polonnaruwa D '!C58+'East D '!C58+'Wasantha - North West D'!C58</f>
        <v>0</v>
      </c>
      <c r="F58" s="355">
        <f t="shared" si="0"/>
        <v>0</v>
      </c>
    </row>
    <row r="59" spans="1:6" x14ac:dyDescent="0.25">
      <c r="A59" s="84" t="s">
        <v>395</v>
      </c>
      <c r="B59" s="678" t="s">
        <v>396</v>
      </c>
      <c r="C59" s="388">
        <v>4200</v>
      </c>
      <c r="E59" s="1208">
        <f>'Lakmal - Deep South D '!C59+'Pradeep - South D '!C59+'Shashika - South West D '!C59+'Colombo South D '!C59+'Gampaha 02 D '!C59+'Kamal - Sabaragamuawa D '!C59+' Namal - Uva D '!C59+'Vikum - Gampaha 01 D '!C59+'Mahendra- North D '!C59+' Ruwan - Central D '!C59+'Parakrama- North Central D '!C59+'Idunil - Polonnaruwa D '!C59+'East D '!C59+'Wasantha - North West D'!C59</f>
        <v>4200</v>
      </c>
      <c r="F59" s="355">
        <f t="shared" si="0"/>
        <v>0</v>
      </c>
    </row>
    <row r="60" spans="1:6" x14ac:dyDescent="0.25">
      <c r="A60" s="84" t="s">
        <v>398</v>
      </c>
      <c r="B60" s="678" t="s">
        <v>396</v>
      </c>
      <c r="C60" s="388">
        <v>4200</v>
      </c>
      <c r="E60" s="1208">
        <f>'Lakmal - Deep South D '!C60+'Pradeep - South D '!C60+'Shashika - South West D '!C60+'Colombo South D '!C60+'Gampaha 02 D '!C60+'Kamal - Sabaragamuawa D '!C60+' Namal - Uva D '!C60+'Vikum - Gampaha 01 D '!C60+'Mahendra- North D '!C60+' Ruwan - Central D '!C60+'Parakrama- North Central D '!C60+'Idunil - Polonnaruwa D '!C60+'East D '!C60+'Wasantha - North West D'!C60</f>
        <v>4200</v>
      </c>
      <c r="F60" s="355">
        <f t="shared" si="0"/>
        <v>0</v>
      </c>
    </row>
    <row r="61" spans="1:6" x14ac:dyDescent="0.25">
      <c r="A61" s="84" t="s">
        <v>400</v>
      </c>
      <c r="B61" s="678" t="s">
        <v>396</v>
      </c>
      <c r="C61" s="388">
        <v>2100</v>
      </c>
      <c r="E61" s="1208">
        <f>'Lakmal - Deep South D '!C61+'Pradeep - South D '!C61+'Shashika - South West D '!C61+'Colombo South D '!C61+'Gampaha 02 D '!C61+'Kamal - Sabaragamuawa D '!C61+' Namal - Uva D '!C61+'Vikum - Gampaha 01 D '!C61+'Mahendra- North D '!C61+' Ruwan - Central D '!C61+'Parakrama- North Central D '!C61+'Idunil - Polonnaruwa D '!C61+'East D '!C61+'Wasantha - North West D'!C61</f>
        <v>2100</v>
      </c>
      <c r="F61" s="355">
        <f t="shared" si="0"/>
        <v>0</v>
      </c>
    </row>
    <row r="62" spans="1:6" x14ac:dyDescent="0.25">
      <c r="A62" s="63" t="s">
        <v>401</v>
      </c>
      <c r="B62" s="678" t="s">
        <v>396</v>
      </c>
      <c r="C62" s="388">
        <v>10500</v>
      </c>
      <c r="E62" s="1208">
        <f>'Lakmal - Deep South D '!C62+'Pradeep - South D '!C62+'Shashika - South West D '!C62+'Colombo South D '!C62+'Gampaha 02 D '!C62+'Kamal - Sabaragamuawa D '!C62+' Namal - Uva D '!C62+'Vikum - Gampaha 01 D '!C62+'Mahendra- North D '!C62+' Ruwan - Central D '!C62+'Parakrama- North Central D '!C62+'Idunil - Polonnaruwa D '!C62+'East D '!C62+'Wasantha - North West D'!C62</f>
        <v>10500</v>
      </c>
      <c r="F62" s="355">
        <f t="shared" si="0"/>
        <v>0</v>
      </c>
    </row>
    <row r="63" spans="1:6" x14ac:dyDescent="0.25">
      <c r="A63" s="99"/>
      <c r="B63" s="682"/>
      <c r="C63" s="388">
        <v>0</v>
      </c>
      <c r="E63" s="1208">
        <f>'Lakmal - Deep South D '!C63+'Pradeep - South D '!C63+'Shashika - South West D '!C63+'Colombo South D '!C63+'Gampaha 02 D '!C63+'Kamal - Sabaragamuawa D '!C63+' Namal - Uva D '!C63+'Vikum - Gampaha 01 D '!C63+'Mahendra- North D '!C63+' Ruwan - Central D '!C63+'Parakrama- North Central D '!C63+'Idunil - Polonnaruwa D '!C63+'East D '!C63+'Wasantha - North West D'!C63</f>
        <v>0</v>
      </c>
      <c r="F63" s="355">
        <f t="shared" si="0"/>
        <v>0</v>
      </c>
    </row>
    <row r="64" spans="1:6" x14ac:dyDescent="0.25">
      <c r="A64" s="84" t="s">
        <v>403</v>
      </c>
      <c r="B64" s="678" t="s">
        <v>18</v>
      </c>
      <c r="C64" s="388">
        <v>5814</v>
      </c>
      <c r="E64" s="1208">
        <f>'Lakmal - Deep South D '!C64+'Pradeep - South D '!C64+'Shashika - South West D '!C64+'Colombo South D '!C64+'Gampaha 02 D '!C64+'Kamal - Sabaragamuawa D '!C64+' Namal - Uva D '!C64+'Vikum - Gampaha 01 D '!C64+'Mahendra- North D '!C64+' Ruwan - Central D '!C64+'Parakrama- North Central D '!C64+'Idunil - Polonnaruwa D '!C64+'East D '!C64+'Wasantha - North West D'!C64</f>
        <v>5814</v>
      </c>
      <c r="F64" s="355">
        <f t="shared" si="0"/>
        <v>0</v>
      </c>
    </row>
    <row r="65" spans="1:6" x14ac:dyDescent="0.25">
      <c r="A65" s="99"/>
      <c r="B65" s="682"/>
      <c r="C65" s="388">
        <v>0</v>
      </c>
      <c r="E65" s="1208">
        <f>'Lakmal - Deep South D '!C65+'Pradeep - South D '!C65+'Shashika - South West D '!C65+'Colombo South D '!C65+'Gampaha 02 D '!C65+'Kamal - Sabaragamuawa D '!C65+' Namal - Uva D '!C65+'Vikum - Gampaha 01 D '!C65+'Mahendra- North D '!C65+' Ruwan - Central D '!C65+'Parakrama- North Central D '!C65+'Idunil - Polonnaruwa D '!C65+'East D '!C65+'Wasantha - North West D'!C65</f>
        <v>0</v>
      </c>
      <c r="F65" s="355">
        <f t="shared" si="0"/>
        <v>0</v>
      </c>
    </row>
    <row r="66" spans="1:6" x14ac:dyDescent="0.25">
      <c r="A66" s="695" t="s">
        <v>790</v>
      </c>
      <c r="B66" s="678" t="s">
        <v>120</v>
      </c>
      <c r="C66" s="388">
        <v>2802</v>
      </c>
      <c r="E66" s="1208">
        <f>'Lakmal - Deep South D '!C66+'Pradeep - South D '!C66+'Shashika - South West D '!C66+'Colombo South D '!C66+'Gampaha 02 D '!C66+'Kamal - Sabaragamuawa D '!C66+' Namal - Uva D '!C66+'Vikum - Gampaha 01 D '!C66+'Mahendra- North D '!C66+' Ruwan - Central D '!C66+'Parakrama- North Central D '!C66+'Idunil - Polonnaruwa D '!C66+'East D '!C66+'Wasantha - North West D'!C66</f>
        <v>2802</v>
      </c>
      <c r="F66" s="355">
        <f t="shared" si="0"/>
        <v>0</v>
      </c>
    </row>
    <row r="67" spans="1:6" x14ac:dyDescent="0.25">
      <c r="A67" s="63" t="s">
        <v>408</v>
      </c>
      <c r="B67" s="678" t="s">
        <v>120</v>
      </c>
      <c r="C67" s="388">
        <v>2802</v>
      </c>
      <c r="E67" s="1208">
        <f>'Lakmal - Deep South D '!C67+'Pradeep - South D '!C67+'Shashika - South West D '!C67+'Colombo South D '!C67+'Gampaha 02 D '!C67+'Kamal - Sabaragamuawa D '!C67+' Namal - Uva D '!C67+'Vikum - Gampaha 01 D '!C67+'Mahendra- North D '!C67+' Ruwan - Central D '!C67+'Parakrama- North Central D '!C67+'Idunil - Polonnaruwa D '!C67+'East D '!C67+'Wasantha - North West D'!C67</f>
        <v>2802</v>
      </c>
      <c r="F67" s="355">
        <f t="shared" si="0"/>
        <v>0</v>
      </c>
    </row>
    <row r="68" spans="1:6" x14ac:dyDescent="0.25">
      <c r="A68" s="84"/>
      <c r="B68" s="678"/>
      <c r="C68" s="388">
        <v>0</v>
      </c>
      <c r="E68" s="1208">
        <f>'Lakmal - Deep South D '!C68+'Pradeep - South D '!C68+'Shashika - South West D '!C68+'Colombo South D '!C68+'Gampaha 02 D '!C68+'Kamal - Sabaragamuawa D '!C68+' Namal - Uva D '!C68+'Vikum - Gampaha 01 D '!C68+'Mahendra- North D '!C68+' Ruwan - Central D '!C68+'Parakrama- North Central D '!C68+'Idunil - Polonnaruwa D '!C68+'East D '!C68+'Wasantha - North West D'!C68</f>
        <v>0</v>
      </c>
      <c r="F68" s="355">
        <f t="shared" si="0"/>
        <v>0</v>
      </c>
    </row>
    <row r="69" spans="1:6" x14ac:dyDescent="0.25">
      <c r="A69" s="1189" t="s">
        <v>613</v>
      </c>
      <c r="B69" s="1192" t="s">
        <v>287</v>
      </c>
      <c r="C69" s="388">
        <v>7465</v>
      </c>
      <c r="E69" s="1208">
        <f>'Lakmal - Deep South D '!C69+'Pradeep - South D '!C69+'Shashika - South West D '!C69+'Colombo South D '!C69+'Gampaha 02 D '!C69+'Kamal - Sabaragamuawa D '!C69+' Namal - Uva D '!C69+'Vikum - Gampaha 01 D '!C69+'Mahendra- North D '!C69+' Ruwan - Central D '!C69+'Parakrama- North Central D '!C69+'Idunil - Polonnaruwa D '!C69+'East D '!C69+'Wasantha - North West D'!C69</f>
        <v>7465</v>
      </c>
      <c r="F69" s="355">
        <f t="shared" ref="F69:F115" si="1">C69-E69</f>
        <v>0</v>
      </c>
    </row>
    <row r="70" spans="1:6" x14ac:dyDescent="0.25">
      <c r="A70" s="1189" t="s">
        <v>615</v>
      </c>
      <c r="B70" s="1192" t="s">
        <v>287</v>
      </c>
      <c r="C70" s="388">
        <v>1383</v>
      </c>
      <c r="E70" s="1208">
        <f>'Lakmal - Deep South D '!C70+'Pradeep - South D '!C70+'Shashika - South West D '!C70+'Colombo South D '!C70+'Gampaha 02 D '!C70+'Kamal - Sabaragamuawa D '!C70+' Namal - Uva D '!C70+'Vikum - Gampaha 01 D '!C70+'Mahendra- North D '!C70+' Ruwan - Central D '!C70+'Parakrama- North Central D '!C70+'Idunil - Polonnaruwa D '!C70+'East D '!C70+'Wasantha - North West D'!C70</f>
        <v>1383</v>
      </c>
      <c r="F70" s="355">
        <f t="shared" si="1"/>
        <v>0</v>
      </c>
    </row>
    <row r="71" spans="1:6" x14ac:dyDescent="0.25">
      <c r="A71" s="99"/>
      <c r="B71" s="682"/>
      <c r="C71" s="388">
        <v>0</v>
      </c>
      <c r="E71" s="1208">
        <f>'Lakmal - Deep South D '!C71+'Pradeep - South D '!C71+'Shashika - South West D '!C71+'Colombo South D '!C71+'Gampaha 02 D '!C71+'Kamal - Sabaragamuawa D '!C71+' Namal - Uva D '!C71+'Vikum - Gampaha 01 D '!C71+'Mahendra- North D '!C71+' Ruwan - Central D '!C71+'Parakrama- North Central D '!C71+'Idunil - Polonnaruwa D '!C71+'East D '!C71+'Wasantha - North West D'!C71</f>
        <v>0</v>
      </c>
      <c r="F71" s="355">
        <f t="shared" si="1"/>
        <v>0</v>
      </c>
    </row>
    <row r="72" spans="1:6" x14ac:dyDescent="0.25">
      <c r="A72" s="1193" t="s">
        <v>793</v>
      </c>
      <c r="B72" s="678" t="s">
        <v>120</v>
      </c>
      <c r="C72" s="388">
        <v>463</v>
      </c>
      <c r="E72" s="1208">
        <f>'Lakmal - Deep South D '!C72+'Pradeep - South D '!C72+'Shashika - South West D '!C72+'Colombo South D '!C72+'Gampaha 02 D '!C72+'Kamal - Sabaragamuawa D '!C72+' Namal - Uva D '!C72+'Vikum - Gampaha 01 D '!C72+'Mahendra- North D '!C72+' Ruwan - Central D '!C72+'Parakrama- North Central D '!C72+'Idunil - Polonnaruwa D '!C72+'East D '!C72+'Wasantha - North West D'!C72</f>
        <v>463</v>
      </c>
      <c r="F72" s="355">
        <f t="shared" si="1"/>
        <v>0</v>
      </c>
    </row>
    <row r="73" spans="1:6" x14ac:dyDescent="0.25">
      <c r="A73" s="1193" t="s">
        <v>794</v>
      </c>
      <c r="B73" s="678" t="s">
        <v>120</v>
      </c>
      <c r="C73" s="388">
        <v>395</v>
      </c>
      <c r="E73" s="1208">
        <f>'Lakmal - Deep South D '!C73+'Pradeep - South D '!C73+'Shashika - South West D '!C73+'Colombo South D '!C73+'Gampaha 02 D '!C73+'Kamal - Sabaragamuawa D '!C73+' Namal - Uva D '!C73+'Vikum - Gampaha 01 D '!C73+'Mahendra- North D '!C73+' Ruwan - Central D '!C73+'Parakrama- North Central D '!C73+'Idunil - Polonnaruwa D '!C73+'East D '!C73+'Wasantha - North West D'!C73</f>
        <v>395</v>
      </c>
      <c r="F73" s="355">
        <f t="shared" si="1"/>
        <v>0</v>
      </c>
    </row>
    <row r="74" spans="1:6" x14ac:dyDescent="0.25">
      <c r="A74" s="84"/>
      <c r="B74" s="678"/>
      <c r="C74" s="388">
        <v>0</v>
      </c>
      <c r="E74" s="1208">
        <f>'Lakmal - Deep South D '!C74+'Pradeep - South D '!C74+'Shashika - South West D '!C74+'Colombo South D '!C74+'Gampaha 02 D '!C74+'Kamal - Sabaragamuawa D '!C74+' Namal - Uva D '!C74+'Vikum - Gampaha 01 D '!C74+'Mahendra- North D '!C74+' Ruwan - Central D '!C74+'Parakrama- North Central D '!C74+'Idunil - Polonnaruwa D '!C74+'East D '!C74+'Wasantha - North West D'!C74</f>
        <v>0</v>
      </c>
      <c r="F74" s="355">
        <f t="shared" si="1"/>
        <v>0</v>
      </c>
    </row>
    <row r="75" spans="1:6" x14ac:dyDescent="0.25">
      <c r="A75" s="768" t="s">
        <v>791</v>
      </c>
      <c r="B75" s="678" t="s">
        <v>120</v>
      </c>
      <c r="C75" s="388">
        <v>2777</v>
      </c>
      <c r="E75" s="1208">
        <f>'Lakmal - Deep South D '!C75+'Pradeep - South D '!C75+'Shashika - South West D '!C75+'Colombo South D '!C75+'Gampaha 02 D '!C75+'Kamal - Sabaragamuawa D '!C75+' Namal - Uva D '!C75+'Vikum - Gampaha 01 D '!C75+'Mahendra- North D '!C75+' Ruwan - Central D '!C75+'Parakrama- North Central D '!C75+'Idunil - Polonnaruwa D '!C75+'East D '!C75+'Wasantha - North West D'!C75</f>
        <v>2777</v>
      </c>
      <c r="F75" s="355">
        <f t="shared" si="1"/>
        <v>0</v>
      </c>
    </row>
    <row r="76" spans="1:6" x14ac:dyDescent="0.25">
      <c r="A76" s="768" t="s">
        <v>792</v>
      </c>
      <c r="B76" s="678" t="s">
        <v>120</v>
      </c>
      <c r="C76" s="388">
        <v>1706</v>
      </c>
      <c r="E76" s="1208">
        <f>'Lakmal - Deep South D '!C76+'Pradeep - South D '!C76+'Shashika - South West D '!C76+'Colombo South D '!C76+'Gampaha 02 D '!C76+'Kamal - Sabaragamuawa D '!C76+' Namal - Uva D '!C76+'Vikum - Gampaha 01 D '!C76+'Mahendra- North D '!C76+' Ruwan - Central D '!C76+'Parakrama- North Central D '!C76+'Idunil - Polonnaruwa D '!C76+'East D '!C76+'Wasantha - North West D'!C76</f>
        <v>1706</v>
      </c>
      <c r="F76" s="355">
        <f t="shared" si="1"/>
        <v>0</v>
      </c>
    </row>
    <row r="77" spans="1:6" x14ac:dyDescent="0.25">
      <c r="A77" s="63" t="s">
        <v>422</v>
      </c>
      <c r="B77" s="678" t="s">
        <v>120</v>
      </c>
      <c r="C77" s="388">
        <v>4483</v>
      </c>
      <c r="E77" s="1208">
        <f>'Lakmal - Deep South D '!C77+'Pradeep - South D '!C77+'Shashika - South West D '!C77+'Colombo South D '!C77+'Gampaha 02 D '!C77+'Kamal - Sabaragamuawa D '!C77+' Namal - Uva D '!C77+'Vikum - Gampaha 01 D '!C77+'Mahendra- North D '!C77+' Ruwan - Central D '!C77+'Parakrama- North Central D '!C77+'Idunil - Polonnaruwa D '!C77+'East D '!C77+'Wasantha - North West D'!C77</f>
        <v>4483</v>
      </c>
      <c r="F77" s="355">
        <f t="shared" si="1"/>
        <v>0</v>
      </c>
    </row>
    <row r="78" spans="1:6" x14ac:dyDescent="0.25">
      <c r="A78" s="99"/>
      <c r="B78" s="682"/>
      <c r="C78" s="388">
        <v>0</v>
      </c>
      <c r="E78" s="1208">
        <f>'Lakmal - Deep South D '!C78+'Pradeep - South D '!C78+'Shashika - South West D '!C78+'Colombo South D '!C78+'Gampaha 02 D '!C78+'Kamal - Sabaragamuawa D '!C78+' Namal - Uva D '!C78+'Vikum - Gampaha 01 D '!C78+'Mahendra- North D '!C78+' Ruwan - Central D '!C78+'Parakrama- North Central D '!C78+'Idunil - Polonnaruwa D '!C78+'East D '!C78+'Wasantha - North West D'!C78</f>
        <v>0</v>
      </c>
      <c r="F78" s="355">
        <f t="shared" si="1"/>
        <v>0</v>
      </c>
    </row>
    <row r="79" spans="1:6" x14ac:dyDescent="0.25">
      <c r="A79" s="94" t="s">
        <v>424</v>
      </c>
      <c r="B79" s="678" t="s">
        <v>120</v>
      </c>
      <c r="C79" s="388">
        <v>578</v>
      </c>
      <c r="E79" s="1208">
        <f>'Lakmal - Deep South D '!C79+'Pradeep - South D '!C79+'Shashika - South West D '!C79+'Colombo South D '!C79+'Gampaha 02 D '!C79+'Kamal - Sabaragamuawa D '!C79+' Namal - Uva D '!C79+'Vikum - Gampaha 01 D '!C79+'Mahendra- North D '!C79+' Ruwan - Central D '!C79+'Parakrama- North Central D '!C79+'Idunil - Polonnaruwa D '!C79+'East D '!C79+'Wasantha - North West D'!C79</f>
        <v>578</v>
      </c>
      <c r="F79" s="355">
        <f t="shared" si="1"/>
        <v>0</v>
      </c>
    </row>
    <row r="80" spans="1:6" x14ac:dyDescent="0.25">
      <c r="A80" s="94" t="s">
        <v>426</v>
      </c>
      <c r="B80" s="944" t="s">
        <v>120</v>
      </c>
      <c r="C80" s="388">
        <v>1120</v>
      </c>
      <c r="E80" s="1208">
        <f>'Lakmal - Deep South D '!C80+'Pradeep - South D '!C80+'Shashika - South West D '!C80+'Colombo South D '!C80+'Gampaha 02 D '!C80+'Kamal - Sabaragamuawa D '!C80+' Namal - Uva D '!C80+'Vikum - Gampaha 01 D '!C80+'Mahendra- North D '!C80+' Ruwan - Central D '!C80+'Parakrama- North Central D '!C80+'Idunil - Polonnaruwa D '!C80+'East D '!C80+'Wasantha - North West D'!C80</f>
        <v>1120</v>
      </c>
      <c r="F80" s="355">
        <f t="shared" si="1"/>
        <v>0</v>
      </c>
    </row>
    <row r="81" spans="1:57" x14ac:dyDescent="0.25">
      <c r="A81" s="209" t="s">
        <v>427</v>
      </c>
      <c r="B81" s="678"/>
      <c r="C81" s="388">
        <v>707350</v>
      </c>
      <c r="E81" s="1208">
        <f>'Lakmal - Deep South D '!C81+'Pradeep - South D '!C81+'Shashika - South West D '!C81+'Colombo South D '!C81+'Gampaha 02 D '!C81+'Kamal - Sabaragamuawa D '!C81+' Namal - Uva D '!C81+'Vikum - Gampaha 01 D '!C81+'Mahendra- North D '!C81+' Ruwan - Central D '!C81+'Parakrama- North Central D '!C81+'Idunil - Polonnaruwa D '!C81+'East D '!C81+'Wasantha - North West D'!C81</f>
        <v>707350</v>
      </c>
      <c r="F81" s="355">
        <f t="shared" si="1"/>
        <v>0</v>
      </c>
    </row>
    <row r="82" spans="1:57" x14ac:dyDescent="0.25">
      <c r="A82" s="99"/>
      <c r="B82" s="682"/>
      <c r="C82" s="388">
        <v>0</v>
      </c>
      <c r="E82" s="1208">
        <f>'Lakmal - Deep South D '!C82+'Pradeep - South D '!C82+'Shashika - South West D '!C82+'Colombo South D '!C82+'Gampaha 02 D '!C82+'Kamal - Sabaragamuawa D '!C82+' Namal - Uva D '!C82+'Vikum - Gampaha 01 D '!C82+'Mahendra- North D '!C82+' Ruwan - Central D '!C82+'Parakrama- North Central D '!C82+'Idunil - Polonnaruwa D '!C82+'East D '!C82+'Wasantha - North West D'!C82</f>
        <v>0</v>
      </c>
      <c r="F82" s="355">
        <f t="shared" si="1"/>
        <v>0</v>
      </c>
    </row>
    <row r="83" spans="1:57" x14ac:dyDescent="0.25">
      <c r="A83" s="99" t="s">
        <v>795</v>
      </c>
      <c r="B83" s="678" t="s">
        <v>396</v>
      </c>
      <c r="C83" s="388">
        <v>3429</v>
      </c>
      <c r="E83" s="1208">
        <f>'Lakmal - Deep South D '!C83+'Pradeep - South D '!C83+'Shashika - South West D '!C83+'Colombo South D '!C83+'Gampaha 02 D '!C83+'Kamal - Sabaragamuawa D '!C83+' Namal - Uva D '!C83+'Vikum - Gampaha 01 D '!C83+'Mahendra- North D '!C83+' Ruwan - Central D '!C83+'Parakrama- North Central D '!C83+'Idunil - Polonnaruwa D '!C83+'East D '!C83+'Wasantha - North West D'!C83</f>
        <v>3429</v>
      </c>
      <c r="F83" s="355">
        <f t="shared" si="1"/>
        <v>0</v>
      </c>
    </row>
    <row r="84" spans="1:57" x14ac:dyDescent="0.25">
      <c r="A84" s="99" t="s">
        <v>785</v>
      </c>
      <c r="B84" s="678" t="s">
        <v>396</v>
      </c>
      <c r="C84" s="388">
        <v>2877</v>
      </c>
      <c r="E84" s="1208">
        <f>'Lakmal - Deep South D '!C84+'Pradeep - South D '!C84+'Shashika - South West D '!C84+'Colombo South D '!C84+'Gampaha 02 D '!C84+'Kamal - Sabaragamuawa D '!C84+' Namal - Uva D '!C84+'Vikum - Gampaha 01 D '!C84+'Mahendra- North D '!C84+' Ruwan - Central D '!C84+'Parakrama- North Central D '!C84+'Idunil - Polonnaruwa D '!C84+'East D '!C84+'Wasantha - North West D'!C84</f>
        <v>2877</v>
      </c>
      <c r="F84" s="355">
        <f t="shared" si="1"/>
        <v>0</v>
      </c>
    </row>
    <row r="85" spans="1:57" ht="15" customHeight="1" x14ac:dyDescent="0.25">
      <c r="A85" s="99"/>
      <c r="B85" s="678"/>
      <c r="C85" s="388">
        <v>0</v>
      </c>
      <c r="E85" s="1208">
        <f>'Lakmal - Deep South D '!C85+'Pradeep - South D '!C85+'Shashika - South West D '!C85+'Colombo South D '!C85+'Gampaha 02 D '!C85+'Kamal - Sabaragamuawa D '!C85+' Namal - Uva D '!C85+'Vikum - Gampaha 01 D '!C85+'Mahendra- North D '!C85+' Ruwan - Central D '!C85+'Parakrama- North Central D '!C85+'Idunil - Polonnaruwa D '!C85+'East D '!C85+'Wasantha - North West D'!C85</f>
        <v>0</v>
      </c>
      <c r="F85" s="355">
        <f t="shared" si="1"/>
        <v>0</v>
      </c>
    </row>
    <row r="86" spans="1:57" ht="14.25" customHeight="1" x14ac:dyDescent="0.25">
      <c r="A86" s="942" t="s">
        <v>784</v>
      </c>
      <c r="B86" s="678"/>
      <c r="C86" s="388">
        <v>2999865</v>
      </c>
      <c r="E86" s="1208">
        <f>'Lakmal - Deep South D '!C86+'Pradeep - South D '!C86+'Shashika - South West D '!C86+'Colombo South D '!C86+'Gampaha 02 D '!C86+'Kamal - Sabaragamuawa D '!C86+' Namal - Uva D '!C86+'Vikum - Gampaha 01 D '!C86+'Mahendra- North D '!C86+' Ruwan - Central D '!C86+'Parakrama- North Central D '!C86+'Idunil - Polonnaruwa D '!C86+'East D '!C86+'Wasantha - North West D'!C86</f>
        <v>2999865</v>
      </c>
      <c r="F86" s="355">
        <f t="shared" si="1"/>
        <v>0</v>
      </c>
    </row>
    <row r="87" spans="1:57" x14ac:dyDescent="0.25">
      <c r="A87" s="99"/>
      <c r="B87" s="678"/>
      <c r="C87" s="388">
        <v>0</v>
      </c>
      <c r="E87" s="1208">
        <f>'Lakmal - Deep South D '!C87+'Pradeep - South D '!C87+'Shashika - South West D '!C87+'Colombo South D '!C87+'Gampaha 02 D '!C87+'Kamal - Sabaragamuawa D '!C87+' Namal - Uva D '!C87+'Vikum - Gampaha 01 D '!C87+'Mahendra- North D '!C87+' Ruwan - Central D '!C87+'Parakrama- North Central D '!C87+'Idunil - Polonnaruwa D '!C87+'East D '!C87+'Wasantha - North West D'!C87</f>
        <v>0</v>
      </c>
      <c r="F87" s="355">
        <f t="shared" si="1"/>
        <v>0</v>
      </c>
    </row>
    <row r="88" spans="1:57" ht="15" customHeight="1" x14ac:dyDescent="0.25">
      <c r="A88" s="100" t="s">
        <v>782</v>
      </c>
      <c r="B88" s="678" t="s">
        <v>396</v>
      </c>
      <c r="C88" s="388">
        <v>1753</v>
      </c>
      <c r="E88" s="1208">
        <f>'Lakmal - Deep South D '!C88+'Pradeep - South D '!C88+'Shashika - South West D '!C88+'Colombo South D '!C88+'Gampaha 02 D '!C88+'Kamal - Sabaragamuawa D '!C88+' Namal - Uva D '!C88+'Vikum - Gampaha 01 D '!C88+'Mahendra- North D '!C88+' Ruwan - Central D '!C88+'Parakrama- North Central D '!C88+'Idunil - Polonnaruwa D '!C88+'East D '!C88+'Wasantha - North West D'!C88</f>
        <v>1753</v>
      </c>
      <c r="F88" s="355">
        <f t="shared" si="1"/>
        <v>0</v>
      </c>
    </row>
    <row r="89" spans="1:57" x14ac:dyDescent="0.25">
      <c r="A89" s="209" t="s">
        <v>783</v>
      </c>
      <c r="B89" s="678"/>
      <c r="C89" s="388">
        <v>964150</v>
      </c>
      <c r="E89" s="1208">
        <f>'Lakmal - Deep South D '!C89+'Pradeep - South D '!C89+'Shashika - South West D '!C89+'Colombo South D '!C89+'Gampaha 02 D '!C89+'Kamal - Sabaragamuawa D '!C89+' Namal - Uva D '!C89+'Vikum - Gampaha 01 D '!C89+'Mahendra- North D '!C89+' Ruwan - Central D '!C89+'Parakrama- North Central D '!C89+'Idunil - Polonnaruwa D '!C89+'East D '!C89+'Wasantha - North West D'!C89</f>
        <v>964150</v>
      </c>
      <c r="F89" s="355">
        <f t="shared" si="1"/>
        <v>0</v>
      </c>
    </row>
    <row r="90" spans="1:57" x14ac:dyDescent="0.25">
      <c r="A90" s="99"/>
      <c r="B90" s="678"/>
      <c r="C90" s="388">
        <v>0</v>
      </c>
      <c r="E90" s="1208">
        <f>'Lakmal - Deep South D '!C90+'Pradeep - South D '!C90+'Shashika - South West D '!C90+'Colombo South D '!C90+'Gampaha 02 D '!C90+'Kamal - Sabaragamuawa D '!C90+' Namal - Uva D '!C90+'Vikum - Gampaha 01 D '!C90+'Mahendra- North D '!C90+' Ruwan - Central D '!C90+'Parakrama- North Central D '!C90+'Idunil - Polonnaruwa D '!C90+'East D '!C90+'Wasantha - North West D'!C90</f>
        <v>0</v>
      </c>
      <c r="F90" s="355">
        <f t="shared" si="1"/>
        <v>0</v>
      </c>
    </row>
    <row r="91" spans="1:57" x14ac:dyDescent="0.25">
      <c r="A91" s="947" t="s">
        <v>440</v>
      </c>
      <c r="B91" s="680" t="s">
        <v>120</v>
      </c>
      <c r="C91" s="388">
        <v>222</v>
      </c>
      <c r="E91" s="1208">
        <f>'Lakmal - Deep South D '!C91+'Pradeep - South D '!C91+'Shashika - South West D '!C91+'Colombo South D '!C91+'Gampaha 02 D '!C91+'Kamal - Sabaragamuawa D '!C91+' Namal - Uva D '!C91+'Vikum - Gampaha 01 D '!C91+'Mahendra- North D '!C91+' Ruwan - Central D '!C91+'Parakrama- North Central D '!C91+'Idunil - Polonnaruwa D '!C91+'East D '!C91+'Wasantha - North West D'!C91</f>
        <v>222</v>
      </c>
      <c r="F91" s="355">
        <f t="shared" si="1"/>
        <v>0</v>
      </c>
    </row>
    <row r="92" spans="1:57" x14ac:dyDescent="0.25">
      <c r="A92" s="212" t="s">
        <v>448</v>
      </c>
      <c r="B92" s="683"/>
      <c r="C92" s="388">
        <v>4758389</v>
      </c>
      <c r="E92" s="1208">
        <f>'Lakmal - Deep South D '!C92+'Pradeep - South D '!C92+'Shashika - South West D '!C92+'Colombo South D '!C92+'Gampaha 02 D '!C92+'Kamal - Sabaragamuawa D '!C92+' Namal - Uva D '!C92+'Vikum - Gampaha 01 D '!C92+'Mahendra- North D '!C92+' Ruwan - Central D '!C92+'Parakrama- North Central D '!C92+'Idunil - Polonnaruwa D '!C92+'East D '!C92+'Wasantha - North West D'!C92</f>
        <v>4758389</v>
      </c>
      <c r="F92" s="355">
        <f t="shared" si="1"/>
        <v>0</v>
      </c>
    </row>
    <row r="93" spans="1:57" x14ac:dyDescent="0.25">
      <c r="A93" s="212"/>
      <c r="B93" s="683"/>
      <c r="C93" s="388">
        <v>0</v>
      </c>
      <c r="E93" s="1208">
        <f>'Lakmal - Deep South D '!C93+'Pradeep - South D '!C93+'Shashika - South West D '!C93+'Colombo South D '!C93+'Gampaha 02 D '!C93+'Kamal - Sabaragamuawa D '!C93+' Namal - Uva D '!C93+'Vikum - Gampaha 01 D '!C93+'Mahendra- North D '!C93+' Ruwan - Central D '!C93+'Parakrama- North Central D '!C93+'Idunil - Polonnaruwa D '!C93+'East D '!C93+'Wasantha - North West D'!C93</f>
        <v>0</v>
      </c>
      <c r="F93" s="355">
        <f t="shared" si="1"/>
        <v>0</v>
      </c>
    </row>
    <row r="94" spans="1:57" ht="15" customHeight="1" x14ac:dyDescent="0.25">
      <c r="A94" s="940" t="s">
        <v>781</v>
      </c>
      <c r="B94" s="682"/>
      <c r="C94" s="388">
        <v>0</v>
      </c>
      <c r="E94" s="1208">
        <f>'Lakmal - Deep South D '!C94+'Pradeep - South D '!C94+'Shashika - South West D '!C94+'Colombo South D '!C94+'Gampaha 02 D '!C94+'Kamal - Sabaragamuawa D '!C94+' Namal - Uva D '!C94+'Vikum - Gampaha 01 D '!C94+'Mahendra- North D '!C94+' Ruwan - Central D '!C94+'Parakrama- North Central D '!C94+'Idunil - Polonnaruwa D '!C94+'East D '!C94+'Wasantha - North West D'!C94</f>
        <v>0</v>
      </c>
      <c r="F94" s="355">
        <f t="shared" si="1"/>
        <v>0</v>
      </c>
    </row>
    <row r="95" spans="1:57" ht="15" customHeight="1" x14ac:dyDescent="0.25">
      <c r="A95" s="94" t="s">
        <v>759</v>
      </c>
      <c r="B95" s="682" t="s">
        <v>18</v>
      </c>
      <c r="C95" s="388">
        <v>1575</v>
      </c>
      <c r="E95" s="1208">
        <f>'Lakmal - Deep South D '!C95+'Pradeep - South D '!C95+'Shashika - South West D '!C95+'Colombo South D '!C95+'Gampaha 02 D '!C95+'Kamal - Sabaragamuawa D '!C95+' Namal - Uva D '!C95+'Vikum - Gampaha 01 D '!C95+'Mahendra- North D '!C95+' Ruwan - Central D '!C95+'Parakrama- North Central D '!C95+'Idunil - Polonnaruwa D '!C95+'East D '!C95+'Wasantha - North West D'!C95</f>
        <v>1575</v>
      </c>
      <c r="F95" s="355">
        <f t="shared" si="1"/>
        <v>0</v>
      </c>
      <c r="I95" s="357"/>
      <c r="Q95" s="357"/>
      <c r="Y95" s="357"/>
      <c r="AG95" s="357"/>
      <c r="AO95" s="357"/>
      <c r="AW95" s="357"/>
      <c r="BE95" s="357"/>
    </row>
    <row r="96" spans="1:57" ht="15" customHeight="1" x14ac:dyDescent="0.25">
      <c r="A96" s="94" t="s">
        <v>797</v>
      </c>
      <c r="B96" s="682" t="s">
        <v>18</v>
      </c>
      <c r="C96" s="388">
        <v>2100</v>
      </c>
      <c r="E96" s="1208">
        <f>'Lakmal - Deep South D '!C96+'Pradeep - South D '!C96+'Shashika - South West D '!C96+'Colombo South D '!C96+'Gampaha 02 D '!C96+'Kamal - Sabaragamuawa D '!C96+' Namal - Uva D '!C96+'Vikum - Gampaha 01 D '!C96+'Mahendra- North D '!C96+' Ruwan - Central D '!C96+'Parakrama- North Central D '!C96+'Idunil - Polonnaruwa D '!C96+'East D '!C96+'Wasantha - North West D'!C96</f>
        <v>2100</v>
      </c>
      <c r="F96" s="355">
        <f t="shared" si="1"/>
        <v>0</v>
      </c>
      <c r="I96" s="357"/>
      <c r="Q96" s="357"/>
      <c r="Y96" s="357"/>
      <c r="AG96" s="357"/>
      <c r="AO96" s="357"/>
      <c r="AW96" s="357"/>
      <c r="BE96" s="357"/>
    </row>
    <row r="97" spans="1:57" ht="15" customHeight="1" x14ac:dyDescent="0.25">
      <c r="A97" s="94" t="s">
        <v>796</v>
      </c>
      <c r="B97" s="682" t="s">
        <v>18</v>
      </c>
      <c r="C97" s="388">
        <v>2100</v>
      </c>
      <c r="E97" s="1208">
        <f>'Lakmal - Deep South D '!C97+'Pradeep - South D '!C97+'Shashika - South West D '!C97+'Colombo South D '!C97+'Gampaha 02 D '!C97+'Kamal - Sabaragamuawa D '!C97+' Namal - Uva D '!C97+'Vikum - Gampaha 01 D '!C97+'Mahendra- North D '!C97+' Ruwan - Central D '!C97+'Parakrama- North Central D '!C97+'Idunil - Polonnaruwa D '!C97+'East D '!C97+'Wasantha - North West D'!C97</f>
        <v>2100</v>
      </c>
      <c r="F97" s="355">
        <f t="shared" si="1"/>
        <v>0</v>
      </c>
      <c r="I97" s="357"/>
      <c r="Q97" s="357"/>
      <c r="Y97" s="357"/>
      <c r="AG97" s="357"/>
      <c r="AO97" s="357"/>
      <c r="AW97" s="357"/>
      <c r="BE97" s="357"/>
    </row>
    <row r="98" spans="1:57" ht="15" customHeight="1" x14ac:dyDescent="0.25">
      <c r="A98" s="94" t="s">
        <v>758</v>
      </c>
      <c r="B98" s="682" t="s">
        <v>18</v>
      </c>
      <c r="C98" s="388">
        <v>105000</v>
      </c>
      <c r="E98" s="1208">
        <f>'Lakmal - Deep South D '!C98+'Pradeep - South D '!C98+'Shashika - South West D '!C98+'Colombo South D '!C98+'Gampaha 02 D '!C98+'Kamal - Sabaragamuawa D '!C98+' Namal - Uva D '!C98+'Vikum - Gampaha 01 D '!C98+'Mahendra- North D '!C98+' Ruwan - Central D '!C98+'Parakrama- North Central D '!C98+'Idunil - Polonnaruwa D '!C98+'East D '!C98+'Wasantha - North West D'!C98</f>
        <v>105000</v>
      </c>
      <c r="F98" s="355">
        <f t="shared" si="1"/>
        <v>0</v>
      </c>
      <c r="I98" s="357"/>
      <c r="Q98" s="357"/>
      <c r="Y98" s="357"/>
      <c r="AG98" s="357"/>
      <c r="AO98" s="357"/>
      <c r="AW98" s="357"/>
      <c r="BE98" s="357"/>
    </row>
    <row r="99" spans="1:57" s="995" customFormat="1" ht="15" customHeight="1" x14ac:dyDescent="0.25">
      <c r="A99" s="94" t="s">
        <v>778</v>
      </c>
      <c r="B99" s="682" t="s">
        <v>18</v>
      </c>
      <c r="C99" s="388">
        <v>210000</v>
      </c>
      <c r="E99" s="1026">
        <f>'Lakmal - Deep South D '!C99+'Pradeep - South D '!C99+'Shashika - South West D '!C99+'Colombo South D '!C99+'Gampaha 02 D '!C99+'Kamal - Sabaragamuawa D '!C99+' Namal - Uva D '!C99+'Vikum - Gampaha 01 D '!C99+'Mahendra- North D '!C99+' Ruwan - Central D '!C99+'Parakrama- North Central D '!C99+'Idunil - Polonnaruwa D '!C99+'East D '!C99+'Wasantha - North West D'!C99</f>
        <v>210000</v>
      </c>
      <c r="F99" s="1086">
        <f t="shared" si="1"/>
        <v>0</v>
      </c>
      <c r="I99" s="357"/>
      <c r="Q99" s="357"/>
      <c r="Y99" s="357"/>
      <c r="AG99" s="357"/>
      <c r="AO99" s="357"/>
      <c r="AW99" s="357"/>
      <c r="BE99" s="357"/>
    </row>
    <row r="100" spans="1:57" ht="15" customHeight="1" x14ac:dyDescent="0.25">
      <c r="A100" s="939" t="s">
        <v>760</v>
      </c>
      <c r="B100" s="682"/>
      <c r="C100" s="388">
        <v>7346325</v>
      </c>
      <c r="E100" s="1208">
        <f>'Lakmal - Deep South D '!C100+'Pradeep - South D '!C100+'Shashika - South West D '!C100+'Colombo South D '!C100+'Gampaha 02 D '!C100+'Kamal - Sabaragamuawa D '!C100+' Namal - Uva D '!C100+'Vikum - Gampaha 01 D '!C100+'Mahendra- North D '!C100+' Ruwan - Central D '!C100+'Parakrama- North Central D '!C100+'Idunil - Polonnaruwa D '!C100+'East D '!C100+'Wasantha - North West D'!C100</f>
        <v>7346325</v>
      </c>
      <c r="F100" s="355">
        <f t="shared" si="1"/>
        <v>0</v>
      </c>
      <c r="H100" s="357"/>
      <c r="I100" s="357"/>
      <c r="P100" s="357"/>
      <c r="Q100" s="357"/>
      <c r="X100" s="357"/>
      <c r="Y100" s="357"/>
      <c r="AF100" s="357"/>
      <c r="AG100" s="357"/>
      <c r="AN100" s="357"/>
      <c r="AO100" s="357"/>
      <c r="AV100" s="357"/>
      <c r="AW100" s="357"/>
    </row>
    <row r="101" spans="1:57" s="998" customFormat="1" ht="15" customHeight="1" x14ac:dyDescent="0.25">
      <c r="A101" s="939"/>
      <c r="B101" s="682"/>
      <c r="C101" s="388">
        <v>0</v>
      </c>
      <c r="E101" s="1208">
        <f>'Lakmal - Deep South D '!C101+'Pradeep - South D '!C101+'Shashika - South West D '!C101+'Colombo South D '!C101+'Gampaha 02 D '!C101+'Kamal - Sabaragamuawa D '!C101+' Namal - Uva D '!C101+'Vikum - Gampaha 01 D '!C101+'Mahendra- North D '!C101+' Ruwan - Central D '!C101+'Parakrama- North Central D '!C101+'Idunil - Polonnaruwa D '!C101+'East D '!C101+'Wasantha - North West D'!C101</f>
        <v>0</v>
      </c>
      <c r="F101" s="355">
        <f t="shared" si="1"/>
        <v>0</v>
      </c>
      <c r="H101" s="357"/>
      <c r="I101" s="357"/>
      <c r="P101" s="357"/>
      <c r="Q101" s="357"/>
      <c r="X101" s="357"/>
      <c r="Y101" s="357"/>
      <c r="AF101" s="357"/>
      <c r="AG101" s="357"/>
      <c r="AN101" s="357"/>
      <c r="AO101" s="357"/>
      <c r="AV101" s="357"/>
      <c r="AW101" s="357"/>
    </row>
    <row r="102" spans="1:57" s="998" customFormat="1" ht="15" customHeight="1" x14ac:dyDescent="0.25">
      <c r="A102" s="939" t="s">
        <v>825</v>
      </c>
      <c r="B102" s="682"/>
      <c r="C102" s="388">
        <v>0</v>
      </c>
      <c r="E102" s="1208">
        <f>'Lakmal - Deep South D '!C102+'Pradeep - South D '!C102+'Shashika - South West D '!C102+'Colombo South D '!C102+'Gampaha 02 D '!C102+'Kamal - Sabaragamuawa D '!C102+' Namal - Uva D '!C102+'Vikum - Gampaha 01 D '!C102+'Mahendra- North D '!C102+' Ruwan - Central D '!C102+'Parakrama- North Central D '!C102+'Idunil - Polonnaruwa D '!C102+'East D '!C102+'Wasantha - North West D'!C102</f>
        <v>0</v>
      </c>
      <c r="F102" s="355">
        <f t="shared" si="1"/>
        <v>0</v>
      </c>
      <c r="H102" s="357"/>
      <c r="I102" s="357"/>
      <c r="P102" s="357"/>
      <c r="Q102" s="357"/>
      <c r="X102" s="357"/>
      <c r="Y102" s="357"/>
      <c r="AF102" s="357"/>
      <c r="AG102" s="357"/>
      <c r="AN102" s="357"/>
      <c r="AO102" s="357"/>
      <c r="AV102" s="357"/>
      <c r="AW102" s="357"/>
    </row>
    <row r="103" spans="1:57" ht="15" customHeight="1" x14ac:dyDescent="0.25">
      <c r="A103" s="94" t="s">
        <v>826</v>
      </c>
      <c r="B103" s="682" t="s">
        <v>120</v>
      </c>
      <c r="C103" s="388">
        <v>1260</v>
      </c>
      <c r="E103" s="1208">
        <f>'Lakmal - Deep South D '!C103+'Pradeep - South D '!C103+'Shashika - South West D '!C103+'Colombo South D '!C103+'Gampaha 02 D '!C103+'Kamal - Sabaragamuawa D '!C103+' Namal - Uva D '!C103+'Vikum - Gampaha 01 D '!C103+'Mahendra- North D '!C103+' Ruwan - Central D '!C103+'Parakrama- North Central D '!C103+'Idunil - Polonnaruwa D '!C103+'East D '!C103+'Wasantha - North West D'!C103</f>
        <v>1260</v>
      </c>
      <c r="F103" s="355">
        <f t="shared" si="1"/>
        <v>0</v>
      </c>
    </row>
    <row r="104" spans="1:57" ht="15" customHeight="1" x14ac:dyDescent="0.25">
      <c r="A104" s="94" t="s">
        <v>827</v>
      </c>
      <c r="B104" s="682" t="s">
        <v>120</v>
      </c>
      <c r="C104" s="388">
        <v>1260</v>
      </c>
      <c r="E104" s="1208">
        <f>'Lakmal - Deep South D '!C104+'Pradeep - South D '!C104+'Shashika - South West D '!C104+'Colombo South D '!C104+'Gampaha 02 D '!C104+'Kamal - Sabaragamuawa D '!C104+' Namal - Uva D '!C104+'Vikum - Gampaha 01 D '!C104+'Mahendra- North D '!C104+' Ruwan - Central D '!C104+'Parakrama- North Central D '!C104+'Idunil - Polonnaruwa D '!C104+'East D '!C104+'Wasantha - North West D'!C104</f>
        <v>1260</v>
      </c>
      <c r="F104" s="355">
        <f t="shared" si="1"/>
        <v>0</v>
      </c>
    </row>
    <row r="105" spans="1:57" ht="15" customHeight="1" x14ac:dyDescent="0.25">
      <c r="A105" s="94" t="s">
        <v>828</v>
      </c>
      <c r="B105" s="682" t="s">
        <v>120</v>
      </c>
      <c r="C105" s="388">
        <v>1260</v>
      </c>
      <c r="E105" s="1208">
        <f>'Lakmal - Deep South D '!C105+'Pradeep - South D '!C105+'Shashika - South West D '!C105+'Colombo South D '!C105+'Gampaha 02 D '!C105+'Kamal - Sabaragamuawa D '!C105+' Namal - Uva D '!C105+'Vikum - Gampaha 01 D '!C105+'Mahendra- North D '!C105+' Ruwan - Central D '!C105+'Parakrama- North Central D '!C105+'Idunil - Polonnaruwa D '!C105+'East D '!C105+'Wasantha - North West D'!C105</f>
        <v>1260</v>
      </c>
      <c r="F105" s="355">
        <f t="shared" si="1"/>
        <v>0</v>
      </c>
    </row>
    <row r="106" spans="1:57" ht="15" customHeight="1" x14ac:dyDescent="0.25">
      <c r="A106" s="94" t="s">
        <v>829</v>
      </c>
      <c r="B106" s="682" t="s">
        <v>120</v>
      </c>
      <c r="C106" s="388">
        <v>1260</v>
      </c>
      <c r="E106" s="1208">
        <f>'Lakmal - Deep South D '!C106+'Pradeep - South D '!C106+'Shashika - South West D '!C106+'Colombo South D '!C106+'Gampaha 02 D '!C106+'Kamal - Sabaragamuawa D '!C106+' Namal - Uva D '!C106+'Vikum - Gampaha 01 D '!C106+'Mahendra- North D '!C106+' Ruwan - Central D '!C106+'Parakrama- North Central D '!C106+'Idunil - Polonnaruwa D '!C106+'East D '!C106+'Wasantha - North West D'!C106</f>
        <v>1260</v>
      </c>
      <c r="F106" s="355">
        <f t="shared" si="1"/>
        <v>0</v>
      </c>
    </row>
    <row r="107" spans="1:57" ht="15" customHeight="1" x14ac:dyDescent="0.25">
      <c r="A107" s="94"/>
      <c r="B107" s="682"/>
      <c r="C107" s="388">
        <v>0</v>
      </c>
      <c r="E107" s="1208">
        <f>'Lakmal - Deep South D '!C107+'Pradeep - South D '!C107+'Shashika - South West D '!C107+'Colombo South D '!C107+'Gampaha 02 D '!C107+'Kamal - Sabaragamuawa D '!C107+' Namal - Uva D '!C107+'Vikum - Gampaha 01 D '!C107+'Mahendra- North D '!C107+' Ruwan - Central D '!C107+'Parakrama- North Central D '!C107+'Idunil - Polonnaruwa D '!C107+'East D '!C107+'Wasantha - North West D'!C107</f>
        <v>0</v>
      </c>
      <c r="F107" s="355">
        <f t="shared" si="1"/>
        <v>0</v>
      </c>
    </row>
    <row r="108" spans="1:57" ht="15" customHeight="1" x14ac:dyDescent="0.25">
      <c r="A108" s="940" t="s">
        <v>830</v>
      </c>
      <c r="B108" s="682"/>
      <c r="C108" s="388">
        <v>0</v>
      </c>
      <c r="E108" s="1208">
        <f>'Lakmal - Deep South D '!C108+'Pradeep - South D '!C108+'Shashika - South West D '!C108+'Colombo South D '!C108+'Gampaha 02 D '!C108+'Kamal - Sabaragamuawa D '!C108+' Namal - Uva D '!C108+'Vikum - Gampaha 01 D '!C108+'Mahendra- North D '!C108+' Ruwan - Central D '!C108+'Parakrama- North Central D '!C108+'Idunil - Polonnaruwa D '!C108+'East D '!C108+'Wasantha - North West D'!C108</f>
        <v>0</v>
      </c>
      <c r="F108" s="355">
        <f t="shared" si="1"/>
        <v>0</v>
      </c>
    </row>
    <row r="109" spans="1:57" ht="15" customHeight="1" x14ac:dyDescent="0.25">
      <c r="A109" s="94" t="s">
        <v>834</v>
      </c>
      <c r="B109" s="682"/>
      <c r="C109" s="388">
        <v>1260</v>
      </c>
      <c r="E109" s="1208">
        <f>'Lakmal - Deep South D '!C109+'Pradeep - South D '!C109+'Shashika - South West D '!C109+'Colombo South D '!C109+'Gampaha 02 D '!C109+'Kamal - Sabaragamuawa D '!C109+' Namal - Uva D '!C109+'Vikum - Gampaha 01 D '!C109+'Mahendra- North D '!C109+' Ruwan - Central D '!C109+'Parakrama- North Central D '!C109+'Idunil - Polonnaruwa D '!C109+'East D '!C109+'Wasantha - North West D'!C109</f>
        <v>1260</v>
      </c>
      <c r="F109" s="355">
        <f t="shared" si="1"/>
        <v>0</v>
      </c>
    </row>
    <row r="110" spans="1:57" ht="15" customHeight="1" x14ac:dyDescent="0.25">
      <c r="A110" s="94" t="s">
        <v>833</v>
      </c>
      <c r="B110" s="682"/>
      <c r="C110" s="388">
        <v>1260</v>
      </c>
      <c r="E110" s="1208">
        <f>'Lakmal - Deep South D '!C110+'Pradeep - South D '!C110+'Shashika - South West D '!C110+'Colombo South D '!C110+'Gampaha 02 D '!C110+'Kamal - Sabaragamuawa D '!C110+' Namal - Uva D '!C110+'Vikum - Gampaha 01 D '!C110+'Mahendra- North D '!C110+' Ruwan - Central D '!C110+'Parakrama- North Central D '!C110+'Idunil - Polonnaruwa D '!C110+'East D '!C110+'Wasantha - North West D'!C110</f>
        <v>1260</v>
      </c>
      <c r="F110" s="355">
        <f t="shared" si="1"/>
        <v>0</v>
      </c>
    </row>
    <row r="111" spans="1:57" ht="15" customHeight="1" x14ac:dyDescent="0.25">
      <c r="A111" s="94" t="s">
        <v>832</v>
      </c>
      <c r="B111" s="682"/>
      <c r="C111" s="388">
        <v>1260</v>
      </c>
      <c r="E111" s="1208">
        <f>'Lakmal - Deep South D '!C111+'Pradeep - South D '!C111+'Shashika - South West D '!C111+'Colombo South D '!C111+'Gampaha 02 D '!C111+'Kamal - Sabaragamuawa D '!C111+' Namal - Uva D '!C111+'Vikum - Gampaha 01 D '!C111+'Mahendra- North D '!C111+' Ruwan - Central D '!C111+'Parakrama- North Central D '!C111+'Idunil - Polonnaruwa D '!C111+'East D '!C111+'Wasantha - North West D'!C111</f>
        <v>1260</v>
      </c>
      <c r="F111" s="355">
        <f t="shared" si="1"/>
        <v>0</v>
      </c>
    </row>
    <row r="112" spans="1:57" ht="15" customHeight="1" x14ac:dyDescent="0.25">
      <c r="A112" s="94" t="s">
        <v>831</v>
      </c>
      <c r="B112" s="682"/>
      <c r="C112" s="388">
        <v>1260</v>
      </c>
      <c r="E112" s="1208">
        <f>'Lakmal - Deep South D '!C112+'Pradeep - South D '!C112+'Shashika - South West D '!C112+'Colombo South D '!C112+'Gampaha 02 D '!C112+'Kamal - Sabaragamuawa D '!C112+' Namal - Uva D '!C112+'Vikum - Gampaha 01 D '!C112+'Mahendra- North D '!C112+' Ruwan - Central D '!C112+'Parakrama- North Central D '!C112+'Idunil - Polonnaruwa D '!C112+'East D '!C112+'Wasantha - North West D'!C112</f>
        <v>1260</v>
      </c>
      <c r="F112" s="355">
        <f t="shared" si="1"/>
        <v>0</v>
      </c>
    </row>
    <row r="113" spans="1:55" ht="15" customHeight="1" thickBot="1" x14ac:dyDescent="0.3">
      <c r="A113" s="94"/>
      <c r="B113" s="682"/>
      <c r="C113" s="901"/>
      <c r="E113" s="1208">
        <f>'Lakmal - Deep South D '!C113+'Pradeep - South D '!C113+'Shashika - South West D '!C113+'Colombo South D '!C113+'Gampaha 02 D '!C113+'Kamal - Sabaragamuawa D '!C113+' Namal - Uva D '!C113+'Vikum - Gampaha 01 D '!C113+'Mahendra- North D '!C113+' Ruwan - Central D '!C113+'Parakrama- North Central D '!C113+'Idunil - Polonnaruwa D '!C113+'East D '!C113+'Wasantha - North West D'!C113</f>
        <v>0</v>
      </c>
      <c r="F113" s="355">
        <f t="shared" si="1"/>
        <v>0</v>
      </c>
    </row>
    <row r="114" spans="1:55" s="355" customFormat="1" ht="15.75" thickBot="1" x14ac:dyDescent="0.3">
      <c r="A114" s="221" t="s">
        <v>465</v>
      </c>
      <c r="B114" s="848"/>
      <c r="C114" s="1153">
        <v>126500000</v>
      </c>
      <c r="E114" s="1208">
        <f>'Lakmal - Deep South D '!C114+'Pradeep - South D '!C114+'Shashika - South West D '!C114+'Colombo South D '!C114+'Gampaha 02 D '!C114+'Kamal - Sabaragamuawa D '!C114+' Namal - Uva D '!C114+'Vikum - Gampaha 01 D '!C114+'Mahendra- North D '!C114+' Ruwan - Central D '!C114+'Parakrama- North Central D '!C114+'Idunil - Polonnaruwa D '!C114+'East D '!C114+'Wasantha - North West D'!C114</f>
        <v>126500000</v>
      </c>
      <c r="F114" s="355">
        <f t="shared" si="1"/>
        <v>0</v>
      </c>
      <c r="G114" s="357"/>
      <c r="N114" s="357"/>
      <c r="O114" s="357"/>
      <c r="V114" s="357"/>
      <c r="W114" s="357"/>
      <c r="AD114" s="357"/>
      <c r="AE114" s="357"/>
      <c r="AL114" s="357"/>
      <c r="AM114" s="357"/>
      <c r="AT114" s="357"/>
      <c r="AU114" s="357"/>
      <c r="BB114" s="357"/>
      <c r="BC114" s="357"/>
    </row>
    <row r="115" spans="1:55" ht="15.75" thickBot="1" x14ac:dyDescent="0.3">
      <c r="A115" s="221" t="s">
        <v>466</v>
      </c>
      <c r="B115" s="848"/>
      <c r="C115" s="1153">
        <v>52360</v>
      </c>
      <c r="E115" s="1208">
        <f>'Lakmal - Deep South D '!C115+'Pradeep - South D '!C115+'Shashika - South West D '!C115+'Colombo South D '!C115+'Gampaha 02 D '!C115+'Kamal - Sabaragamuawa D '!C115+' Namal - Uva D '!C115+'Vikum - Gampaha 01 D '!C115+'Mahendra- North D '!C115+' Ruwan - Central D '!C115+'Parakrama- North Central D '!C115+'Idunil - Polonnaruwa D '!C115+'East D '!C115+'Wasantha - North West D'!C115</f>
        <v>52360</v>
      </c>
      <c r="F115" s="355">
        <f t="shared" si="1"/>
        <v>0</v>
      </c>
      <c r="V115" s="232"/>
      <c r="W115" s="232"/>
      <c r="AD115" s="232"/>
      <c r="AE115" s="232"/>
      <c r="AL115" s="232"/>
      <c r="AM115" s="232"/>
      <c r="AT115" s="232"/>
      <c r="AU115" s="232"/>
      <c r="BB115" s="232"/>
      <c r="BC115" s="232"/>
    </row>
    <row r="116" spans="1:55" x14ac:dyDescent="0.25">
      <c r="A116" s="1"/>
      <c r="B116" s="845"/>
      <c r="C116" s="729"/>
    </row>
    <row r="117" spans="1:55" x14ac:dyDescent="0.25">
      <c r="C117" s="995"/>
    </row>
    <row r="118" spans="1:55" x14ac:dyDescent="0.25">
      <c r="C118" s="995"/>
    </row>
  </sheetData>
  <mergeCells count="2">
    <mergeCell ref="A4:A5"/>
    <mergeCell ref="B4:B5"/>
  </mergeCells>
  <conditionalFormatting sqref="B1:C1">
    <cfRule type="cellIs" dxfId="12" priority="10" operator="greaterThan">
      <formula>200000</formula>
    </cfRule>
  </conditionalFormatting>
  <conditionalFormatting sqref="W115">
    <cfRule type="cellIs" dxfId="11" priority="97" operator="lessThan">
      <formula>0</formula>
    </cfRule>
  </conditionalFormatting>
  <conditionalFormatting sqref="AE115">
    <cfRule type="cellIs" dxfId="10" priority="96" operator="lessThan">
      <formula>0</formula>
    </cfRule>
  </conditionalFormatting>
  <conditionalFormatting sqref="AM115">
    <cfRule type="cellIs" dxfId="9" priority="95" operator="lessThan">
      <formula>0</formula>
    </cfRule>
  </conditionalFormatting>
  <conditionalFormatting sqref="AU115">
    <cfRule type="cellIs" dxfId="8" priority="94" operator="lessThan">
      <formula>0</formula>
    </cfRule>
  </conditionalFormatting>
  <conditionalFormatting sqref="BC115">
    <cfRule type="cellIs" dxfId="7" priority="93" operator="lessThan">
      <formula>0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04"/>
  <sheetViews>
    <sheetView tabSelected="1" zoomScale="85" zoomScaleNormal="85" workbookViewId="0">
      <pane xSplit="4" ySplit="9" topLeftCell="E200" activePane="bottomRight" state="frozen"/>
      <selection pane="topRight" activeCell="E1" sqref="E1"/>
      <selection pane="bottomLeft" activeCell="A10" sqref="A10"/>
      <selection pane="bottomRight" activeCell="I8" sqref="I8"/>
    </sheetView>
  </sheetViews>
  <sheetFormatPr defaultRowHeight="15" x14ac:dyDescent="0.25"/>
  <cols>
    <col min="1" max="1" width="3.28515625" style="998" customWidth="1"/>
    <col min="2" max="2" width="3.85546875" style="998" customWidth="1"/>
    <col min="3" max="3" width="4.140625" style="998" customWidth="1"/>
    <col min="4" max="4" width="35.85546875" style="998" customWidth="1"/>
    <col min="5" max="5" width="17" style="4" customWidth="1"/>
    <col min="6" max="6" width="11.7109375" style="108" customWidth="1"/>
    <col min="7" max="7" width="16.140625" style="108" customWidth="1"/>
    <col min="8" max="8" width="9" style="108" customWidth="1"/>
    <col min="9" max="9" width="9.85546875" style="108" customWidth="1"/>
    <col min="10" max="14" width="7.7109375" style="108" customWidth="1"/>
    <col min="15" max="15" width="1.42578125" style="108" customWidth="1"/>
    <col min="16" max="16" width="5.140625" style="998" customWidth="1"/>
    <col min="17" max="17" width="9.85546875" style="998" customWidth="1"/>
    <col min="18" max="18" width="17.85546875" style="998" customWidth="1"/>
    <col min="19" max="19" width="16.5703125" style="998" customWidth="1"/>
    <col min="20" max="16384" width="9.140625" style="998"/>
  </cols>
  <sheetData>
    <row r="1" spans="1:112" x14ac:dyDescent="0.25">
      <c r="A1" s="1003"/>
      <c r="B1" s="1003"/>
      <c r="C1" s="1004"/>
      <c r="D1" s="1005"/>
      <c r="E1" s="1006"/>
      <c r="F1" s="1033"/>
      <c r="G1" s="1033"/>
      <c r="H1" s="1033"/>
      <c r="I1" s="1033"/>
      <c r="J1" s="1033"/>
      <c r="K1" s="1033"/>
      <c r="L1" s="1033"/>
      <c r="M1" s="1033"/>
      <c r="N1" s="1033"/>
      <c r="O1" s="1033"/>
      <c r="P1" s="1004"/>
    </row>
    <row r="2" spans="1:112" ht="18.75" x14ac:dyDescent="0.3">
      <c r="A2" s="1003"/>
      <c r="B2" s="1096"/>
      <c r="C2" s="1097"/>
      <c r="D2" s="1070" t="s">
        <v>0</v>
      </c>
      <c r="E2" s="1033"/>
      <c r="F2" s="1034"/>
      <c r="G2" s="1034"/>
      <c r="H2" s="1034"/>
      <c r="I2" s="1034"/>
      <c r="J2" s="1034"/>
      <c r="K2" s="1034"/>
      <c r="L2" s="1034"/>
      <c r="M2" s="1034"/>
      <c r="N2" s="1034"/>
      <c r="O2" s="1034"/>
      <c r="P2" s="1004"/>
    </row>
    <row r="3" spans="1:112" ht="18.75" x14ac:dyDescent="0.3">
      <c r="A3" s="1003"/>
      <c r="B3" s="1003"/>
      <c r="C3" s="1004"/>
      <c r="D3" s="1098" t="s">
        <v>822</v>
      </c>
      <c r="E3" s="1033"/>
      <c r="F3" s="1035"/>
      <c r="G3" s="1035"/>
      <c r="H3" s="1035"/>
      <c r="I3" s="1035"/>
      <c r="J3" s="1035"/>
      <c r="K3" s="1035"/>
      <c r="L3" s="1035"/>
      <c r="M3" s="1035"/>
      <c r="N3" s="1035"/>
      <c r="O3" s="1035"/>
      <c r="P3" s="1004"/>
    </row>
    <row r="4" spans="1:112" s="1028" customFormat="1" ht="15.75" x14ac:dyDescent="0.25">
      <c r="A4" s="1029"/>
      <c r="B4" s="1029"/>
      <c r="C4" s="1030"/>
      <c r="D4" s="1031"/>
      <c r="E4" s="1033"/>
      <c r="F4" s="1035"/>
      <c r="G4" s="1035"/>
      <c r="H4" s="1035"/>
      <c r="I4" s="1035"/>
      <c r="J4" s="1035"/>
      <c r="K4" s="1035"/>
      <c r="L4" s="1035"/>
      <c r="M4" s="1035"/>
      <c r="N4" s="1035"/>
      <c r="O4" s="1035"/>
      <c r="P4" s="1004"/>
      <c r="Q4" s="998"/>
      <c r="R4" s="998"/>
      <c r="S4" s="998"/>
      <c r="T4" s="998"/>
      <c r="U4" s="998"/>
      <c r="V4" s="998"/>
      <c r="W4" s="998"/>
      <c r="X4" s="998"/>
      <c r="Y4" s="998"/>
      <c r="Z4" s="998"/>
      <c r="AA4" s="998"/>
      <c r="AB4" s="998"/>
      <c r="AC4" s="998"/>
      <c r="AD4" s="998"/>
      <c r="AE4" s="998"/>
      <c r="AF4" s="998"/>
      <c r="AG4" s="998"/>
      <c r="AH4" s="998"/>
      <c r="AI4" s="998"/>
      <c r="AJ4" s="998"/>
      <c r="AK4" s="998"/>
      <c r="AL4" s="998"/>
      <c r="AM4" s="998"/>
      <c r="AN4" s="998"/>
      <c r="AO4" s="998"/>
      <c r="AP4" s="998"/>
      <c r="AQ4" s="998"/>
      <c r="AR4" s="998"/>
      <c r="AS4" s="998"/>
      <c r="AT4" s="998"/>
      <c r="AU4" s="998"/>
      <c r="AV4" s="998"/>
      <c r="AW4" s="998"/>
      <c r="AX4" s="998"/>
      <c r="AY4" s="998"/>
      <c r="AZ4" s="998"/>
      <c r="BA4" s="998"/>
      <c r="BB4" s="998"/>
      <c r="BC4" s="998"/>
      <c r="BD4" s="998"/>
      <c r="BE4" s="998"/>
      <c r="BF4" s="998"/>
      <c r="BG4" s="998"/>
      <c r="BH4" s="998"/>
      <c r="BI4" s="998"/>
      <c r="BJ4" s="998"/>
      <c r="BK4" s="998"/>
      <c r="BL4" s="998"/>
      <c r="BM4" s="998"/>
      <c r="BN4" s="998"/>
      <c r="BO4" s="998"/>
      <c r="BP4" s="998"/>
      <c r="BQ4" s="998"/>
      <c r="BR4" s="998"/>
      <c r="BS4" s="998"/>
      <c r="BT4" s="998"/>
      <c r="BU4" s="998"/>
      <c r="BV4" s="998"/>
      <c r="BW4" s="998"/>
      <c r="BX4" s="998"/>
      <c r="BY4" s="998"/>
      <c r="BZ4" s="998"/>
      <c r="CA4" s="998"/>
      <c r="CB4" s="998"/>
      <c r="CC4" s="998"/>
      <c r="CD4" s="998"/>
      <c r="CE4" s="998"/>
      <c r="CF4" s="998"/>
      <c r="CG4" s="998"/>
      <c r="CH4" s="998"/>
      <c r="CI4" s="998"/>
      <c r="CJ4" s="998"/>
      <c r="CK4" s="998"/>
      <c r="CL4" s="998"/>
      <c r="CM4" s="998"/>
      <c r="CN4" s="998"/>
      <c r="CO4" s="998"/>
      <c r="CP4" s="998"/>
      <c r="CQ4" s="998"/>
      <c r="CR4" s="998"/>
      <c r="CS4" s="998"/>
      <c r="CT4" s="998"/>
      <c r="CU4" s="998"/>
      <c r="CV4" s="998"/>
      <c r="CW4" s="998"/>
      <c r="CX4" s="998"/>
      <c r="CY4" s="998"/>
      <c r="CZ4" s="998"/>
      <c r="DA4" s="998"/>
      <c r="DB4" s="998"/>
      <c r="DC4" s="998"/>
      <c r="DD4" s="998"/>
      <c r="DE4" s="998"/>
      <c r="DF4" s="998"/>
      <c r="DG4" s="998"/>
      <c r="DH4" s="998"/>
    </row>
    <row r="5" spans="1:112" s="1028" customFormat="1" ht="15.75" x14ac:dyDescent="0.25">
      <c r="A5" s="1029"/>
      <c r="B5" s="1029"/>
      <c r="C5" s="1030"/>
      <c r="D5" s="1040" t="s">
        <v>633</v>
      </c>
      <c r="E5" s="1033"/>
      <c r="F5" s="1035"/>
      <c r="G5" s="1035"/>
      <c r="H5" s="1035"/>
      <c r="I5" s="1035"/>
      <c r="J5" s="1035"/>
      <c r="K5" s="1035"/>
      <c r="L5" s="1035"/>
      <c r="M5" s="1035"/>
      <c r="N5" s="1035"/>
      <c r="O5" s="1035"/>
      <c r="P5" s="1004"/>
      <c r="Q5" s="998"/>
      <c r="R5" s="998"/>
      <c r="S5" s="998"/>
      <c r="T5" s="998"/>
      <c r="U5" s="998"/>
      <c r="V5" s="998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8"/>
      <c r="AW5" s="998"/>
      <c r="AX5" s="998"/>
      <c r="AY5" s="998"/>
      <c r="AZ5" s="998"/>
      <c r="BA5" s="998"/>
      <c r="BB5" s="998"/>
      <c r="BC5" s="998"/>
      <c r="BD5" s="998"/>
      <c r="BE5" s="998"/>
      <c r="BF5" s="998"/>
      <c r="BG5" s="998"/>
      <c r="BH5" s="998"/>
      <c r="BI5" s="998"/>
      <c r="BJ5" s="998"/>
      <c r="BK5" s="998"/>
      <c r="BL5" s="998"/>
      <c r="BM5" s="998"/>
      <c r="BN5" s="998"/>
      <c r="BO5" s="998"/>
      <c r="BP5" s="998"/>
      <c r="BQ5" s="998"/>
      <c r="BR5" s="998"/>
      <c r="BS5" s="998"/>
      <c r="BT5" s="998"/>
      <c r="BU5" s="998"/>
      <c r="BV5" s="998"/>
      <c r="BW5" s="998"/>
      <c r="BX5" s="998"/>
      <c r="BY5" s="998"/>
      <c r="BZ5" s="998"/>
      <c r="CA5" s="998"/>
      <c r="CB5" s="998"/>
      <c r="CC5" s="998"/>
      <c r="CD5" s="998"/>
      <c r="CE5" s="998"/>
      <c r="CF5" s="998"/>
      <c r="CG5" s="998"/>
      <c r="CH5" s="998"/>
      <c r="CI5" s="998"/>
      <c r="CJ5" s="998"/>
      <c r="CK5" s="998"/>
      <c r="CL5" s="998"/>
      <c r="CM5" s="998"/>
      <c r="CN5" s="998"/>
      <c r="CO5" s="998"/>
      <c r="CP5" s="998"/>
      <c r="CQ5" s="998"/>
      <c r="CR5" s="998"/>
      <c r="CS5" s="998"/>
      <c r="CT5" s="998"/>
      <c r="CU5" s="998"/>
      <c r="CV5" s="998"/>
      <c r="CW5" s="998"/>
      <c r="CX5" s="998"/>
      <c r="CY5" s="998"/>
      <c r="CZ5" s="998"/>
      <c r="DA5" s="998"/>
      <c r="DB5" s="998"/>
      <c r="DC5" s="998"/>
      <c r="DD5" s="998"/>
      <c r="DE5" s="998"/>
      <c r="DF5" s="998"/>
      <c r="DG5" s="998"/>
      <c r="DH5" s="998"/>
    </row>
    <row r="6" spans="1:112" s="1028" customFormat="1" ht="15.75" x14ac:dyDescent="0.25">
      <c r="A6" s="1029"/>
      <c r="B6" s="1029"/>
      <c r="C6" s="1030"/>
      <c r="D6" s="1041" t="s">
        <v>837</v>
      </c>
      <c r="E6" s="1006"/>
      <c r="F6" s="1035"/>
      <c r="G6" s="1035"/>
      <c r="H6" s="1035"/>
      <c r="I6" s="1035"/>
      <c r="J6" s="1035"/>
      <c r="K6" s="1035"/>
      <c r="L6" s="1035"/>
      <c r="M6" s="1035"/>
      <c r="N6" s="1035"/>
      <c r="O6" s="1035"/>
      <c r="P6" s="1004"/>
      <c r="Q6" s="998"/>
      <c r="R6" s="998"/>
      <c r="S6" s="998"/>
      <c r="T6" s="998"/>
      <c r="U6" s="998"/>
      <c r="V6" s="998"/>
      <c r="W6" s="998"/>
      <c r="X6" s="998"/>
      <c r="Y6" s="998"/>
      <c r="Z6" s="998"/>
      <c r="AA6" s="998"/>
      <c r="AB6" s="998"/>
      <c r="AC6" s="998"/>
      <c r="AD6" s="998"/>
      <c r="AE6" s="998"/>
      <c r="AF6" s="998"/>
      <c r="AG6" s="998"/>
      <c r="AH6" s="998"/>
      <c r="AI6" s="998"/>
      <c r="AJ6" s="998"/>
      <c r="AK6" s="998"/>
      <c r="AL6" s="998"/>
      <c r="AM6" s="998"/>
      <c r="AN6" s="998"/>
      <c r="AO6" s="998"/>
      <c r="AP6" s="998"/>
      <c r="AQ6" s="998"/>
      <c r="AR6" s="998"/>
      <c r="AS6" s="998"/>
      <c r="AT6" s="998"/>
      <c r="AU6" s="998"/>
      <c r="AV6" s="998"/>
      <c r="AW6" s="998"/>
      <c r="AX6" s="998"/>
      <c r="AY6" s="998"/>
      <c r="AZ6" s="998"/>
      <c r="BA6" s="998"/>
      <c r="BB6" s="998"/>
      <c r="BC6" s="998"/>
      <c r="BD6" s="998"/>
      <c r="BE6" s="998"/>
      <c r="BF6" s="998"/>
      <c r="BG6" s="998"/>
      <c r="BH6" s="998"/>
      <c r="BI6" s="998"/>
      <c r="BJ6" s="998"/>
      <c r="BK6" s="998"/>
      <c r="BL6" s="998"/>
      <c r="BM6" s="998"/>
      <c r="BN6" s="998"/>
      <c r="BO6" s="998"/>
      <c r="BP6" s="998"/>
      <c r="BQ6" s="998"/>
      <c r="BR6" s="998"/>
      <c r="BS6" s="998"/>
      <c r="BT6" s="998"/>
      <c r="BU6" s="998"/>
      <c r="BV6" s="998"/>
      <c r="BW6" s="998"/>
      <c r="BX6" s="998"/>
      <c r="BY6" s="998"/>
      <c r="BZ6" s="998"/>
      <c r="CA6" s="998"/>
      <c r="CB6" s="998"/>
      <c r="CC6" s="998"/>
      <c r="CD6" s="998"/>
      <c r="CE6" s="998"/>
      <c r="CF6" s="998"/>
      <c r="CG6" s="998"/>
      <c r="CH6" s="998"/>
      <c r="CI6" s="998"/>
      <c r="CJ6" s="998"/>
      <c r="CK6" s="998"/>
      <c r="CL6" s="998"/>
      <c r="CM6" s="998"/>
      <c r="CN6" s="998"/>
      <c r="CO6" s="998"/>
      <c r="CP6" s="998"/>
      <c r="CQ6" s="998"/>
      <c r="CR6" s="998"/>
      <c r="CS6" s="998"/>
      <c r="CT6" s="998"/>
      <c r="CU6" s="998"/>
      <c r="CV6" s="998"/>
      <c r="CW6" s="998"/>
      <c r="CX6" s="998"/>
      <c r="CY6" s="998"/>
      <c r="CZ6" s="998"/>
      <c r="DA6" s="998"/>
      <c r="DB6" s="998"/>
      <c r="DC6" s="998"/>
      <c r="DD6" s="998"/>
      <c r="DE6" s="998"/>
      <c r="DF6" s="998"/>
      <c r="DG6" s="998"/>
      <c r="DH6" s="998"/>
    </row>
    <row r="7" spans="1:112" ht="15.75" x14ac:dyDescent="0.25">
      <c r="A7" s="1003"/>
      <c r="B7" s="1003"/>
      <c r="C7" s="1004"/>
      <c r="D7" s="1040"/>
      <c r="E7" s="1006"/>
      <c r="F7" s="1035"/>
      <c r="G7" s="1035"/>
      <c r="H7" s="1035"/>
      <c r="I7" s="1035"/>
      <c r="J7" s="1035"/>
      <c r="K7" s="1035"/>
      <c r="L7" s="1035"/>
      <c r="M7" s="1035"/>
      <c r="N7" s="1035"/>
      <c r="O7" s="1035"/>
      <c r="P7" s="1004"/>
    </row>
    <row r="8" spans="1:112" x14ac:dyDescent="0.25">
      <c r="A8" s="1003"/>
      <c r="B8" s="1003"/>
      <c r="C8" s="1004"/>
      <c r="D8" s="1042" t="s">
        <v>763</v>
      </c>
      <c r="E8" s="1013"/>
      <c r="F8" s="1013"/>
      <c r="G8" s="1013"/>
      <c r="H8" s="1013"/>
      <c r="I8" s="1013"/>
      <c r="J8" s="1013"/>
      <c r="K8" s="1013"/>
      <c r="L8" s="1013"/>
      <c r="M8" s="1013"/>
      <c r="N8" s="1013"/>
      <c r="O8" s="1013"/>
      <c r="P8" s="1004"/>
    </row>
    <row r="9" spans="1:112" ht="50.25" customHeight="1" x14ac:dyDescent="0.25">
      <c r="A9" s="1007"/>
      <c r="B9" s="1007"/>
      <c r="C9" s="1008"/>
      <c r="D9" s="1009" t="s">
        <v>584</v>
      </c>
      <c r="E9" s="1130" t="s">
        <v>836</v>
      </c>
      <c r="F9" s="1130" t="s">
        <v>835</v>
      </c>
      <c r="G9" s="1058"/>
      <c r="H9" s="1053"/>
      <c r="I9" s="1053"/>
      <c r="J9" s="1053"/>
      <c r="K9" s="1053"/>
      <c r="L9" s="1053"/>
      <c r="M9" s="1053"/>
      <c r="N9" s="1053"/>
      <c r="O9" s="1053"/>
      <c r="P9" s="1008"/>
      <c r="S9" s="1056"/>
    </row>
    <row r="10" spans="1:112" x14ac:dyDescent="0.25">
      <c r="A10" s="1004"/>
      <c r="B10" s="1004">
        <v>1</v>
      </c>
      <c r="C10" s="1004">
        <v>1</v>
      </c>
      <c r="D10" s="1059" t="s">
        <v>586</v>
      </c>
      <c r="E10" s="1048">
        <v>1200000</v>
      </c>
      <c r="F10" s="1010">
        <v>468</v>
      </c>
      <c r="G10" s="1057"/>
      <c r="H10" s="1057"/>
      <c r="I10" s="1015"/>
      <c r="J10" s="1015"/>
      <c r="K10" s="1015"/>
      <c r="L10" s="1015"/>
      <c r="M10" s="1015"/>
      <c r="N10" s="1015"/>
      <c r="O10" s="1015"/>
      <c r="P10" s="1049"/>
    </row>
    <row r="11" spans="1:112" x14ac:dyDescent="0.25">
      <c r="A11" s="1004"/>
      <c r="B11" s="1004">
        <v>2</v>
      </c>
      <c r="C11" s="1004">
        <v>2</v>
      </c>
      <c r="D11" s="1059" t="s">
        <v>497</v>
      </c>
      <c r="E11" s="1048">
        <v>1300000</v>
      </c>
      <c r="F11" s="1010">
        <v>416</v>
      </c>
      <c r="G11" s="1057"/>
      <c r="H11" s="1057"/>
      <c r="I11" s="1015"/>
      <c r="J11" s="1015"/>
      <c r="K11" s="1015"/>
      <c r="L11" s="1015"/>
      <c r="M11" s="1015"/>
      <c r="N11" s="1015"/>
      <c r="O11" s="1015"/>
      <c r="P11" s="1049"/>
    </row>
    <row r="12" spans="1:112" x14ac:dyDescent="0.25">
      <c r="A12" s="1004"/>
      <c r="B12" s="1004">
        <v>3</v>
      </c>
      <c r="C12" s="1004">
        <v>3</v>
      </c>
      <c r="D12" s="1099" t="s">
        <v>498</v>
      </c>
      <c r="E12" s="1048">
        <v>1200000</v>
      </c>
      <c r="F12" s="1010">
        <v>416</v>
      </c>
      <c r="G12" s="1100" t="s">
        <v>808</v>
      </c>
      <c r="H12" s="1057"/>
      <c r="I12" s="1015"/>
      <c r="J12" s="1015"/>
      <c r="K12" s="1015"/>
      <c r="L12" s="1015"/>
      <c r="M12" s="1015"/>
      <c r="N12" s="1015"/>
      <c r="O12" s="1015"/>
      <c r="P12" s="1049"/>
    </row>
    <row r="13" spans="1:112" x14ac:dyDescent="0.25">
      <c r="A13" s="1004"/>
      <c r="B13" s="1004">
        <v>4</v>
      </c>
      <c r="C13" s="1004">
        <v>4</v>
      </c>
      <c r="D13" s="1059" t="s">
        <v>499</v>
      </c>
      <c r="E13" s="1048">
        <v>1200000</v>
      </c>
      <c r="F13" s="1010">
        <v>520</v>
      </c>
      <c r="G13" s="1057"/>
      <c r="H13" s="1057"/>
      <c r="I13" s="1015"/>
      <c r="J13" s="1015"/>
      <c r="K13" s="1015"/>
      <c r="L13" s="1015"/>
      <c r="M13" s="1015"/>
      <c r="N13" s="1015"/>
      <c r="O13" s="1015"/>
      <c r="P13" s="1049"/>
    </row>
    <row r="14" spans="1:112" x14ac:dyDescent="0.25">
      <c r="A14" s="1004"/>
      <c r="B14" s="1004">
        <v>5</v>
      </c>
      <c r="C14" s="1004">
        <v>5</v>
      </c>
      <c r="D14" s="1099" t="s">
        <v>500</v>
      </c>
      <c r="E14" s="1048">
        <v>1900000</v>
      </c>
      <c r="F14" s="1010">
        <v>442</v>
      </c>
      <c r="G14" s="1100" t="s">
        <v>809</v>
      </c>
      <c r="H14" s="1057"/>
      <c r="I14" s="1015"/>
      <c r="J14" s="1015"/>
      <c r="K14" s="1015"/>
      <c r="L14" s="1015"/>
      <c r="M14" s="1015"/>
      <c r="N14" s="1015"/>
      <c r="O14" s="1015"/>
      <c r="P14" s="1049"/>
    </row>
    <row r="15" spans="1:112" hidden="1" x14ac:dyDescent="0.25">
      <c r="A15" s="1004"/>
      <c r="B15" s="1004"/>
      <c r="C15" s="1004"/>
      <c r="D15" s="1101" t="s">
        <v>505</v>
      </c>
      <c r="E15" s="1010"/>
      <c r="F15" s="1010"/>
      <c r="G15" s="1057"/>
      <c r="H15" s="1057"/>
      <c r="I15" s="1015"/>
      <c r="J15" s="1015"/>
      <c r="K15" s="1015"/>
      <c r="L15" s="1015"/>
      <c r="M15" s="1015"/>
      <c r="N15" s="1015"/>
      <c r="O15" s="1015"/>
      <c r="P15" s="1049"/>
    </row>
    <row r="16" spans="1:112" hidden="1" x14ac:dyDescent="0.25">
      <c r="A16" s="1004"/>
      <c r="B16" s="1004"/>
      <c r="C16" s="1004"/>
      <c r="D16" s="1101" t="s">
        <v>502</v>
      </c>
      <c r="E16" s="1010"/>
      <c r="F16" s="1010"/>
      <c r="G16" s="1057"/>
      <c r="H16" s="1057"/>
      <c r="I16" s="1015"/>
      <c r="J16" s="1015"/>
      <c r="K16" s="1015"/>
      <c r="L16" s="1015"/>
      <c r="M16" s="1015"/>
      <c r="N16" s="1015"/>
      <c r="O16" s="1015"/>
      <c r="P16" s="1004"/>
    </row>
    <row r="17" spans="1:16" x14ac:dyDescent="0.25">
      <c r="A17" s="1004"/>
      <c r="B17" s="1004">
        <v>6</v>
      </c>
      <c r="C17" s="1004">
        <v>6</v>
      </c>
      <c r="D17" s="1011" t="s">
        <v>610</v>
      </c>
      <c r="E17" s="1010">
        <v>1400000</v>
      </c>
      <c r="F17" s="1010">
        <v>204</v>
      </c>
      <c r="G17" s="1057"/>
      <c r="H17" s="1057"/>
      <c r="I17" s="1015"/>
      <c r="J17" s="1015"/>
      <c r="K17" s="1015"/>
      <c r="L17" s="1015"/>
      <c r="M17" s="1015"/>
      <c r="N17" s="1015"/>
      <c r="O17" s="1015"/>
      <c r="P17" s="1049"/>
    </row>
    <row r="18" spans="1:16" ht="15.75" thickBot="1" x14ac:dyDescent="0.3">
      <c r="A18" s="1003"/>
      <c r="B18" s="1003"/>
      <c r="C18" s="1004"/>
      <c r="D18" s="1002"/>
      <c r="E18" s="1013">
        <f t="shared" ref="E18" si="0">SUM(E10:E17)</f>
        <v>8200000</v>
      </c>
      <c r="F18" s="1013">
        <f>SUM(F10:F17)</f>
        <v>2466</v>
      </c>
      <c r="G18" s="1057"/>
      <c r="H18" s="1057"/>
      <c r="I18" s="1015"/>
      <c r="J18" s="1015"/>
      <c r="K18" s="1015"/>
      <c r="L18" s="1015"/>
      <c r="M18" s="1015"/>
      <c r="N18" s="1013"/>
      <c r="O18" s="1013"/>
      <c r="P18" s="1049"/>
    </row>
    <row r="19" spans="1:16" s="108" customFormat="1" ht="15.75" thickBot="1" x14ac:dyDescent="0.3">
      <c r="A19" s="1045"/>
      <c r="B19" s="1045"/>
      <c r="C19" s="1046"/>
      <c r="D19" s="1022" t="s">
        <v>585</v>
      </c>
      <c r="E19" s="1013">
        <f t="shared" ref="E19" si="1">E10+E11+E12+E13+E14+E15+E16+E17</f>
        <v>8200000</v>
      </c>
      <c r="F19" s="1013">
        <f>F10+F11+F12+F13+F14+F15+F16+F17</f>
        <v>2466</v>
      </c>
      <c r="G19" s="1057"/>
      <c r="H19" s="1057"/>
      <c r="I19" s="1015"/>
      <c r="J19" s="1015"/>
      <c r="K19" s="1015"/>
      <c r="L19" s="1015"/>
      <c r="M19" s="1015"/>
      <c r="N19" s="1013"/>
      <c r="O19" s="1013"/>
      <c r="P19" s="1049"/>
    </row>
    <row r="20" spans="1:16" x14ac:dyDescent="0.25">
      <c r="A20" s="1003"/>
      <c r="B20" s="1003"/>
      <c r="C20" s="1004"/>
      <c r="D20" s="1027"/>
      <c r="E20" s="1013"/>
      <c r="F20" s="1013"/>
      <c r="G20" s="1015"/>
      <c r="H20" s="1015"/>
      <c r="I20" s="1015"/>
      <c r="J20" s="1015"/>
      <c r="K20" s="1015"/>
      <c r="L20" s="1015"/>
      <c r="M20" s="1015"/>
      <c r="N20" s="1013"/>
      <c r="O20" s="1013"/>
      <c r="P20" s="1049"/>
    </row>
    <row r="21" spans="1:16" x14ac:dyDescent="0.25">
      <c r="A21" s="1004"/>
      <c r="B21" s="1004"/>
      <c r="C21" s="1004"/>
      <c r="D21" s="1042" t="s">
        <v>764</v>
      </c>
      <c r="E21" s="1013"/>
      <c r="F21" s="1013"/>
      <c r="G21" s="1015"/>
      <c r="H21" s="1015"/>
      <c r="I21" s="1015"/>
      <c r="J21" s="1015"/>
      <c r="K21" s="1015"/>
      <c r="L21" s="1015"/>
      <c r="M21" s="1015"/>
      <c r="N21" s="1013"/>
      <c r="O21" s="1013"/>
      <c r="P21" s="1049"/>
    </row>
    <row r="22" spans="1:16" x14ac:dyDescent="0.25">
      <c r="A22" s="1004"/>
      <c r="B22" s="1004">
        <v>7</v>
      </c>
      <c r="C22" s="1004">
        <v>1</v>
      </c>
      <c r="D22" s="1059" t="s">
        <v>501</v>
      </c>
      <c r="E22" s="1048">
        <v>1200000</v>
      </c>
      <c r="F22" s="1010">
        <v>416</v>
      </c>
      <c r="G22" s="1057"/>
      <c r="H22" s="1057"/>
      <c r="I22" s="1015"/>
      <c r="J22" s="1015"/>
      <c r="K22" s="1015"/>
      <c r="L22" s="1015"/>
      <c r="M22" s="1015"/>
      <c r="N22" s="1015"/>
      <c r="O22" s="1015"/>
      <c r="P22" s="1004"/>
    </row>
    <row r="23" spans="1:16" x14ac:dyDescent="0.25">
      <c r="A23" s="1004"/>
      <c r="B23" s="1004">
        <v>8</v>
      </c>
      <c r="C23" s="1004">
        <v>2</v>
      </c>
      <c r="D23" s="1059" t="s">
        <v>618</v>
      </c>
      <c r="E23" s="1048">
        <v>1500000</v>
      </c>
      <c r="F23" s="1010">
        <v>520</v>
      </c>
      <c r="G23" s="1057"/>
      <c r="H23" s="1057"/>
      <c r="I23" s="1015"/>
      <c r="J23" s="1015"/>
      <c r="K23" s="1015"/>
      <c r="L23" s="1015"/>
      <c r="M23" s="1015"/>
      <c r="N23" s="1015"/>
      <c r="O23" s="1015"/>
      <c r="P23" s="1004"/>
    </row>
    <row r="24" spans="1:16" x14ac:dyDescent="0.25">
      <c r="A24" s="1004"/>
      <c r="B24" s="1004">
        <v>9</v>
      </c>
      <c r="C24" s="1004">
        <v>3</v>
      </c>
      <c r="D24" s="1059" t="s">
        <v>503</v>
      </c>
      <c r="E24" s="1048">
        <v>1400000</v>
      </c>
      <c r="F24" s="1010">
        <v>442</v>
      </c>
      <c r="G24" s="1057"/>
      <c r="H24" s="1057"/>
      <c r="I24" s="1015"/>
      <c r="J24" s="1015"/>
      <c r="K24" s="1015"/>
      <c r="L24" s="1015"/>
      <c r="M24" s="1015"/>
      <c r="N24" s="1015"/>
      <c r="O24" s="1015"/>
      <c r="P24" s="1004"/>
    </row>
    <row r="25" spans="1:16" x14ac:dyDescent="0.25">
      <c r="A25" s="1004"/>
      <c r="B25" s="1004">
        <v>10</v>
      </c>
      <c r="C25" s="1004">
        <v>4</v>
      </c>
      <c r="D25" s="1059" t="s">
        <v>504</v>
      </c>
      <c r="E25" s="1048">
        <v>1200000</v>
      </c>
      <c r="F25" s="1010">
        <v>442</v>
      </c>
      <c r="G25" s="1057"/>
      <c r="H25" s="1057"/>
      <c r="I25" s="1015"/>
      <c r="J25" s="1015"/>
      <c r="K25" s="1015"/>
      <c r="L25" s="1015"/>
      <c r="M25" s="1015"/>
      <c r="N25" s="1015"/>
      <c r="O25" s="1015"/>
      <c r="P25" s="1004"/>
    </row>
    <row r="26" spans="1:16" hidden="1" x14ac:dyDescent="0.25">
      <c r="A26" s="1004"/>
      <c r="B26" s="1004"/>
      <c r="C26" s="1004"/>
      <c r="D26" s="1011" t="s">
        <v>709</v>
      </c>
      <c r="E26" s="1048"/>
      <c r="F26" s="1010"/>
      <c r="G26" s="1057"/>
      <c r="H26" s="1057"/>
      <c r="I26" s="1015"/>
      <c r="J26" s="1015"/>
      <c r="K26" s="1015"/>
      <c r="L26" s="1015"/>
      <c r="M26" s="1015"/>
      <c r="N26" s="1015"/>
      <c r="O26" s="1015"/>
      <c r="P26" s="1004"/>
    </row>
    <row r="27" spans="1:16" ht="15.75" thickBot="1" x14ac:dyDescent="0.3">
      <c r="A27" s="1003"/>
      <c r="B27" s="1003"/>
      <c r="C27" s="1004"/>
      <c r="D27" s="1012"/>
      <c r="E27" s="1013">
        <f t="shared" ref="E27:F27" si="2">SUM(E22:E26)</f>
        <v>5300000</v>
      </c>
      <c r="F27" s="1013">
        <f t="shared" si="2"/>
        <v>1820</v>
      </c>
      <c r="G27" s="1057"/>
      <c r="H27" s="1057"/>
      <c r="I27" s="1015"/>
      <c r="J27" s="1015"/>
      <c r="K27" s="1015"/>
      <c r="L27" s="1015"/>
      <c r="M27" s="1015"/>
      <c r="N27" s="1013"/>
      <c r="O27" s="1013"/>
      <c r="P27" s="1004"/>
    </row>
    <row r="28" spans="1:16" s="108" customFormat="1" ht="15.75" thickBot="1" x14ac:dyDescent="0.3">
      <c r="A28" s="1045"/>
      <c r="B28" s="1045"/>
      <c r="C28" s="1046"/>
      <c r="D28" s="1014" t="s">
        <v>585</v>
      </c>
      <c r="E28" s="1013">
        <f t="shared" ref="E28" si="3">E22+E23+E24+E25+E26</f>
        <v>5300000</v>
      </c>
      <c r="F28" s="1013">
        <f>F22+F23+F24+F25+F26</f>
        <v>1820</v>
      </c>
      <c r="G28" s="1057"/>
      <c r="H28" s="1057"/>
      <c r="I28" s="1015"/>
      <c r="J28" s="1013"/>
      <c r="K28" s="1013"/>
      <c r="L28" s="1013"/>
      <c r="M28" s="1013"/>
      <c r="N28" s="1013"/>
      <c r="O28" s="1013"/>
      <c r="P28" s="1046"/>
    </row>
    <row r="29" spans="1:16" x14ac:dyDescent="0.25">
      <c r="A29" s="1003"/>
      <c r="B29" s="1003"/>
      <c r="C29" s="1004"/>
      <c r="D29" s="1027"/>
      <c r="E29" s="1013"/>
      <c r="F29" s="1013"/>
      <c r="G29" s="1015"/>
      <c r="H29" s="1015"/>
      <c r="I29" s="1015"/>
      <c r="J29" s="1013"/>
      <c r="K29" s="1013"/>
      <c r="L29" s="1013"/>
      <c r="M29" s="1013"/>
      <c r="N29" s="1013"/>
      <c r="O29" s="1013"/>
      <c r="P29" s="1004"/>
    </row>
    <row r="30" spans="1:16" x14ac:dyDescent="0.25">
      <c r="A30" s="1003"/>
      <c r="B30" s="1003"/>
      <c r="C30" s="1004"/>
      <c r="D30" s="1042" t="s">
        <v>776</v>
      </c>
      <c r="E30" s="1013"/>
      <c r="F30" s="1013"/>
      <c r="G30" s="1015"/>
      <c r="H30" s="1015"/>
      <c r="I30" s="1015"/>
      <c r="J30" s="1013"/>
      <c r="K30" s="1013"/>
      <c r="L30" s="1013"/>
      <c r="M30" s="1013"/>
      <c r="N30" s="1013"/>
      <c r="O30" s="1013"/>
      <c r="P30" s="1004"/>
    </row>
    <row r="31" spans="1:16" x14ac:dyDescent="0.25">
      <c r="A31" s="1003"/>
      <c r="B31" s="1003">
        <v>11</v>
      </c>
      <c r="C31" s="1004">
        <v>1</v>
      </c>
      <c r="D31" s="1060" t="s">
        <v>521</v>
      </c>
      <c r="E31" s="1048">
        <v>1200000</v>
      </c>
      <c r="F31" s="1010">
        <v>572</v>
      </c>
      <c r="G31" s="1057"/>
      <c r="H31" s="1057"/>
      <c r="I31" s="1015"/>
      <c r="J31" s="1015"/>
      <c r="K31" s="1015"/>
      <c r="L31" s="1015"/>
      <c r="M31" s="1015"/>
      <c r="N31" s="1015"/>
      <c r="O31" s="1015"/>
      <c r="P31" s="1004"/>
    </row>
    <row r="32" spans="1:16" hidden="1" x14ac:dyDescent="0.25">
      <c r="A32" s="1003"/>
      <c r="B32" s="1003"/>
      <c r="C32" s="1004"/>
      <c r="D32" s="1061" t="s">
        <v>753</v>
      </c>
      <c r="E32" s="1048"/>
      <c r="F32" s="1010"/>
      <c r="G32" s="1057"/>
      <c r="H32" s="1057"/>
      <c r="I32" s="1015"/>
      <c r="J32" s="1015"/>
      <c r="K32" s="1015"/>
      <c r="L32" s="1015"/>
      <c r="M32" s="1015"/>
      <c r="N32" s="1015"/>
      <c r="O32" s="1015"/>
      <c r="P32" s="1004"/>
    </row>
    <row r="33" spans="1:16" x14ac:dyDescent="0.25">
      <c r="A33" s="1003"/>
      <c r="B33" s="1003">
        <v>12</v>
      </c>
      <c r="C33" s="1004">
        <v>2</v>
      </c>
      <c r="D33" s="1059" t="s">
        <v>588</v>
      </c>
      <c r="E33" s="1048">
        <v>1200000</v>
      </c>
      <c r="F33" s="1010">
        <v>572</v>
      </c>
      <c r="G33" s="1057"/>
      <c r="H33" s="1057"/>
      <c r="I33" s="1015"/>
      <c r="J33" s="1015"/>
      <c r="K33" s="1015"/>
      <c r="L33" s="1015"/>
      <c r="M33" s="1015"/>
      <c r="N33" s="1015"/>
      <c r="O33" s="1015"/>
      <c r="P33" s="1004"/>
    </row>
    <row r="34" spans="1:16" x14ac:dyDescent="0.25">
      <c r="A34" s="1003"/>
      <c r="B34" s="1003">
        <v>13</v>
      </c>
      <c r="C34" s="1004">
        <v>3</v>
      </c>
      <c r="D34" s="1059" t="s">
        <v>523</v>
      </c>
      <c r="E34" s="1048">
        <v>1300000</v>
      </c>
      <c r="F34" s="1010">
        <v>468</v>
      </c>
      <c r="G34" s="1057"/>
      <c r="H34" s="1057"/>
      <c r="I34" s="1015"/>
      <c r="J34" s="1015"/>
      <c r="K34" s="1015"/>
      <c r="L34" s="1015"/>
      <c r="M34" s="1015"/>
      <c r="N34" s="1015"/>
      <c r="O34" s="1015"/>
      <c r="P34" s="1004"/>
    </row>
    <row r="35" spans="1:16" x14ac:dyDescent="0.25">
      <c r="A35" s="1003"/>
      <c r="B35" s="1003">
        <v>14</v>
      </c>
      <c r="C35" s="1004">
        <v>4</v>
      </c>
      <c r="D35" s="1059" t="s">
        <v>524</v>
      </c>
      <c r="E35" s="1048">
        <v>1600000</v>
      </c>
      <c r="F35" s="1010">
        <v>624</v>
      </c>
      <c r="G35" s="1057"/>
      <c r="H35" s="1057"/>
      <c r="I35" s="1015"/>
      <c r="J35" s="1015"/>
      <c r="K35" s="1015"/>
      <c r="L35" s="1015"/>
      <c r="M35" s="1015"/>
      <c r="N35" s="1015"/>
      <c r="O35" s="1015"/>
      <c r="P35" s="1004"/>
    </row>
    <row r="36" spans="1:16" x14ac:dyDescent="0.25">
      <c r="A36" s="1003"/>
      <c r="B36" s="1003">
        <v>15</v>
      </c>
      <c r="C36" s="1004">
        <v>5</v>
      </c>
      <c r="D36" s="1059" t="s">
        <v>525</v>
      </c>
      <c r="E36" s="1048">
        <v>1000000</v>
      </c>
      <c r="F36" s="1010">
        <v>520</v>
      </c>
      <c r="G36" s="1057"/>
      <c r="H36" s="1057"/>
      <c r="I36" s="1015"/>
      <c r="J36" s="1015"/>
      <c r="K36" s="1015"/>
      <c r="L36" s="1015"/>
      <c r="M36" s="1015"/>
      <c r="N36" s="1015"/>
      <c r="O36" s="1015"/>
      <c r="P36" s="1004"/>
    </row>
    <row r="37" spans="1:16" x14ac:dyDescent="0.25">
      <c r="A37" s="1003"/>
      <c r="B37" s="1003">
        <v>16</v>
      </c>
      <c r="C37" s="1004">
        <v>6</v>
      </c>
      <c r="D37" s="1059" t="s">
        <v>526</v>
      </c>
      <c r="E37" s="1048">
        <v>1700000</v>
      </c>
      <c r="F37" s="1010">
        <v>624</v>
      </c>
      <c r="G37" s="1057"/>
      <c r="H37" s="1057"/>
      <c r="I37" s="1015"/>
      <c r="J37" s="1015"/>
      <c r="K37" s="1015"/>
      <c r="L37" s="1015"/>
      <c r="M37" s="1015"/>
      <c r="N37" s="1015"/>
      <c r="O37" s="1015"/>
      <c r="P37" s="1004"/>
    </row>
    <row r="38" spans="1:16" x14ac:dyDescent="0.25">
      <c r="A38" s="1003"/>
      <c r="B38" s="1003">
        <v>17</v>
      </c>
      <c r="C38" s="1004">
        <v>7</v>
      </c>
      <c r="D38" s="1059" t="s">
        <v>489</v>
      </c>
      <c r="E38" s="1048">
        <v>1600000</v>
      </c>
      <c r="F38" s="1010">
        <v>624</v>
      </c>
      <c r="G38" s="1057"/>
      <c r="H38" s="1057"/>
      <c r="I38" s="1015"/>
      <c r="J38" s="1015"/>
      <c r="K38" s="1015"/>
      <c r="L38" s="1015"/>
      <c r="M38" s="1015"/>
      <c r="N38" s="1015"/>
      <c r="O38" s="1015"/>
      <c r="P38" s="1004"/>
    </row>
    <row r="39" spans="1:16" ht="15" customHeight="1" x14ac:dyDescent="0.25">
      <c r="A39" s="1003"/>
      <c r="B39" s="1003">
        <v>18</v>
      </c>
      <c r="C39" s="1004">
        <v>8</v>
      </c>
      <c r="D39" s="1059" t="s">
        <v>527</v>
      </c>
      <c r="E39" s="1048">
        <v>1200000</v>
      </c>
      <c r="F39" s="1010">
        <v>624</v>
      </c>
      <c r="G39" s="1057"/>
      <c r="H39" s="1057"/>
      <c r="I39" s="1015"/>
      <c r="J39" s="1015"/>
      <c r="K39" s="1015"/>
      <c r="L39" s="1015"/>
      <c r="M39" s="1015"/>
      <c r="N39" s="1015"/>
      <c r="O39" s="1015"/>
      <c r="P39" s="1004"/>
    </row>
    <row r="40" spans="1:16" x14ac:dyDescent="0.25">
      <c r="A40" s="1004"/>
      <c r="B40" s="1003">
        <v>19</v>
      </c>
      <c r="C40" s="1004">
        <v>9</v>
      </c>
      <c r="D40" s="1059" t="s">
        <v>490</v>
      </c>
      <c r="E40" s="1048">
        <v>1300000</v>
      </c>
      <c r="F40" s="1010">
        <v>572</v>
      </c>
      <c r="G40" s="1057"/>
      <c r="H40" s="1057"/>
      <c r="I40" s="1015"/>
      <c r="J40" s="1015"/>
      <c r="K40" s="1015"/>
      <c r="L40" s="1015"/>
      <c r="M40" s="1015"/>
      <c r="N40" s="1015"/>
      <c r="O40" s="1015"/>
      <c r="P40" s="1004"/>
    </row>
    <row r="41" spans="1:16" hidden="1" x14ac:dyDescent="0.25">
      <c r="A41" s="1003"/>
      <c r="B41" s="1003"/>
      <c r="C41" s="1004"/>
      <c r="D41" s="1011" t="s">
        <v>600</v>
      </c>
      <c r="E41" s="1048"/>
      <c r="F41" s="1010">
        <v>0</v>
      </c>
      <c r="G41" s="1057"/>
      <c r="H41" s="1057"/>
      <c r="I41" s="1015"/>
      <c r="J41" s="1015"/>
      <c r="K41" s="1015"/>
      <c r="L41" s="1015"/>
      <c r="M41" s="1015"/>
      <c r="N41" s="1015"/>
      <c r="O41" s="1015"/>
      <c r="P41" s="1004"/>
    </row>
    <row r="42" spans="1:16" ht="15.75" thickBot="1" x14ac:dyDescent="0.3">
      <c r="A42" s="1003"/>
      <c r="B42" s="1003"/>
      <c r="C42" s="1004"/>
      <c r="D42" s="1002"/>
      <c r="E42" s="1015">
        <f t="shared" ref="E42:F42" si="4">SUM(E31:E41)</f>
        <v>12100000</v>
      </c>
      <c r="F42" s="1015">
        <f t="shared" si="4"/>
        <v>5200</v>
      </c>
      <c r="G42" s="1057"/>
      <c r="H42" s="1057"/>
      <c r="I42" s="1015"/>
      <c r="J42" s="1015"/>
      <c r="K42" s="1015"/>
      <c r="L42" s="1015"/>
      <c r="M42" s="1015"/>
      <c r="N42" s="1015"/>
      <c r="O42" s="1015"/>
      <c r="P42" s="1004"/>
    </row>
    <row r="43" spans="1:16" ht="15.75" thickBot="1" x14ac:dyDescent="0.3">
      <c r="A43" s="1003"/>
      <c r="B43" s="1003"/>
      <c r="C43" s="1004"/>
      <c r="D43" s="1014" t="s">
        <v>585</v>
      </c>
      <c r="E43" s="1015">
        <f t="shared" ref="E43:F43" si="5">E38+E40+E31+E32+E33+E34+E35+E36+E37+E39+E41</f>
        <v>12100000</v>
      </c>
      <c r="F43" s="1015">
        <f t="shared" si="5"/>
        <v>5200</v>
      </c>
      <c r="G43" s="1057"/>
      <c r="H43" s="1057"/>
      <c r="I43" s="1015"/>
      <c r="J43" s="1015"/>
      <c r="K43" s="1015"/>
      <c r="L43" s="1015"/>
      <c r="M43" s="1015"/>
      <c r="N43" s="1015"/>
      <c r="O43" s="1015"/>
      <c r="P43" s="1004"/>
    </row>
    <row r="44" spans="1:16" x14ac:dyDescent="0.25">
      <c r="A44" s="1003"/>
      <c r="B44" s="1003"/>
      <c r="C44" s="1004"/>
      <c r="D44" s="1027"/>
      <c r="E44" s="1015"/>
      <c r="F44" s="1015"/>
      <c r="G44" s="1015"/>
      <c r="H44" s="1015"/>
      <c r="I44" s="1015"/>
      <c r="J44" s="1015"/>
      <c r="K44" s="1015"/>
      <c r="L44" s="1015"/>
      <c r="M44" s="1015"/>
      <c r="N44" s="1015"/>
      <c r="O44" s="1015"/>
      <c r="P44" s="1004"/>
    </row>
    <row r="45" spans="1:16" x14ac:dyDescent="0.25">
      <c r="A45" s="1016"/>
      <c r="B45" s="1016"/>
      <c r="C45" s="1016"/>
      <c r="D45" s="1042" t="s">
        <v>810</v>
      </c>
      <c r="E45" s="1015"/>
      <c r="F45" s="1036"/>
      <c r="G45" s="1015"/>
      <c r="H45" s="1015"/>
      <c r="I45" s="1015"/>
      <c r="J45" s="1036"/>
      <c r="K45" s="1036"/>
      <c r="L45" s="1036"/>
      <c r="M45" s="1036"/>
      <c r="N45" s="1036"/>
      <c r="O45" s="1036"/>
      <c r="P45" s="1016"/>
    </row>
    <row r="46" spans="1:16" x14ac:dyDescent="0.25">
      <c r="A46" s="1003"/>
      <c r="B46" s="1003">
        <v>20</v>
      </c>
      <c r="C46" s="1004">
        <v>1</v>
      </c>
      <c r="D46" s="1059" t="s">
        <v>488</v>
      </c>
      <c r="E46" s="1010">
        <v>1600000</v>
      </c>
      <c r="F46" s="1010">
        <v>520</v>
      </c>
      <c r="G46" s="1057"/>
      <c r="H46" s="1057"/>
      <c r="I46" s="1015"/>
      <c r="J46" s="1015"/>
      <c r="K46" s="1015"/>
      <c r="L46" s="1015"/>
      <c r="M46" s="1015"/>
      <c r="N46" s="1015"/>
      <c r="O46" s="1015"/>
      <c r="P46" s="1004"/>
    </row>
    <row r="47" spans="1:16" x14ac:dyDescent="0.25">
      <c r="A47" s="1003"/>
      <c r="B47" s="1003">
        <v>21</v>
      </c>
      <c r="C47" s="1004">
        <v>2</v>
      </c>
      <c r="D47" s="1059" t="s">
        <v>578</v>
      </c>
      <c r="E47" s="1010">
        <v>1000000</v>
      </c>
      <c r="F47" s="1010">
        <v>546</v>
      </c>
      <c r="G47" s="1057"/>
      <c r="H47" s="1057"/>
      <c r="I47" s="1015"/>
      <c r="J47" s="1015"/>
      <c r="K47" s="1015"/>
      <c r="L47" s="1015"/>
      <c r="M47" s="1015"/>
      <c r="N47" s="1015"/>
      <c r="O47" s="1015"/>
      <c r="P47" s="1004"/>
    </row>
    <row r="48" spans="1:16" x14ac:dyDescent="0.25">
      <c r="A48" s="1003"/>
      <c r="B48" s="1003">
        <v>22</v>
      </c>
      <c r="C48" s="1004">
        <v>3</v>
      </c>
      <c r="D48" s="1059" t="s">
        <v>579</v>
      </c>
      <c r="E48" s="1010">
        <v>1200000</v>
      </c>
      <c r="F48" s="1010">
        <v>572</v>
      </c>
      <c r="G48" s="1057"/>
      <c r="H48" s="1057"/>
      <c r="I48" s="1015"/>
      <c r="J48" s="1015"/>
      <c r="K48" s="1015"/>
      <c r="L48" s="1015"/>
      <c r="M48" s="1015"/>
      <c r="N48" s="1015"/>
      <c r="O48" s="1015"/>
      <c r="P48" s="1004"/>
    </row>
    <row r="49" spans="1:16" x14ac:dyDescent="0.25">
      <c r="A49" s="1003"/>
      <c r="B49" s="1003">
        <v>23</v>
      </c>
      <c r="C49" s="1004">
        <v>4</v>
      </c>
      <c r="D49" s="1059" t="s">
        <v>577</v>
      </c>
      <c r="E49" s="1010">
        <v>1200000</v>
      </c>
      <c r="F49" s="1010">
        <v>416</v>
      </c>
      <c r="G49" s="1057"/>
      <c r="H49" s="1057"/>
      <c r="I49" s="1015"/>
      <c r="J49" s="1015"/>
      <c r="K49" s="1015"/>
      <c r="L49" s="1015"/>
      <c r="M49" s="1015"/>
      <c r="N49" s="1015"/>
      <c r="O49" s="1015"/>
      <c r="P49" s="1004"/>
    </row>
    <row r="50" spans="1:16" x14ac:dyDescent="0.25">
      <c r="A50" s="1004"/>
      <c r="B50" s="1003">
        <v>24</v>
      </c>
      <c r="C50" s="1004">
        <v>5</v>
      </c>
      <c r="D50" s="1059" t="s">
        <v>491</v>
      </c>
      <c r="E50" s="1010">
        <v>1100000</v>
      </c>
      <c r="F50" s="1010">
        <v>546</v>
      </c>
      <c r="G50" s="1057"/>
      <c r="H50" s="1057"/>
      <c r="I50" s="1015"/>
      <c r="J50" s="1015"/>
      <c r="K50" s="1015"/>
      <c r="L50" s="1015"/>
      <c r="M50" s="1015"/>
      <c r="N50" s="1015"/>
      <c r="O50" s="1015"/>
      <c r="P50" s="1004"/>
    </row>
    <row r="51" spans="1:16" x14ac:dyDescent="0.25">
      <c r="A51" s="1004"/>
      <c r="B51" s="1003">
        <v>25</v>
      </c>
      <c r="C51" s="1004">
        <v>6</v>
      </c>
      <c r="D51" s="1059" t="s">
        <v>492</v>
      </c>
      <c r="E51" s="1010">
        <v>1800000</v>
      </c>
      <c r="F51" s="1010">
        <v>572</v>
      </c>
      <c r="G51" s="1057"/>
      <c r="H51" s="1057"/>
      <c r="I51" s="1015"/>
      <c r="J51" s="1015"/>
      <c r="K51" s="1015"/>
      <c r="L51" s="1015"/>
      <c r="M51" s="1015"/>
      <c r="N51" s="1015"/>
      <c r="O51" s="1015"/>
      <c r="P51" s="1004"/>
    </row>
    <row r="52" spans="1:16" x14ac:dyDescent="0.25">
      <c r="A52" s="1004"/>
      <c r="B52" s="1003">
        <v>26</v>
      </c>
      <c r="C52" s="1004">
        <v>7</v>
      </c>
      <c r="D52" s="1059" t="s">
        <v>493</v>
      </c>
      <c r="E52" s="1010">
        <v>1000000</v>
      </c>
      <c r="F52" s="1010">
        <v>468</v>
      </c>
      <c r="G52" s="1057"/>
      <c r="H52" s="1057"/>
      <c r="I52" s="1015"/>
      <c r="J52" s="1015"/>
      <c r="K52" s="1015"/>
      <c r="L52" s="1015"/>
      <c r="M52" s="1015"/>
      <c r="N52" s="1015"/>
      <c r="O52" s="1015"/>
      <c r="P52" s="1004"/>
    </row>
    <row r="53" spans="1:16" x14ac:dyDescent="0.25">
      <c r="A53" s="1004"/>
      <c r="B53" s="1003">
        <v>27</v>
      </c>
      <c r="C53" s="1004">
        <v>8</v>
      </c>
      <c r="D53" s="1059" t="s">
        <v>494</v>
      </c>
      <c r="E53" s="1010">
        <v>1000000</v>
      </c>
      <c r="F53" s="1010">
        <v>416</v>
      </c>
      <c r="G53" s="1057"/>
      <c r="H53" s="1057"/>
      <c r="I53" s="1015"/>
      <c r="J53" s="1015"/>
      <c r="K53" s="1015"/>
      <c r="L53" s="1015"/>
      <c r="M53" s="1015"/>
      <c r="N53" s="1015"/>
      <c r="O53" s="1015"/>
      <c r="P53" s="1004"/>
    </row>
    <row r="54" spans="1:16" ht="15" customHeight="1" x14ac:dyDescent="0.25">
      <c r="A54" s="1004"/>
      <c r="B54" s="1003">
        <v>28</v>
      </c>
      <c r="C54" s="1004">
        <v>9</v>
      </c>
      <c r="D54" s="1059" t="s">
        <v>756</v>
      </c>
      <c r="E54" s="1010">
        <v>1100000</v>
      </c>
      <c r="F54" s="1010">
        <v>468</v>
      </c>
      <c r="G54" s="1057"/>
      <c r="H54" s="1057"/>
      <c r="I54" s="1015"/>
      <c r="J54" s="1015"/>
      <c r="K54" s="1015"/>
      <c r="L54" s="1015"/>
      <c r="M54" s="1015"/>
      <c r="N54" s="1015"/>
      <c r="O54" s="1015"/>
      <c r="P54" s="1004"/>
    </row>
    <row r="55" spans="1:16" hidden="1" x14ac:dyDescent="0.25">
      <c r="A55" s="1003"/>
      <c r="B55" s="1003">
        <v>29</v>
      </c>
      <c r="C55" s="1004"/>
      <c r="D55" s="1062" t="s">
        <v>765</v>
      </c>
      <c r="E55" s="1048"/>
      <c r="F55" s="1010"/>
      <c r="G55" s="1057"/>
      <c r="H55" s="1057"/>
      <c r="I55" s="1015"/>
      <c r="J55" s="1015"/>
      <c r="K55" s="1015"/>
      <c r="L55" s="1015"/>
      <c r="M55" s="1015"/>
      <c r="N55" s="1015"/>
      <c r="O55" s="1015"/>
      <c r="P55" s="1004"/>
    </row>
    <row r="56" spans="1:16" s="1039" customFormat="1" ht="15.75" thickBot="1" x14ac:dyDescent="0.3">
      <c r="A56" s="1051"/>
      <c r="B56" s="1051"/>
      <c r="C56" s="1052"/>
      <c r="D56" s="1002"/>
      <c r="E56" s="1013">
        <f t="shared" ref="E56:F56" si="6">SUM(E46:E55)</f>
        <v>11000000</v>
      </c>
      <c r="F56" s="1013">
        <f t="shared" si="6"/>
        <v>4524</v>
      </c>
      <c r="G56" s="1057"/>
      <c r="H56" s="1057"/>
      <c r="I56" s="1015"/>
      <c r="J56" s="1013"/>
      <c r="K56" s="1013"/>
      <c r="L56" s="1013"/>
      <c r="M56" s="1013"/>
      <c r="N56" s="1013"/>
      <c r="O56" s="1013"/>
      <c r="P56" s="1052"/>
    </row>
    <row r="57" spans="1:16" ht="15.75" thickBot="1" x14ac:dyDescent="0.3">
      <c r="A57" s="1003"/>
      <c r="B57" s="1003"/>
      <c r="C57" s="1004"/>
      <c r="D57" s="1022" t="s">
        <v>585</v>
      </c>
      <c r="E57" s="1013">
        <f t="shared" ref="E57" si="7">E49+E47+E48+E46+E50+E51+E52+E53+E54+E55</f>
        <v>11000000</v>
      </c>
      <c r="F57" s="1013">
        <f>F49+F47+F48+F46+F50+F51+F52+F53+F54+F55</f>
        <v>4524</v>
      </c>
      <c r="G57" s="1057"/>
      <c r="H57" s="1057"/>
      <c r="I57" s="1015"/>
      <c r="J57" s="1013"/>
      <c r="K57" s="1013"/>
      <c r="L57" s="1013"/>
      <c r="M57" s="1013"/>
      <c r="N57" s="1013"/>
      <c r="O57" s="1013"/>
      <c r="P57" s="1004"/>
    </row>
    <row r="58" spans="1:16" x14ac:dyDescent="0.25">
      <c r="A58" s="1003"/>
      <c r="B58" s="1003"/>
      <c r="C58" s="1004"/>
      <c r="D58" s="1027"/>
      <c r="E58" s="1013"/>
      <c r="F58" s="1013"/>
      <c r="G58" s="1015"/>
      <c r="H58" s="1015"/>
      <c r="I58" s="1015"/>
      <c r="J58" s="1013"/>
      <c r="K58" s="1013"/>
      <c r="L58" s="1013"/>
      <c r="M58" s="1013"/>
      <c r="N58" s="1013"/>
      <c r="O58" s="1013"/>
      <c r="P58" s="1004"/>
    </row>
    <row r="59" spans="1:16" hidden="1" x14ac:dyDescent="0.25">
      <c r="A59" s="1003"/>
      <c r="B59" s="1003"/>
      <c r="C59" s="1004"/>
      <c r="D59" s="1042" t="s">
        <v>746</v>
      </c>
      <c r="E59" s="1013"/>
      <c r="F59" s="1015"/>
      <c r="G59" s="1015"/>
      <c r="H59" s="1015"/>
      <c r="I59" s="1015"/>
      <c r="J59" s="1015"/>
      <c r="K59" s="1015"/>
      <c r="L59" s="1015"/>
      <c r="M59" s="1015"/>
      <c r="N59" s="1015"/>
      <c r="O59" s="1015"/>
      <c r="P59" s="1004"/>
    </row>
    <row r="60" spans="1:16" hidden="1" x14ac:dyDescent="0.25">
      <c r="A60" s="1003"/>
      <c r="B60" s="1003"/>
      <c r="C60" s="1004"/>
      <c r="D60" s="1059"/>
      <c r="E60" s="1010"/>
      <c r="F60" s="1010"/>
      <c r="G60" s="1057"/>
      <c r="H60" s="1057"/>
      <c r="I60" s="1015"/>
      <c r="J60" s="1015"/>
      <c r="K60" s="1015"/>
      <c r="L60" s="1015"/>
      <c r="M60" s="1015"/>
      <c r="N60" s="1015"/>
      <c r="O60" s="1015"/>
      <c r="P60" s="1004"/>
    </row>
    <row r="61" spans="1:16" hidden="1" x14ac:dyDescent="0.25">
      <c r="A61" s="1004"/>
      <c r="B61" s="1004"/>
      <c r="C61" s="1004"/>
      <c r="D61" s="1063"/>
      <c r="E61" s="1047"/>
      <c r="F61" s="1010"/>
      <c r="G61" s="1057"/>
      <c r="H61" s="1057"/>
      <c r="I61" s="1015"/>
      <c r="J61" s="1015"/>
      <c r="K61" s="1015"/>
      <c r="L61" s="1015"/>
      <c r="M61" s="1015"/>
      <c r="N61" s="1015"/>
      <c r="O61" s="1015"/>
      <c r="P61" s="1004"/>
    </row>
    <row r="62" spans="1:16" ht="15" hidden="1" customHeight="1" x14ac:dyDescent="0.25">
      <c r="A62" s="1004"/>
      <c r="B62" s="1004"/>
      <c r="C62" s="1016"/>
      <c r="D62" s="1019"/>
      <c r="E62" s="1047"/>
      <c r="F62" s="1010"/>
      <c r="G62" s="1057"/>
      <c r="H62" s="1057"/>
      <c r="I62" s="1015"/>
      <c r="J62" s="1015"/>
      <c r="K62" s="1015"/>
      <c r="L62" s="1015"/>
      <c r="M62" s="1015"/>
      <c r="N62" s="1015"/>
      <c r="O62" s="1015"/>
      <c r="P62" s="1004"/>
    </row>
    <row r="63" spans="1:16" hidden="1" x14ac:dyDescent="0.25">
      <c r="A63" s="1005"/>
      <c r="B63" s="1005"/>
      <c r="C63" s="1016"/>
      <c r="D63" s="1001"/>
      <c r="E63" s="1013">
        <f t="shared" ref="E63:F63" si="8">SUM(E60:E62)</f>
        <v>0</v>
      </c>
      <c r="F63" s="1013">
        <f t="shared" si="8"/>
        <v>0</v>
      </c>
      <c r="G63" s="1057"/>
      <c r="H63" s="1057"/>
      <c r="I63" s="1015"/>
      <c r="J63" s="1013"/>
      <c r="K63" s="1013"/>
      <c r="L63" s="1013"/>
      <c r="M63" s="1013"/>
      <c r="N63" s="1013"/>
      <c r="O63" s="1013"/>
      <c r="P63" s="1016"/>
    </row>
    <row r="64" spans="1:16" ht="15.75" hidden="1" thickBot="1" x14ac:dyDescent="0.3">
      <c r="A64" s="1005"/>
      <c r="B64" s="1005"/>
      <c r="C64" s="1016"/>
      <c r="D64" s="1022" t="s">
        <v>585</v>
      </c>
      <c r="E64" s="1013">
        <f t="shared" ref="E64:F64" si="9">E60+E61+E62</f>
        <v>0</v>
      </c>
      <c r="F64" s="1013">
        <f t="shared" si="9"/>
        <v>0</v>
      </c>
      <c r="G64" s="1057"/>
      <c r="H64" s="1057"/>
      <c r="I64" s="1015"/>
      <c r="J64" s="1013"/>
      <c r="K64" s="1013"/>
      <c r="L64" s="1013"/>
      <c r="M64" s="1013"/>
      <c r="N64" s="1013"/>
      <c r="O64" s="1013"/>
      <c r="P64" s="1016"/>
    </row>
    <row r="65" spans="1:16" hidden="1" x14ac:dyDescent="0.25">
      <c r="A65" s="1005"/>
      <c r="B65" s="1005"/>
      <c r="C65" s="1016"/>
      <c r="D65" s="1027"/>
      <c r="E65" s="1013"/>
      <c r="F65" s="1013"/>
      <c r="G65" s="1015"/>
      <c r="H65" s="1015"/>
      <c r="I65" s="1015"/>
      <c r="J65" s="1013"/>
      <c r="K65" s="1013"/>
      <c r="L65" s="1013"/>
      <c r="M65" s="1013"/>
      <c r="N65" s="1013"/>
      <c r="O65" s="1013"/>
      <c r="P65" s="1016"/>
    </row>
    <row r="66" spans="1:16" x14ac:dyDescent="0.25">
      <c r="A66" s="1000"/>
      <c r="B66" s="1000"/>
      <c r="C66" s="1000"/>
      <c r="D66" s="1042" t="s">
        <v>811</v>
      </c>
      <c r="E66" s="1006"/>
      <c r="F66" s="1131"/>
      <c r="G66" s="1015"/>
      <c r="H66" s="1015"/>
      <c r="I66" s="1015"/>
      <c r="J66" s="1017"/>
      <c r="K66" s="1017"/>
      <c r="L66" s="1017"/>
      <c r="M66" s="1017"/>
      <c r="N66" s="1017"/>
      <c r="O66" s="1017"/>
      <c r="P66" s="1004"/>
    </row>
    <row r="67" spans="1:16" x14ac:dyDescent="0.25">
      <c r="A67" s="1003"/>
      <c r="B67" s="1003">
        <v>29</v>
      </c>
      <c r="C67" s="1004">
        <v>1</v>
      </c>
      <c r="D67" s="1059" t="s">
        <v>575</v>
      </c>
      <c r="E67" s="1010">
        <v>1600000</v>
      </c>
      <c r="F67" s="1010">
        <v>520</v>
      </c>
      <c r="G67" s="1057"/>
      <c r="H67" s="1057"/>
      <c r="I67" s="1015"/>
      <c r="J67" s="1015"/>
      <c r="K67" s="1015"/>
      <c r="L67" s="1015"/>
      <c r="M67" s="1015"/>
      <c r="N67" s="1015"/>
      <c r="O67" s="1015"/>
      <c r="P67" s="1004"/>
    </row>
    <row r="68" spans="1:16" x14ac:dyDescent="0.25">
      <c r="A68" s="1004"/>
      <c r="B68" s="1004">
        <v>30</v>
      </c>
      <c r="C68" s="1004">
        <v>2</v>
      </c>
      <c r="D68" s="1059" t="s">
        <v>510</v>
      </c>
      <c r="E68" s="1047">
        <v>1500000</v>
      </c>
      <c r="F68" s="1010">
        <v>468</v>
      </c>
      <c r="G68" s="1057"/>
      <c r="H68" s="1057"/>
      <c r="I68" s="1015"/>
      <c r="J68" s="1015"/>
      <c r="K68" s="1015"/>
      <c r="L68" s="1015"/>
      <c r="M68" s="1015"/>
      <c r="N68" s="1015"/>
      <c r="O68" s="1015"/>
      <c r="P68" s="1004"/>
    </row>
    <row r="69" spans="1:16" x14ac:dyDescent="0.25">
      <c r="A69" s="1004"/>
      <c r="B69" s="1003">
        <v>31</v>
      </c>
      <c r="C69" s="1004">
        <v>3</v>
      </c>
      <c r="D69" s="1059" t="s">
        <v>509</v>
      </c>
      <c r="E69" s="1047">
        <v>1000000</v>
      </c>
      <c r="F69" s="1010">
        <v>468</v>
      </c>
      <c r="G69" s="1057"/>
      <c r="H69" s="1057"/>
      <c r="I69" s="1015"/>
      <c r="J69" s="1015"/>
      <c r="K69" s="1015"/>
      <c r="L69" s="1015"/>
      <c r="M69" s="1015"/>
      <c r="N69" s="1015"/>
      <c r="O69" s="1015"/>
      <c r="P69" s="1004"/>
    </row>
    <row r="70" spans="1:16" x14ac:dyDescent="0.25">
      <c r="A70" s="1003"/>
      <c r="B70" s="1004">
        <v>32</v>
      </c>
      <c r="C70" s="1004">
        <v>4</v>
      </c>
      <c r="D70" s="1059" t="s">
        <v>569</v>
      </c>
      <c r="E70" s="1010">
        <v>1500000</v>
      </c>
      <c r="F70" s="1010">
        <v>572</v>
      </c>
      <c r="G70" s="1057"/>
      <c r="H70" s="1057"/>
      <c r="I70" s="1015"/>
      <c r="J70" s="1015"/>
      <c r="K70" s="1015"/>
      <c r="L70" s="1015"/>
      <c r="M70" s="1015"/>
      <c r="N70" s="1015"/>
      <c r="O70" s="1015"/>
      <c r="P70" s="1004"/>
    </row>
    <row r="71" spans="1:16" x14ac:dyDescent="0.25">
      <c r="A71" s="1003"/>
      <c r="B71" s="1003">
        <v>33</v>
      </c>
      <c r="C71" s="1004">
        <v>5</v>
      </c>
      <c r="D71" s="1059" t="s">
        <v>568</v>
      </c>
      <c r="E71" s="1047">
        <v>1400000</v>
      </c>
      <c r="F71" s="1010">
        <v>468</v>
      </c>
      <c r="G71" s="1057"/>
      <c r="H71" s="1057"/>
      <c r="I71" s="1015"/>
      <c r="J71" s="1015"/>
      <c r="K71" s="1015"/>
      <c r="L71" s="1015"/>
      <c r="M71" s="1015"/>
      <c r="N71" s="1015"/>
      <c r="O71" s="1015"/>
      <c r="P71" s="1004"/>
    </row>
    <row r="72" spans="1:16" x14ac:dyDescent="0.25">
      <c r="A72" s="1003"/>
      <c r="B72" s="1004">
        <v>34</v>
      </c>
      <c r="C72" s="1004">
        <v>6</v>
      </c>
      <c r="D72" s="1059" t="s">
        <v>567</v>
      </c>
      <c r="E72" s="1047">
        <v>1000000</v>
      </c>
      <c r="F72" s="1010">
        <v>520</v>
      </c>
      <c r="G72" s="1057"/>
      <c r="H72" s="1057"/>
      <c r="I72" s="1015"/>
      <c r="J72" s="1015"/>
      <c r="K72" s="1015"/>
      <c r="L72" s="1015"/>
      <c r="M72" s="1015"/>
      <c r="N72" s="1015"/>
      <c r="O72" s="1015"/>
      <c r="P72" s="1004"/>
    </row>
    <row r="73" spans="1:16" x14ac:dyDescent="0.25">
      <c r="A73" s="1003"/>
      <c r="B73" s="1003">
        <v>35</v>
      </c>
      <c r="C73" s="1004">
        <v>7</v>
      </c>
      <c r="D73" s="1059" t="s">
        <v>581</v>
      </c>
      <c r="E73" s="1047">
        <v>1400000</v>
      </c>
      <c r="F73" s="1010">
        <v>520</v>
      </c>
      <c r="G73" s="1057"/>
      <c r="H73" s="1057"/>
      <c r="I73" s="1015"/>
      <c r="J73" s="1015"/>
      <c r="K73" s="1015"/>
      <c r="L73" s="1015"/>
      <c r="M73" s="1015"/>
      <c r="N73" s="1015"/>
      <c r="O73" s="1015"/>
      <c r="P73" s="1004"/>
    </row>
    <row r="74" spans="1:16" x14ac:dyDescent="0.25">
      <c r="A74" s="1003"/>
      <c r="B74" s="1004">
        <v>36</v>
      </c>
      <c r="C74" s="1004">
        <v>8</v>
      </c>
      <c r="D74" s="1059" t="s">
        <v>582</v>
      </c>
      <c r="E74" s="1047">
        <v>1000000</v>
      </c>
      <c r="F74" s="1010">
        <v>416</v>
      </c>
      <c r="G74" s="1057"/>
      <c r="H74" s="1057"/>
      <c r="I74" s="1015"/>
      <c r="J74" s="1015"/>
      <c r="K74" s="1015"/>
      <c r="L74" s="1015"/>
      <c r="M74" s="1015"/>
      <c r="N74" s="1015"/>
      <c r="O74" s="1015"/>
      <c r="P74" s="1004"/>
    </row>
    <row r="75" spans="1:16" x14ac:dyDescent="0.25">
      <c r="A75" s="1003"/>
      <c r="B75" s="1003">
        <v>37</v>
      </c>
      <c r="C75" s="1004">
        <v>9</v>
      </c>
      <c r="D75" s="1099" t="s">
        <v>601</v>
      </c>
      <c r="E75" s="1047">
        <v>1500000</v>
      </c>
      <c r="F75" s="1010">
        <v>364</v>
      </c>
      <c r="G75" s="1151" t="s">
        <v>812</v>
      </c>
      <c r="H75" s="1057"/>
      <c r="I75" s="1015"/>
      <c r="J75" s="1015"/>
      <c r="K75" s="1015"/>
      <c r="L75" s="1015"/>
      <c r="M75" s="1015"/>
      <c r="N75" s="1015"/>
      <c r="O75" s="1015"/>
      <c r="P75" s="1004"/>
    </row>
    <row r="76" spans="1:16" hidden="1" x14ac:dyDescent="0.25">
      <c r="A76" s="1004"/>
      <c r="B76" s="1004"/>
      <c r="C76" s="1004"/>
      <c r="D76" s="1102" t="s">
        <v>602</v>
      </c>
      <c r="E76" s="1047"/>
      <c r="F76" s="1010"/>
      <c r="G76" s="1057"/>
      <c r="H76" s="1057"/>
      <c r="I76" s="1015"/>
      <c r="J76" s="1015"/>
      <c r="K76" s="1015"/>
      <c r="L76" s="1015"/>
      <c r="M76" s="1015"/>
      <c r="N76" s="1015"/>
      <c r="O76" s="1015"/>
      <c r="P76" s="1004"/>
    </row>
    <row r="77" spans="1:16" hidden="1" x14ac:dyDescent="0.25">
      <c r="A77" s="1003"/>
      <c r="B77" s="1003">
        <v>41</v>
      </c>
      <c r="C77" s="1004"/>
      <c r="D77" s="1025" t="s">
        <v>632</v>
      </c>
      <c r="E77" s="1047"/>
      <c r="F77" s="1010">
        <v>0</v>
      </c>
      <c r="G77" s="1057"/>
      <c r="H77" s="1057"/>
      <c r="I77" s="1015"/>
      <c r="J77" s="1015"/>
      <c r="K77" s="1015"/>
      <c r="L77" s="1015"/>
      <c r="M77" s="1015"/>
      <c r="N77" s="1015"/>
      <c r="O77" s="1015"/>
      <c r="P77" s="1004"/>
    </row>
    <row r="78" spans="1:16" ht="15.75" thickBot="1" x14ac:dyDescent="0.3">
      <c r="A78" s="1003"/>
      <c r="B78" s="1003"/>
      <c r="C78" s="1004"/>
      <c r="D78" s="999"/>
      <c r="E78" s="1020">
        <f t="shared" ref="E78:F78" si="10">SUM(E67:E77)</f>
        <v>11900000</v>
      </c>
      <c r="F78" s="1020">
        <f t="shared" si="10"/>
        <v>4316</v>
      </c>
      <c r="G78" s="1057"/>
      <c r="H78" s="1057"/>
      <c r="I78" s="1015"/>
      <c r="J78" s="1020"/>
      <c r="K78" s="1020"/>
      <c r="L78" s="1020"/>
      <c r="M78" s="1020"/>
      <c r="N78" s="1020"/>
      <c r="O78" s="1020"/>
      <c r="P78" s="1004"/>
    </row>
    <row r="79" spans="1:16" ht="15.75" thickBot="1" x14ac:dyDescent="0.3">
      <c r="A79" s="1003"/>
      <c r="B79" s="1003"/>
      <c r="C79" s="1004"/>
      <c r="D79" s="1014" t="s">
        <v>585</v>
      </c>
      <c r="E79" s="1020">
        <f t="shared" ref="E79" si="11">E68+E69+E72+E70+E71+E67+E73+E74+E75+E76+E77</f>
        <v>11900000</v>
      </c>
      <c r="F79" s="1020">
        <f>F68+F69+F72+F70+F71+F67+F73+F74+F75+F76+F77</f>
        <v>4316</v>
      </c>
      <c r="G79" s="1057"/>
      <c r="H79" s="1057"/>
      <c r="I79" s="1015"/>
      <c r="J79" s="1020"/>
      <c r="K79" s="1020"/>
      <c r="L79" s="1020"/>
      <c r="M79" s="1020"/>
      <c r="N79" s="1020"/>
      <c r="O79" s="1020"/>
      <c r="P79" s="1004"/>
    </row>
    <row r="80" spans="1:16" x14ac:dyDescent="0.25">
      <c r="A80" s="1003"/>
      <c r="B80" s="1003"/>
      <c r="C80" s="1004"/>
      <c r="D80" s="1027"/>
      <c r="E80" s="1020"/>
      <c r="F80" s="1020"/>
      <c r="G80" s="1015"/>
      <c r="H80" s="1015"/>
      <c r="I80" s="1015"/>
      <c r="J80" s="1020"/>
      <c r="K80" s="1020"/>
      <c r="L80" s="1020"/>
      <c r="M80" s="1020"/>
      <c r="N80" s="1020"/>
      <c r="O80" s="1020"/>
      <c r="P80" s="1004"/>
    </row>
    <row r="81" spans="1:16" x14ac:dyDescent="0.25">
      <c r="A81" s="1003"/>
      <c r="B81" s="1003"/>
      <c r="C81" s="1004"/>
      <c r="D81" s="1042" t="s">
        <v>813</v>
      </c>
      <c r="E81" s="1013"/>
      <c r="F81" s="1013"/>
      <c r="G81" s="1015"/>
      <c r="H81" s="1015"/>
      <c r="I81" s="1015"/>
      <c r="J81" s="1013"/>
      <c r="K81" s="1013"/>
      <c r="L81" s="1013"/>
      <c r="M81" s="1013"/>
      <c r="N81" s="1013"/>
      <c r="O81" s="1013"/>
      <c r="P81" s="1004"/>
    </row>
    <row r="82" spans="1:16" x14ac:dyDescent="0.25">
      <c r="A82" s="1004"/>
      <c r="B82" s="1004">
        <v>38</v>
      </c>
      <c r="C82" s="1004">
        <v>1</v>
      </c>
      <c r="D82" s="1059" t="s">
        <v>513</v>
      </c>
      <c r="E82" s="1132">
        <v>1500000</v>
      </c>
      <c r="F82" s="1010">
        <v>546</v>
      </c>
      <c r="G82" s="1057"/>
      <c r="H82" s="1057"/>
      <c r="I82" s="1015"/>
      <c r="J82" s="1015"/>
      <c r="K82" s="1015"/>
      <c r="L82" s="1015"/>
      <c r="M82" s="1015"/>
      <c r="N82" s="1015"/>
      <c r="O82" s="1015"/>
      <c r="P82" s="1004"/>
    </row>
    <row r="83" spans="1:16" hidden="1" x14ac:dyDescent="0.25">
      <c r="A83" s="1004"/>
      <c r="B83" s="1004"/>
      <c r="C83" s="1004"/>
      <c r="D83" s="1103" t="s">
        <v>611</v>
      </c>
      <c r="E83" s="1132"/>
      <c r="F83" s="1010"/>
      <c r="G83" s="1057"/>
      <c r="H83" s="1057"/>
      <c r="I83" s="1015"/>
      <c r="J83" s="1015"/>
      <c r="K83" s="1015"/>
      <c r="L83" s="1015"/>
      <c r="M83" s="1015"/>
      <c r="N83" s="1015"/>
      <c r="O83" s="1015"/>
      <c r="P83" s="1004"/>
    </row>
    <row r="84" spans="1:16" x14ac:dyDescent="0.25">
      <c r="A84" s="1004"/>
      <c r="B84" s="1004">
        <v>39</v>
      </c>
      <c r="C84" s="1004">
        <v>2</v>
      </c>
      <c r="D84" s="1059" t="s">
        <v>514</v>
      </c>
      <c r="E84" s="1132">
        <v>1200000</v>
      </c>
      <c r="F84" s="1010">
        <v>416</v>
      </c>
      <c r="G84" s="1057"/>
      <c r="H84" s="1057"/>
      <c r="I84" s="1015"/>
      <c r="J84" s="1015"/>
      <c r="K84" s="1015"/>
      <c r="L84" s="1015"/>
      <c r="M84" s="1015"/>
      <c r="N84" s="1015"/>
      <c r="O84" s="1015"/>
      <c r="P84" s="1004"/>
    </row>
    <row r="85" spans="1:16" x14ac:dyDescent="0.25">
      <c r="A85" s="1004"/>
      <c r="B85" s="1004">
        <v>40</v>
      </c>
      <c r="C85" s="1004">
        <v>3</v>
      </c>
      <c r="D85" s="1059" t="s">
        <v>515</v>
      </c>
      <c r="E85" s="1132">
        <v>1000000</v>
      </c>
      <c r="F85" s="1010">
        <v>468</v>
      </c>
      <c r="G85" s="1057"/>
      <c r="H85" s="1057"/>
      <c r="I85" s="1015"/>
      <c r="J85" s="1015"/>
      <c r="K85" s="1015"/>
      <c r="L85" s="1015"/>
      <c r="M85" s="1015"/>
      <c r="N85" s="1015"/>
      <c r="O85" s="1015"/>
      <c r="P85" s="1004"/>
    </row>
    <row r="86" spans="1:16" x14ac:dyDescent="0.25">
      <c r="A86" s="1004"/>
      <c r="B86" s="1004">
        <v>41</v>
      </c>
      <c r="C86" s="1004">
        <v>4</v>
      </c>
      <c r="D86" s="1150" t="s">
        <v>516</v>
      </c>
      <c r="E86" s="1132">
        <v>1400000</v>
      </c>
      <c r="F86" s="1010">
        <v>416</v>
      </c>
      <c r="G86" s="1151" t="s">
        <v>814</v>
      </c>
      <c r="H86" s="1057"/>
      <c r="I86" s="1015"/>
      <c r="J86" s="1015"/>
      <c r="K86" s="1015"/>
      <c r="L86" s="1015"/>
      <c r="M86" s="1015"/>
      <c r="N86" s="1015"/>
      <c r="O86" s="1015"/>
      <c r="P86" s="1004"/>
    </row>
    <row r="87" spans="1:16" x14ac:dyDescent="0.25">
      <c r="A87" s="1004"/>
      <c r="B87" s="1004">
        <v>42</v>
      </c>
      <c r="C87" s="1004">
        <v>5</v>
      </c>
      <c r="D87" s="1059" t="s">
        <v>517</v>
      </c>
      <c r="E87" s="1132">
        <v>1200000</v>
      </c>
      <c r="F87" s="1010">
        <v>520</v>
      </c>
      <c r="G87" s="1057"/>
      <c r="H87" s="1057"/>
      <c r="I87" s="1015"/>
      <c r="J87" s="1015"/>
      <c r="K87" s="1015"/>
      <c r="L87" s="1015"/>
      <c r="M87" s="1015"/>
      <c r="N87" s="1015"/>
      <c r="O87" s="1015"/>
      <c r="P87" s="1004"/>
    </row>
    <row r="88" spans="1:16" x14ac:dyDescent="0.25">
      <c r="A88" s="1004"/>
      <c r="B88" s="1004">
        <v>43</v>
      </c>
      <c r="C88" s="1004">
        <v>6</v>
      </c>
      <c r="D88" s="1059" t="s">
        <v>518</v>
      </c>
      <c r="E88" s="1132">
        <v>1200000</v>
      </c>
      <c r="F88" s="1010">
        <v>620</v>
      </c>
      <c r="G88" s="1057"/>
      <c r="H88" s="1057"/>
      <c r="I88" s="1015"/>
      <c r="J88" s="1015"/>
      <c r="K88" s="1015"/>
      <c r="L88" s="1015"/>
      <c r="M88" s="1015"/>
      <c r="N88" s="1015"/>
      <c r="O88" s="1015"/>
      <c r="P88" s="1004"/>
    </row>
    <row r="89" spans="1:16" x14ac:dyDescent="0.25">
      <c r="A89" s="1004"/>
      <c r="B89" s="1004">
        <v>44</v>
      </c>
      <c r="C89" s="1004">
        <v>7</v>
      </c>
      <c r="D89" s="1059" t="s">
        <v>520</v>
      </c>
      <c r="E89" s="1132">
        <v>900000</v>
      </c>
      <c r="F89" s="1010">
        <v>416</v>
      </c>
      <c r="G89" s="1057"/>
      <c r="H89" s="1057"/>
      <c r="I89" s="1015"/>
      <c r="J89" s="1015"/>
      <c r="K89" s="1015"/>
      <c r="L89" s="1015"/>
      <c r="M89" s="1015"/>
      <c r="N89" s="1015"/>
      <c r="O89" s="1015"/>
      <c r="P89" s="1004"/>
    </row>
    <row r="90" spans="1:16" x14ac:dyDescent="0.25">
      <c r="A90" s="1004"/>
      <c r="B90" s="1004">
        <v>45</v>
      </c>
      <c r="C90" s="1004">
        <v>8</v>
      </c>
      <c r="D90" s="1059" t="s">
        <v>587</v>
      </c>
      <c r="E90" s="1132">
        <v>1200000</v>
      </c>
      <c r="F90" s="1010">
        <v>468</v>
      </c>
      <c r="G90" s="1057"/>
      <c r="H90" s="1057"/>
      <c r="I90" s="1015"/>
      <c r="J90" s="1015"/>
      <c r="K90" s="1015"/>
      <c r="L90" s="1015"/>
      <c r="M90" s="1015"/>
      <c r="N90" s="1015"/>
      <c r="O90" s="1015"/>
      <c r="P90" s="1004"/>
    </row>
    <row r="91" spans="1:16" hidden="1" x14ac:dyDescent="0.25">
      <c r="A91" s="1004"/>
      <c r="B91" s="1004">
        <v>50</v>
      </c>
      <c r="C91" s="1004"/>
      <c r="D91" s="1011" t="s">
        <v>605</v>
      </c>
      <c r="E91" s="1048"/>
      <c r="F91" s="1010">
        <v>0</v>
      </c>
      <c r="G91" s="1057"/>
      <c r="H91" s="1057"/>
      <c r="I91" s="1015"/>
      <c r="J91" s="1015"/>
      <c r="K91" s="1015"/>
      <c r="L91" s="1015"/>
      <c r="M91" s="1015"/>
      <c r="N91" s="1015"/>
      <c r="O91" s="1015"/>
      <c r="P91" s="1004"/>
    </row>
    <row r="92" spans="1:16" ht="15.75" thickBot="1" x14ac:dyDescent="0.3">
      <c r="A92" s="1003"/>
      <c r="B92" s="1003"/>
      <c r="C92" s="1004"/>
      <c r="D92" s="1002">
        <f ca="1">SUM(D82:D205)</f>
        <v>0</v>
      </c>
      <c r="E92" s="1015">
        <f t="shared" ref="E92:F92" si="12">SUM(E82:E91)</f>
        <v>9600000</v>
      </c>
      <c r="F92" s="1015">
        <f t="shared" si="12"/>
        <v>3870</v>
      </c>
      <c r="G92" s="1057"/>
      <c r="H92" s="1057"/>
      <c r="I92" s="1015"/>
      <c r="J92" s="1015"/>
      <c r="K92" s="1015"/>
      <c r="L92" s="1015"/>
      <c r="M92" s="1015"/>
      <c r="N92" s="1015"/>
      <c r="O92" s="1015"/>
      <c r="P92" s="1004"/>
    </row>
    <row r="93" spans="1:16" ht="15.75" thickBot="1" x14ac:dyDescent="0.3">
      <c r="A93" s="1003"/>
      <c r="B93" s="1003"/>
      <c r="C93" s="1004"/>
      <c r="D93" s="1022" t="s">
        <v>585</v>
      </c>
      <c r="E93" s="1015">
        <f>E82+E84+E85+E86+E83+E87+E88+E90+E89+E91</f>
        <v>9600000</v>
      </c>
      <c r="F93" s="1015">
        <f t="shared" ref="F93" si="13">F82+F84+F85+F86+F83+F87+F88+F90+F89+F91</f>
        <v>3870</v>
      </c>
      <c r="G93" s="1057"/>
      <c r="H93" s="1057"/>
      <c r="I93" s="1015"/>
      <c r="J93" s="1015"/>
      <c r="K93" s="1015"/>
      <c r="L93" s="1015"/>
      <c r="M93" s="1015"/>
      <c r="N93" s="1015"/>
      <c r="O93" s="1015"/>
      <c r="P93" s="1004"/>
    </row>
    <row r="94" spans="1:16" x14ac:dyDescent="0.25">
      <c r="A94" s="1003"/>
      <c r="B94" s="1003"/>
      <c r="C94" s="1004"/>
      <c r="D94" s="1002"/>
      <c r="E94" s="1015"/>
      <c r="F94" s="1015"/>
      <c r="G94" s="1057"/>
      <c r="H94" s="1057"/>
      <c r="I94" s="1015"/>
      <c r="J94" s="1015"/>
      <c r="K94" s="1015"/>
      <c r="L94" s="1015"/>
      <c r="M94" s="1015"/>
      <c r="N94" s="1015"/>
      <c r="O94" s="1015"/>
      <c r="P94" s="1004"/>
    </row>
    <row r="95" spans="1:16" x14ac:dyDescent="0.25">
      <c r="A95" s="1003"/>
      <c r="B95" s="1003"/>
      <c r="C95" s="1004"/>
      <c r="D95" s="1042" t="s">
        <v>806</v>
      </c>
      <c r="E95" s="1020"/>
      <c r="F95" s="1023"/>
      <c r="G95" s="1015"/>
      <c r="H95" s="1015"/>
      <c r="I95" s="1015"/>
      <c r="J95" s="1023"/>
      <c r="K95" s="1023"/>
      <c r="L95" s="1023"/>
      <c r="M95" s="1023"/>
      <c r="N95" s="1023"/>
      <c r="O95" s="1023"/>
      <c r="P95" s="1004"/>
    </row>
    <row r="96" spans="1:16" x14ac:dyDescent="0.25">
      <c r="A96" s="1003"/>
      <c r="B96" s="1003">
        <v>46</v>
      </c>
      <c r="C96" s="1004">
        <v>1</v>
      </c>
      <c r="D96" s="1059" t="s">
        <v>480</v>
      </c>
      <c r="E96" s="1132">
        <v>1200000</v>
      </c>
      <c r="F96" s="1010">
        <v>416</v>
      </c>
      <c r="G96" s="1057"/>
      <c r="H96" s="1057"/>
      <c r="I96" s="1015"/>
      <c r="J96" s="1015"/>
      <c r="K96" s="1015"/>
      <c r="L96" s="1015"/>
      <c r="M96" s="1015"/>
      <c r="N96" s="1015"/>
      <c r="O96" s="1015"/>
      <c r="P96" s="1004"/>
    </row>
    <row r="97" spans="1:16" x14ac:dyDescent="0.25">
      <c r="A97" s="1003"/>
      <c r="B97" s="1003">
        <v>47</v>
      </c>
      <c r="C97" s="1004">
        <v>2</v>
      </c>
      <c r="D97" s="1059" t="s">
        <v>481</v>
      </c>
      <c r="E97" s="1132">
        <v>1100000</v>
      </c>
      <c r="F97" s="1010">
        <v>468</v>
      </c>
      <c r="G97" s="1057"/>
      <c r="H97" s="1057"/>
      <c r="I97" s="1015"/>
      <c r="J97" s="1015"/>
      <c r="K97" s="1015"/>
      <c r="L97" s="1015"/>
      <c r="M97" s="1015"/>
      <c r="N97" s="1015"/>
      <c r="O97" s="1015"/>
      <c r="P97" s="1004"/>
    </row>
    <row r="98" spans="1:16" hidden="1" x14ac:dyDescent="0.25">
      <c r="A98" s="1003"/>
      <c r="B98" s="1003"/>
      <c r="C98" s="1004"/>
      <c r="D98" s="1101" t="s">
        <v>482</v>
      </c>
      <c r="E98" s="1132"/>
      <c r="F98" s="1010"/>
      <c r="G98" s="1057"/>
      <c r="H98" s="1057"/>
      <c r="I98" s="1015"/>
      <c r="J98" s="1015"/>
      <c r="K98" s="1015"/>
      <c r="L98" s="1015"/>
      <c r="M98" s="1015"/>
      <c r="N98" s="1015"/>
      <c r="O98" s="1015"/>
      <c r="P98" s="1004"/>
    </row>
    <row r="99" spans="1:16" x14ac:dyDescent="0.25">
      <c r="A99" s="1003"/>
      <c r="B99" s="1003">
        <v>48</v>
      </c>
      <c r="C99" s="1004">
        <v>3</v>
      </c>
      <c r="D99" s="1059" t="s">
        <v>483</v>
      </c>
      <c r="E99" s="1132">
        <v>1600000</v>
      </c>
      <c r="F99" s="1010">
        <v>416</v>
      </c>
      <c r="G99" s="1057"/>
      <c r="H99" s="1057"/>
      <c r="I99" s="1015"/>
      <c r="J99" s="1015"/>
      <c r="K99" s="1015"/>
      <c r="L99" s="1015"/>
      <c r="M99" s="1015"/>
      <c r="N99" s="1015"/>
      <c r="O99" s="1015"/>
      <c r="P99" s="1004"/>
    </row>
    <row r="100" spans="1:16" x14ac:dyDescent="0.25">
      <c r="A100" s="1003"/>
      <c r="B100" s="1003">
        <v>49</v>
      </c>
      <c r="C100" s="1004">
        <v>4</v>
      </c>
      <c r="D100" s="1059" t="s">
        <v>8</v>
      </c>
      <c r="E100" s="1132">
        <v>1200000</v>
      </c>
      <c r="F100" s="1010">
        <v>468</v>
      </c>
      <c r="G100" s="1057"/>
      <c r="H100" s="1057"/>
      <c r="I100" s="1015"/>
      <c r="J100" s="1015"/>
      <c r="K100" s="1015"/>
      <c r="L100" s="1015"/>
      <c r="M100" s="1015"/>
      <c r="N100" s="1015"/>
      <c r="O100" s="1015"/>
      <c r="P100" s="1004"/>
    </row>
    <row r="101" spans="1:16" x14ac:dyDescent="0.25">
      <c r="A101" s="1003"/>
      <c r="B101" s="1003">
        <v>50</v>
      </c>
      <c r="C101" s="1004">
        <v>5</v>
      </c>
      <c r="D101" s="1059" t="s">
        <v>484</v>
      </c>
      <c r="E101" s="1132">
        <v>1200000</v>
      </c>
      <c r="F101" s="1010">
        <v>620</v>
      </c>
      <c r="G101" s="1057"/>
      <c r="H101" s="1057"/>
      <c r="I101" s="1015"/>
      <c r="J101" s="1015"/>
      <c r="K101" s="1015"/>
      <c r="L101" s="1015"/>
      <c r="M101" s="1015"/>
      <c r="N101" s="1015"/>
      <c r="O101" s="1015"/>
      <c r="P101" s="1004"/>
    </row>
    <row r="102" spans="1:16" x14ac:dyDescent="0.25">
      <c r="A102" s="1003"/>
      <c r="B102" s="1003">
        <v>51</v>
      </c>
      <c r="C102" s="1004">
        <v>6</v>
      </c>
      <c r="D102" s="1104" t="s">
        <v>9</v>
      </c>
      <c r="E102" s="1133">
        <v>1300000</v>
      </c>
      <c r="F102" s="1010">
        <v>624</v>
      </c>
      <c r="G102" s="1100" t="s">
        <v>815</v>
      </c>
      <c r="H102" s="1057"/>
      <c r="I102" s="1015"/>
      <c r="J102" s="1015"/>
      <c r="K102" s="1015"/>
      <c r="L102" s="1015"/>
      <c r="M102" s="1015"/>
      <c r="N102" s="1015"/>
      <c r="O102" s="1015"/>
      <c r="P102" s="1004"/>
    </row>
    <row r="103" spans="1:16" x14ac:dyDescent="0.25">
      <c r="A103" s="1003"/>
      <c r="B103" s="1003">
        <v>52</v>
      </c>
      <c r="C103" s="1004">
        <v>7</v>
      </c>
      <c r="D103" s="1059" t="s">
        <v>485</v>
      </c>
      <c r="E103" s="1132">
        <v>1200000</v>
      </c>
      <c r="F103" s="1010">
        <v>416</v>
      </c>
      <c r="G103" s="1057"/>
      <c r="H103" s="1057"/>
      <c r="I103" s="1015"/>
      <c r="J103" s="1015"/>
      <c r="K103" s="1015"/>
      <c r="L103" s="1015"/>
      <c r="M103" s="1015"/>
      <c r="N103" s="1015"/>
      <c r="O103" s="1015"/>
      <c r="P103" s="1004"/>
    </row>
    <row r="104" spans="1:16" hidden="1" x14ac:dyDescent="0.25">
      <c r="A104" s="1003"/>
      <c r="B104" s="1003"/>
      <c r="C104" s="1004"/>
      <c r="D104" s="1101" t="s">
        <v>7</v>
      </c>
      <c r="E104" s="1132"/>
      <c r="F104" s="1010"/>
      <c r="G104" s="1057"/>
      <c r="H104" s="1057"/>
      <c r="I104" s="1015"/>
      <c r="J104" s="1015"/>
      <c r="K104" s="1015"/>
      <c r="L104" s="1015"/>
      <c r="M104" s="1015"/>
      <c r="N104" s="1015"/>
      <c r="O104" s="1015"/>
      <c r="P104" s="1004"/>
    </row>
    <row r="105" spans="1:16" x14ac:dyDescent="0.25">
      <c r="A105" s="1004"/>
      <c r="B105" s="1003">
        <v>53</v>
      </c>
      <c r="C105" s="1004">
        <v>8</v>
      </c>
      <c r="D105" s="1099" t="s">
        <v>732</v>
      </c>
      <c r="E105" s="1133">
        <v>1100000</v>
      </c>
      <c r="F105" s="1010">
        <v>468</v>
      </c>
      <c r="G105" s="1100" t="s">
        <v>816</v>
      </c>
      <c r="H105" s="1057"/>
      <c r="I105" s="1015"/>
      <c r="J105" s="1015"/>
      <c r="K105" s="1015"/>
      <c r="L105" s="1015"/>
      <c r="M105" s="1015"/>
      <c r="N105" s="1015"/>
      <c r="O105" s="1015"/>
      <c r="P105" s="1004"/>
    </row>
    <row r="106" spans="1:16" hidden="1" x14ac:dyDescent="0.25">
      <c r="A106" s="1004"/>
      <c r="B106" s="1003">
        <v>57</v>
      </c>
      <c r="C106" s="1004">
        <v>10</v>
      </c>
      <c r="D106" s="1011" t="s">
        <v>768</v>
      </c>
      <c r="E106" s="1010"/>
      <c r="F106" s="1010"/>
      <c r="G106" s="1057"/>
      <c r="H106" s="1057"/>
      <c r="I106" s="1015"/>
      <c r="J106" s="1015"/>
      <c r="K106" s="1015"/>
      <c r="L106" s="1015"/>
      <c r="M106" s="1015"/>
      <c r="N106" s="1015"/>
      <c r="O106" s="1015"/>
      <c r="P106" s="1004"/>
    </row>
    <row r="107" spans="1:16" ht="15.75" thickBot="1" x14ac:dyDescent="0.3">
      <c r="A107" s="1003"/>
      <c r="B107" s="1003"/>
      <c r="C107" s="1004"/>
      <c r="D107" s="1012"/>
      <c r="E107" s="1013">
        <f t="shared" ref="E107:F107" si="14">SUM(E96:E106)</f>
        <v>9900000</v>
      </c>
      <c r="F107" s="1013">
        <f t="shared" si="14"/>
        <v>3896</v>
      </c>
      <c r="G107" s="1057"/>
      <c r="H107" s="1057"/>
      <c r="I107" s="1015"/>
      <c r="J107" s="1013"/>
      <c r="K107" s="1013"/>
      <c r="L107" s="1013"/>
      <c r="M107" s="1013"/>
      <c r="N107" s="1013"/>
      <c r="O107" s="1013"/>
      <c r="P107" s="1004"/>
    </row>
    <row r="108" spans="1:16" ht="15.75" thickBot="1" x14ac:dyDescent="0.3">
      <c r="A108" s="1003"/>
      <c r="B108" s="1003"/>
      <c r="C108" s="1004"/>
      <c r="D108" s="1014" t="s">
        <v>585</v>
      </c>
      <c r="E108" s="1013">
        <f t="shared" ref="E108:F108" si="15">E104+E100+E102+E96+E97+E98+E99+E101+E103+E105+E106</f>
        <v>9900000</v>
      </c>
      <c r="F108" s="1013">
        <f t="shared" si="15"/>
        <v>3896</v>
      </c>
      <c r="G108" s="1057"/>
      <c r="H108" s="1057"/>
      <c r="I108" s="1015"/>
      <c r="J108" s="1013"/>
      <c r="K108" s="1013"/>
      <c r="L108" s="1013"/>
      <c r="M108" s="1013"/>
      <c r="N108" s="1013"/>
      <c r="O108" s="1013"/>
      <c r="P108" s="1004"/>
    </row>
    <row r="109" spans="1:16" ht="15.75" thickBot="1" x14ac:dyDescent="0.3">
      <c r="A109" s="1003"/>
      <c r="B109" s="1003"/>
      <c r="C109" s="1004"/>
      <c r="D109" s="1027"/>
      <c r="E109" s="1013"/>
      <c r="F109" s="1013"/>
      <c r="G109" s="1015"/>
      <c r="H109" s="1015"/>
      <c r="I109" s="1015"/>
      <c r="J109" s="1013"/>
      <c r="K109" s="1013"/>
      <c r="L109" s="1013"/>
      <c r="M109" s="1013"/>
      <c r="N109" s="1013"/>
      <c r="O109" s="1013"/>
      <c r="P109" s="1004"/>
    </row>
    <row r="110" spans="1:16" ht="15.75" thickBot="1" x14ac:dyDescent="0.3">
      <c r="A110" s="1003"/>
      <c r="B110" s="1003"/>
      <c r="C110" s="1004"/>
      <c r="D110" s="1054" t="s">
        <v>634</v>
      </c>
      <c r="E110" s="1055">
        <f>E19+E28+E43+E57+E64+E79+E93+E108</f>
        <v>68000000</v>
      </c>
      <c r="F110" s="1055">
        <f>F19+F28+F43+F57+F64+F79+F93+F108</f>
        <v>26092</v>
      </c>
      <c r="G110" s="1015"/>
      <c r="H110" s="1015"/>
      <c r="I110" s="1015"/>
      <c r="J110" s="1020"/>
      <c r="K110" s="1020"/>
      <c r="L110" s="1020"/>
      <c r="M110" s="1020"/>
      <c r="N110" s="1020"/>
      <c r="O110" s="1020"/>
      <c r="P110" s="1004"/>
    </row>
    <row r="111" spans="1:16" x14ac:dyDescent="0.25">
      <c r="A111" s="1003"/>
      <c r="B111" s="1003"/>
      <c r="C111" s="1004"/>
      <c r="D111" s="1027"/>
      <c r="E111" s="1020"/>
      <c r="F111" s="1020"/>
      <c r="G111" s="1015"/>
      <c r="H111" s="1015"/>
      <c r="I111" s="1015"/>
      <c r="J111" s="1020"/>
      <c r="K111" s="1020"/>
      <c r="L111" s="1020"/>
      <c r="M111" s="1020"/>
      <c r="N111" s="1020"/>
      <c r="O111" s="1020"/>
      <c r="P111" s="1004"/>
    </row>
    <row r="112" spans="1:16" ht="15.75" x14ac:dyDescent="0.25">
      <c r="A112" s="1003"/>
      <c r="B112" s="1003"/>
      <c r="C112" s="1004"/>
      <c r="D112" s="1069" t="s">
        <v>838</v>
      </c>
      <c r="E112" s="1020"/>
      <c r="F112" s="1020"/>
      <c r="G112" s="1015"/>
      <c r="H112" s="1015"/>
      <c r="I112" s="1015"/>
      <c r="J112" s="1020"/>
      <c r="K112" s="1020"/>
      <c r="L112" s="1020"/>
      <c r="M112" s="1020"/>
      <c r="N112" s="1020"/>
      <c r="O112" s="1020"/>
      <c r="P112" s="1004"/>
    </row>
    <row r="113" spans="1:16" x14ac:dyDescent="0.25">
      <c r="A113" s="1003"/>
      <c r="B113" s="1003"/>
      <c r="C113" s="1004"/>
      <c r="D113" s="1027"/>
      <c r="E113" s="1020"/>
      <c r="F113" s="1020"/>
      <c r="G113" s="1015"/>
      <c r="H113" s="1015"/>
      <c r="I113" s="1015"/>
      <c r="J113" s="1020"/>
      <c r="K113" s="1020"/>
      <c r="L113" s="1020"/>
      <c r="M113" s="1020"/>
      <c r="N113" s="1020"/>
      <c r="O113" s="1020"/>
      <c r="P113" s="1004"/>
    </row>
    <row r="114" spans="1:16" x14ac:dyDescent="0.25">
      <c r="A114" s="1003"/>
      <c r="B114" s="1003"/>
      <c r="C114" s="1004"/>
      <c r="D114" s="1068" t="s">
        <v>777</v>
      </c>
      <c r="E114" s="1013"/>
      <c r="F114" s="1020"/>
      <c r="G114" s="1015"/>
      <c r="H114" s="1015"/>
      <c r="I114" s="1015"/>
      <c r="J114" s="1020"/>
      <c r="K114" s="1020"/>
      <c r="L114" s="1020"/>
      <c r="M114" s="1020"/>
      <c r="N114" s="1020"/>
      <c r="O114" s="1020"/>
      <c r="P114" s="1004"/>
    </row>
    <row r="115" spans="1:16" x14ac:dyDescent="0.25">
      <c r="A115" s="1004"/>
      <c r="B115" s="1004">
        <v>54</v>
      </c>
      <c r="C115" s="1004">
        <v>1</v>
      </c>
      <c r="D115" s="1059" t="s">
        <v>570</v>
      </c>
      <c r="E115" s="1047">
        <v>1200000</v>
      </c>
      <c r="F115" s="1010">
        <v>572</v>
      </c>
      <c r="G115" s="1057"/>
      <c r="H115" s="1057"/>
      <c r="I115" s="1015"/>
      <c r="J115" s="1015"/>
      <c r="K115" s="1015"/>
      <c r="L115" s="1015"/>
      <c r="M115" s="1015"/>
      <c r="N115" s="1015"/>
      <c r="O115" s="1015"/>
      <c r="P115" s="1004"/>
    </row>
    <row r="116" spans="1:16" x14ac:dyDescent="0.25">
      <c r="A116" s="1004"/>
      <c r="B116" s="1004">
        <v>55</v>
      </c>
      <c r="C116" s="1004">
        <v>2</v>
      </c>
      <c r="D116" s="1059" t="s">
        <v>571</v>
      </c>
      <c r="E116" s="1048">
        <v>1200000</v>
      </c>
      <c r="F116" s="1010">
        <v>676</v>
      </c>
      <c r="G116" s="1057"/>
      <c r="H116" s="1057"/>
      <c r="I116" s="1015"/>
      <c r="J116" s="1015"/>
      <c r="K116" s="1015"/>
      <c r="L116" s="1015"/>
      <c r="M116" s="1015"/>
      <c r="N116" s="1015"/>
      <c r="O116" s="1015"/>
      <c r="P116" s="1004"/>
    </row>
    <row r="117" spans="1:16" x14ac:dyDescent="0.25">
      <c r="A117" s="1003"/>
      <c r="B117" s="1004">
        <v>56</v>
      </c>
      <c r="C117" s="1004">
        <v>3</v>
      </c>
      <c r="D117" s="1059" t="s">
        <v>566</v>
      </c>
      <c r="E117" s="1048">
        <v>1300000</v>
      </c>
      <c r="F117" s="1010">
        <v>572</v>
      </c>
      <c r="G117" s="1057"/>
      <c r="H117" s="1057"/>
      <c r="I117" s="1015"/>
      <c r="J117" s="1015"/>
      <c r="K117" s="1015"/>
      <c r="L117" s="1015"/>
      <c r="M117" s="1015"/>
      <c r="N117" s="1015"/>
      <c r="O117" s="1015"/>
      <c r="P117" s="1004"/>
    </row>
    <row r="118" spans="1:16" x14ac:dyDescent="0.25">
      <c r="A118" s="1003"/>
      <c r="B118" s="1004">
        <v>57</v>
      </c>
      <c r="C118" s="1004">
        <v>4</v>
      </c>
      <c r="D118" s="1059" t="s">
        <v>576</v>
      </c>
      <c r="E118" s="1048">
        <v>1200000</v>
      </c>
      <c r="F118" s="1010">
        <v>546</v>
      </c>
      <c r="G118" s="1057"/>
      <c r="H118" s="1057"/>
      <c r="I118" s="1015"/>
      <c r="J118" s="1015"/>
      <c r="K118" s="1015"/>
      <c r="L118" s="1015"/>
      <c r="M118" s="1015"/>
      <c r="N118" s="1015"/>
      <c r="O118" s="1015"/>
      <c r="P118" s="1004"/>
    </row>
    <row r="119" spans="1:16" x14ac:dyDescent="0.25">
      <c r="A119" s="1003"/>
      <c r="B119" s="1004">
        <v>58</v>
      </c>
      <c r="C119" s="1004">
        <v>5</v>
      </c>
      <c r="D119" s="1059" t="s">
        <v>714</v>
      </c>
      <c r="E119" s="1048">
        <v>1100000</v>
      </c>
      <c r="F119" s="1010">
        <v>572</v>
      </c>
      <c r="G119" s="1057"/>
      <c r="H119" s="1057"/>
      <c r="I119" s="1015"/>
      <c r="J119" s="1015"/>
      <c r="K119" s="1015"/>
      <c r="L119" s="1015"/>
      <c r="M119" s="1015"/>
      <c r="N119" s="1015"/>
      <c r="O119" s="1015"/>
      <c r="P119" s="1004"/>
    </row>
    <row r="120" spans="1:16" x14ac:dyDescent="0.25">
      <c r="A120" s="1004"/>
      <c r="B120" s="1004">
        <v>59</v>
      </c>
      <c r="C120" s="1004">
        <v>6</v>
      </c>
      <c r="D120" s="1059" t="s">
        <v>11</v>
      </c>
      <c r="E120" s="1048">
        <v>1300000</v>
      </c>
      <c r="F120" s="1010">
        <v>572</v>
      </c>
      <c r="G120" s="1057"/>
      <c r="H120" s="1057"/>
      <c r="I120" s="1015"/>
      <c r="J120" s="1015"/>
      <c r="K120" s="1015"/>
      <c r="L120" s="1015"/>
      <c r="M120" s="1015"/>
      <c r="N120" s="1015"/>
      <c r="O120" s="1015"/>
      <c r="P120" s="1004"/>
    </row>
    <row r="121" spans="1:16" x14ac:dyDescent="0.25">
      <c r="A121" s="1004"/>
      <c r="B121" s="1004">
        <v>60</v>
      </c>
      <c r="C121" s="1004">
        <v>7</v>
      </c>
      <c r="D121" s="1059" t="s">
        <v>12</v>
      </c>
      <c r="E121" s="1048">
        <v>1200000</v>
      </c>
      <c r="F121" s="1010">
        <v>546</v>
      </c>
      <c r="G121" s="1057"/>
      <c r="H121" s="1057"/>
      <c r="I121" s="1015"/>
      <c r="J121" s="1015"/>
      <c r="K121" s="1015"/>
      <c r="L121" s="1015"/>
      <c r="M121" s="1015"/>
      <c r="N121" s="1015"/>
      <c r="O121" s="1015"/>
      <c r="P121" s="1004"/>
    </row>
    <row r="122" spans="1:16" x14ac:dyDescent="0.25">
      <c r="A122" s="1004"/>
      <c r="B122" s="1004">
        <v>61</v>
      </c>
      <c r="C122" s="1004">
        <v>8</v>
      </c>
      <c r="D122" s="1059" t="s">
        <v>573</v>
      </c>
      <c r="E122" s="1048">
        <v>1500000</v>
      </c>
      <c r="F122" s="1010">
        <v>624</v>
      </c>
      <c r="G122" s="1057"/>
      <c r="H122" s="1057"/>
      <c r="I122" s="1015"/>
      <c r="J122" s="1015"/>
      <c r="K122" s="1015"/>
      <c r="L122" s="1015"/>
      <c r="M122" s="1015"/>
      <c r="N122" s="1015"/>
      <c r="O122" s="1015"/>
      <c r="P122" s="1004"/>
    </row>
    <row r="123" spans="1:16" x14ac:dyDescent="0.25">
      <c r="A123" s="1004"/>
      <c r="B123" s="1004">
        <v>62</v>
      </c>
      <c r="C123" s="1004">
        <v>9</v>
      </c>
      <c r="D123" s="1059" t="s">
        <v>574</v>
      </c>
      <c r="E123" s="1048">
        <v>1300000</v>
      </c>
      <c r="F123" s="1010">
        <v>650</v>
      </c>
      <c r="G123" s="1057"/>
      <c r="H123" s="1057"/>
      <c r="I123" s="1015"/>
      <c r="J123" s="1015"/>
      <c r="K123" s="1015"/>
      <c r="L123" s="1015"/>
      <c r="M123" s="1015"/>
      <c r="N123" s="1015"/>
      <c r="O123" s="1015"/>
      <c r="P123" s="1004"/>
    </row>
    <row r="124" spans="1:16" ht="17.25" customHeight="1" x14ac:dyDescent="0.25">
      <c r="A124" s="1004"/>
      <c r="B124" s="1004">
        <v>63</v>
      </c>
      <c r="C124" s="1004">
        <v>10</v>
      </c>
      <c r="D124" s="1059" t="s">
        <v>779</v>
      </c>
      <c r="E124" s="1048">
        <v>1200000</v>
      </c>
      <c r="F124" s="1010">
        <v>546</v>
      </c>
      <c r="G124" s="1057"/>
      <c r="H124" s="1057"/>
      <c r="I124" s="1015"/>
      <c r="J124" s="1015"/>
      <c r="K124" s="1015"/>
      <c r="L124" s="1015"/>
      <c r="M124" s="1015"/>
      <c r="N124" s="1015"/>
      <c r="O124" s="1015"/>
      <c r="P124" s="1004"/>
    </row>
    <row r="125" spans="1:16" x14ac:dyDescent="0.25">
      <c r="A125" s="1003"/>
      <c r="B125" s="1004">
        <v>64</v>
      </c>
      <c r="C125" s="1004">
        <v>11</v>
      </c>
      <c r="D125" s="1059" t="s">
        <v>580</v>
      </c>
      <c r="E125" s="1048">
        <v>1300000</v>
      </c>
      <c r="F125" s="1010">
        <v>416</v>
      </c>
      <c r="G125" s="1057"/>
      <c r="H125" s="1057"/>
      <c r="I125" s="1015"/>
      <c r="J125" s="1015"/>
      <c r="K125" s="1015"/>
      <c r="L125" s="1015"/>
      <c r="M125" s="1015"/>
      <c r="N125" s="1015"/>
      <c r="O125" s="1015"/>
      <c r="P125" s="1004"/>
    </row>
    <row r="126" spans="1:16" hidden="1" x14ac:dyDescent="0.25">
      <c r="A126" s="1004"/>
      <c r="B126" s="1004"/>
      <c r="C126" s="1004"/>
      <c r="D126" s="1050" t="s">
        <v>612</v>
      </c>
      <c r="E126" s="1010"/>
      <c r="F126" s="1010"/>
      <c r="G126" s="1057"/>
      <c r="H126" s="1057"/>
      <c r="I126" s="1015"/>
      <c r="J126" s="1015"/>
      <c r="K126" s="1015"/>
      <c r="L126" s="1015"/>
      <c r="M126" s="1015"/>
      <c r="N126" s="1015"/>
      <c r="O126" s="1015"/>
      <c r="P126" s="1004"/>
    </row>
    <row r="127" spans="1:16" ht="15.75" thickBot="1" x14ac:dyDescent="0.3">
      <c r="A127" s="1016"/>
      <c r="B127" s="1016"/>
      <c r="C127" s="1016"/>
      <c r="D127" s="1002"/>
      <c r="E127" s="1013">
        <f t="shared" ref="E127:F127" si="16">SUM(E115:E126)</f>
        <v>13800000</v>
      </c>
      <c r="F127" s="1013">
        <f t="shared" si="16"/>
        <v>6292</v>
      </c>
      <c r="G127" s="1057"/>
      <c r="H127" s="1057"/>
      <c r="I127" s="1015"/>
      <c r="J127" s="1013"/>
      <c r="K127" s="1013"/>
      <c r="L127" s="1013"/>
      <c r="M127" s="1013"/>
      <c r="N127" s="1013"/>
      <c r="O127" s="1013"/>
      <c r="P127" s="1016"/>
    </row>
    <row r="128" spans="1:16" ht="15.75" thickBot="1" x14ac:dyDescent="0.3">
      <c r="A128" s="1016"/>
      <c r="B128" s="1016"/>
      <c r="C128" s="1016"/>
      <c r="D128" s="1022" t="s">
        <v>585</v>
      </c>
      <c r="E128" s="1006">
        <f>E118+E119+E120+E121+E117+E115+E116+E122+E123+E124+E125+E126</f>
        <v>13800000</v>
      </c>
      <c r="F128" s="1006">
        <f>F118+F119+F120+F121+F117+F115+F116+F122+F123+F124+F125+F126</f>
        <v>6292</v>
      </c>
      <c r="G128" s="1057"/>
      <c r="H128" s="1057"/>
      <c r="I128" s="1015"/>
      <c r="J128" s="1006"/>
      <c r="K128" s="1006"/>
      <c r="L128" s="1006"/>
      <c r="M128" s="1006"/>
      <c r="N128" s="1006"/>
      <c r="O128" s="1006"/>
      <c r="P128" s="1006"/>
    </row>
    <row r="129" spans="1:16" x14ac:dyDescent="0.25">
      <c r="A129" s="1016"/>
      <c r="B129" s="1016"/>
      <c r="C129" s="1016"/>
      <c r="D129" s="1027"/>
      <c r="E129" s="1006"/>
      <c r="F129" s="1006"/>
      <c r="G129" s="1015"/>
      <c r="H129" s="1015"/>
      <c r="I129" s="1015"/>
      <c r="J129" s="1006"/>
      <c r="K129" s="1006"/>
      <c r="L129" s="1006"/>
      <c r="M129" s="1006"/>
      <c r="N129" s="1006"/>
      <c r="O129" s="1006"/>
      <c r="P129" s="1016"/>
    </row>
    <row r="130" spans="1:16" x14ac:dyDescent="0.25">
      <c r="A130" s="1003"/>
      <c r="B130" s="1003"/>
      <c r="C130" s="1004"/>
      <c r="D130" s="1064" t="s">
        <v>817</v>
      </c>
      <c r="E130" s="1020"/>
      <c r="F130" s="1015"/>
      <c r="G130" s="1015"/>
      <c r="H130" s="1015"/>
      <c r="I130" s="1015"/>
      <c r="J130" s="1015"/>
      <c r="K130" s="1015"/>
      <c r="L130" s="1015"/>
      <c r="M130" s="1015"/>
      <c r="N130" s="1015"/>
      <c r="O130" s="1015"/>
      <c r="P130" s="1004"/>
    </row>
    <row r="131" spans="1:16" x14ac:dyDescent="0.25">
      <c r="A131" s="1004"/>
      <c r="B131" s="1004">
        <v>65</v>
      </c>
      <c r="C131" s="1004">
        <v>1</v>
      </c>
      <c r="D131" s="1063" t="s">
        <v>594</v>
      </c>
      <c r="E131" s="1132">
        <v>700000</v>
      </c>
      <c r="F131" s="1010">
        <v>390</v>
      </c>
      <c r="G131" s="1057"/>
      <c r="H131" s="1057"/>
      <c r="I131" s="1015"/>
      <c r="J131" s="1015"/>
      <c r="K131" s="1015"/>
      <c r="L131" s="1015"/>
      <c r="M131" s="1015"/>
      <c r="N131" s="1015"/>
      <c r="O131" s="1015"/>
      <c r="P131" s="1004"/>
    </row>
    <row r="132" spans="1:16" ht="15" customHeight="1" x14ac:dyDescent="0.25">
      <c r="A132" s="1004"/>
      <c r="B132" s="1004">
        <v>66</v>
      </c>
      <c r="C132" s="1004">
        <v>2</v>
      </c>
      <c r="D132" s="1063" t="s">
        <v>799</v>
      </c>
      <c r="E132" s="1132">
        <v>500000</v>
      </c>
      <c r="F132" s="1010">
        <v>300</v>
      </c>
      <c r="G132" s="1057"/>
      <c r="H132" s="1057"/>
      <c r="I132" s="1015"/>
      <c r="J132" s="1015"/>
      <c r="K132" s="1015"/>
      <c r="L132" s="1015"/>
      <c r="M132" s="1015"/>
      <c r="N132" s="1015"/>
      <c r="O132" s="1015"/>
      <c r="P132" s="1004"/>
    </row>
    <row r="133" spans="1:16" hidden="1" x14ac:dyDescent="0.25">
      <c r="A133" s="1004"/>
      <c r="B133" s="1004"/>
      <c r="C133" s="1004"/>
      <c r="D133" s="1065" t="s">
        <v>603</v>
      </c>
      <c r="E133" s="1010"/>
      <c r="F133" s="1010"/>
      <c r="G133" s="1057"/>
      <c r="H133" s="1057"/>
      <c r="I133" s="1015"/>
      <c r="J133" s="1015"/>
      <c r="K133" s="1015"/>
      <c r="L133" s="1015"/>
      <c r="M133" s="1015"/>
      <c r="N133" s="1015"/>
      <c r="O133" s="1015"/>
      <c r="P133" s="1004"/>
    </row>
    <row r="134" spans="1:16" hidden="1" x14ac:dyDescent="0.25">
      <c r="A134" s="1004"/>
      <c r="B134" s="1004"/>
      <c r="C134" s="1004"/>
      <c r="D134" s="1065" t="s">
        <v>604</v>
      </c>
      <c r="E134" s="1010"/>
      <c r="F134" s="1010"/>
      <c r="G134" s="1057"/>
      <c r="H134" s="1057"/>
      <c r="I134" s="1015"/>
      <c r="J134" s="1015"/>
      <c r="K134" s="1015"/>
      <c r="L134" s="1015"/>
      <c r="M134" s="1015"/>
      <c r="N134" s="1015"/>
      <c r="O134" s="1015"/>
      <c r="P134" s="1004"/>
    </row>
    <row r="135" spans="1:16" ht="15" hidden="1" customHeight="1" x14ac:dyDescent="0.25">
      <c r="A135" s="1004"/>
      <c r="B135" s="1004"/>
      <c r="C135" s="1004"/>
      <c r="D135" s="1032" t="s">
        <v>609</v>
      </c>
      <c r="E135" s="1010"/>
      <c r="F135" s="1010">
        <v>0</v>
      </c>
      <c r="G135" s="1057"/>
      <c r="H135" s="1057"/>
      <c r="I135" s="1015"/>
      <c r="J135" s="1015"/>
      <c r="K135" s="1015"/>
      <c r="L135" s="1015"/>
      <c r="M135" s="1015"/>
      <c r="N135" s="1015"/>
      <c r="O135" s="1015"/>
      <c r="P135" s="1004"/>
    </row>
    <row r="136" spans="1:16" ht="15.75" thickBot="1" x14ac:dyDescent="0.3">
      <c r="A136" s="1003"/>
      <c r="B136" s="1003"/>
      <c r="C136" s="1004"/>
      <c r="D136" s="1012"/>
      <c r="E136" s="1013">
        <f t="shared" ref="E136:F136" si="17">SUM(E131:E135)</f>
        <v>1200000</v>
      </c>
      <c r="F136" s="1013">
        <f t="shared" si="17"/>
        <v>690</v>
      </c>
      <c r="G136" s="1057"/>
      <c r="H136" s="1057"/>
      <c r="I136" s="1015"/>
      <c r="J136" s="1013"/>
      <c r="K136" s="1013"/>
      <c r="L136" s="1013"/>
      <c r="M136" s="1013"/>
      <c r="N136" s="1013"/>
      <c r="O136" s="1013"/>
      <c r="P136" s="1004"/>
    </row>
    <row r="137" spans="1:16" ht="15.75" thickBot="1" x14ac:dyDescent="0.3">
      <c r="A137" s="1003"/>
      <c r="B137" s="1003"/>
      <c r="C137" s="1004"/>
      <c r="D137" s="1014" t="s">
        <v>585</v>
      </c>
      <c r="E137" s="1013">
        <f t="shared" ref="E137:F137" si="18">E131+E132+E133+E134+E135</f>
        <v>1200000</v>
      </c>
      <c r="F137" s="1013">
        <f t="shared" si="18"/>
        <v>690</v>
      </c>
      <c r="G137" s="1057"/>
      <c r="H137" s="1057"/>
      <c r="I137" s="1015"/>
      <c r="J137" s="1013"/>
      <c r="K137" s="1013"/>
      <c r="L137" s="1013"/>
      <c r="M137" s="1013"/>
      <c r="N137" s="1013"/>
      <c r="O137" s="1013"/>
      <c r="P137" s="1004"/>
    </row>
    <row r="138" spans="1:16" x14ac:dyDescent="0.25">
      <c r="A138" s="1003"/>
      <c r="B138" s="1003"/>
      <c r="C138" s="1004"/>
      <c r="D138" s="1027"/>
      <c r="E138" s="1013"/>
      <c r="F138" s="1013"/>
      <c r="G138" s="1015"/>
      <c r="H138" s="1015"/>
      <c r="I138" s="1015"/>
      <c r="J138" s="1013"/>
      <c r="K138" s="1013"/>
      <c r="L138" s="1013"/>
      <c r="M138" s="1013"/>
      <c r="N138" s="1013"/>
      <c r="O138" s="1013"/>
      <c r="P138" s="1004"/>
    </row>
    <row r="139" spans="1:16" x14ac:dyDescent="0.25">
      <c r="A139" s="1003"/>
      <c r="B139" s="1003"/>
      <c r="C139" s="1004"/>
      <c r="D139" s="1064" t="s">
        <v>766</v>
      </c>
      <c r="E139" s="1013"/>
      <c r="F139" s="1013"/>
      <c r="G139" s="1015"/>
      <c r="H139" s="1015"/>
      <c r="I139" s="1015"/>
      <c r="J139" s="1013"/>
      <c r="K139" s="1013"/>
      <c r="L139" s="1013"/>
      <c r="M139" s="1013"/>
      <c r="N139" s="1013"/>
      <c r="O139" s="1013"/>
      <c r="P139" s="1004"/>
    </row>
    <row r="140" spans="1:16" x14ac:dyDescent="0.25">
      <c r="A140" s="1003"/>
      <c r="B140" s="1003">
        <v>67</v>
      </c>
      <c r="C140" s="1004">
        <v>1</v>
      </c>
      <c r="D140" s="1059" t="s">
        <v>528</v>
      </c>
      <c r="E140" s="1132">
        <v>1100000</v>
      </c>
      <c r="F140" s="1010">
        <v>494</v>
      </c>
      <c r="G140" s="1057"/>
      <c r="H140" s="1057"/>
      <c r="I140" s="1015"/>
      <c r="J140" s="1015"/>
      <c r="K140" s="1015"/>
      <c r="L140" s="1015"/>
      <c r="M140" s="1015"/>
      <c r="N140" s="1015"/>
      <c r="O140" s="1015"/>
      <c r="P140" s="1004"/>
    </row>
    <row r="141" spans="1:16" x14ac:dyDescent="0.25">
      <c r="A141" s="1003"/>
      <c r="B141" s="1003">
        <v>68</v>
      </c>
      <c r="C141" s="1004">
        <v>2</v>
      </c>
      <c r="D141" s="1059" t="s">
        <v>530</v>
      </c>
      <c r="E141" s="1132">
        <v>1000000</v>
      </c>
      <c r="F141" s="1010">
        <v>494</v>
      </c>
      <c r="G141" s="1057"/>
      <c r="H141" s="1057"/>
      <c r="I141" s="1015"/>
      <c r="J141" s="1015"/>
      <c r="K141" s="1015"/>
      <c r="L141" s="1015"/>
      <c r="M141" s="1015"/>
      <c r="N141" s="1015"/>
      <c r="O141" s="1015"/>
      <c r="P141" s="1004"/>
    </row>
    <row r="142" spans="1:16" x14ac:dyDescent="0.25">
      <c r="A142" s="1003"/>
      <c r="B142" s="1003">
        <v>69</v>
      </c>
      <c r="C142" s="1004">
        <v>3</v>
      </c>
      <c r="D142" s="1059" t="s">
        <v>741</v>
      </c>
      <c r="E142" s="1132">
        <v>1100000</v>
      </c>
      <c r="F142" s="1010">
        <v>624</v>
      </c>
      <c r="G142" s="1057"/>
      <c r="H142" s="1057"/>
      <c r="I142" s="1015"/>
      <c r="J142" s="1015"/>
      <c r="K142" s="1015"/>
      <c r="L142" s="1015"/>
      <c r="M142" s="1015"/>
      <c r="N142" s="1015"/>
      <c r="O142" s="1015"/>
      <c r="P142" s="1004"/>
    </row>
    <row r="143" spans="1:16" x14ac:dyDescent="0.25">
      <c r="A143" s="1003"/>
      <c r="B143" s="1003">
        <v>70</v>
      </c>
      <c r="C143" s="1004">
        <v>4</v>
      </c>
      <c r="D143" s="1059" t="s">
        <v>531</v>
      </c>
      <c r="E143" s="1132">
        <v>1000000</v>
      </c>
      <c r="F143" s="1010">
        <v>546</v>
      </c>
      <c r="G143" s="1057"/>
      <c r="H143" s="1057"/>
      <c r="I143" s="1015"/>
      <c r="J143" s="1015"/>
      <c r="K143" s="1015"/>
      <c r="L143" s="1015"/>
      <c r="M143" s="1015"/>
      <c r="N143" s="1015"/>
      <c r="O143" s="1015"/>
      <c r="P143" s="1004"/>
    </row>
    <row r="144" spans="1:16" x14ac:dyDescent="0.25">
      <c r="A144" s="1003"/>
      <c r="B144" s="1003">
        <v>71</v>
      </c>
      <c r="C144" s="1004">
        <v>5</v>
      </c>
      <c r="D144" s="1059" t="s">
        <v>740</v>
      </c>
      <c r="E144" s="1132">
        <v>1000000</v>
      </c>
      <c r="F144" s="1010">
        <v>650</v>
      </c>
      <c r="G144" s="1057"/>
      <c r="H144" s="1057"/>
      <c r="I144" s="1015"/>
      <c r="J144" s="1015"/>
      <c r="K144" s="1015"/>
      <c r="L144" s="1015"/>
      <c r="M144" s="1015"/>
      <c r="N144" s="1015"/>
      <c r="O144" s="1015"/>
      <c r="P144" s="1004"/>
    </row>
    <row r="145" spans="1:16" x14ac:dyDescent="0.25">
      <c r="A145" s="1003"/>
      <c r="B145" s="1003">
        <v>72</v>
      </c>
      <c r="C145" s="1004">
        <v>6</v>
      </c>
      <c r="D145" s="1059" t="s">
        <v>529</v>
      </c>
      <c r="E145" s="1132">
        <v>1400000</v>
      </c>
      <c r="F145" s="1010">
        <v>572</v>
      </c>
      <c r="G145" s="1057"/>
      <c r="H145" s="1057"/>
      <c r="I145" s="1015"/>
      <c r="J145" s="1015"/>
      <c r="K145" s="1015"/>
      <c r="L145" s="1015"/>
      <c r="M145" s="1015"/>
      <c r="N145" s="1015"/>
      <c r="O145" s="1015"/>
      <c r="P145" s="1004"/>
    </row>
    <row r="146" spans="1:16" x14ac:dyDescent="0.25">
      <c r="A146" s="1003"/>
      <c r="B146" s="1003">
        <v>73</v>
      </c>
      <c r="C146" s="1004">
        <v>7</v>
      </c>
      <c r="D146" s="1059" t="s">
        <v>532</v>
      </c>
      <c r="E146" s="1132">
        <v>1500000</v>
      </c>
      <c r="F146" s="1010">
        <v>520</v>
      </c>
      <c r="G146" s="1057"/>
      <c r="H146" s="1057"/>
      <c r="I146" s="1015"/>
      <c r="J146" s="1015"/>
      <c r="K146" s="1015"/>
      <c r="L146" s="1015"/>
      <c r="M146" s="1015"/>
      <c r="N146" s="1015"/>
      <c r="O146" s="1015"/>
      <c r="P146" s="1004"/>
    </row>
    <row r="147" spans="1:16" x14ac:dyDescent="0.25">
      <c r="A147" s="1004"/>
      <c r="B147" s="1003">
        <v>74</v>
      </c>
      <c r="C147" s="1004">
        <v>8</v>
      </c>
      <c r="D147" s="1059" t="s">
        <v>565</v>
      </c>
      <c r="E147" s="1132">
        <v>1200000</v>
      </c>
      <c r="F147" s="1010">
        <v>416</v>
      </c>
      <c r="G147" s="1057"/>
      <c r="H147" s="1057"/>
      <c r="I147" s="1015"/>
      <c r="J147" s="1015"/>
      <c r="K147" s="1015"/>
      <c r="L147" s="1015"/>
      <c r="M147" s="1015"/>
      <c r="N147" s="1015"/>
      <c r="O147" s="1015"/>
      <c r="P147" s="1004"/>
    </row>
    <row r="148" spans="1:16" x14ac:dyDescent="0.25">
      <c r="A148" s="1003"/>
      <c r="B148" s="1003">
        <v>75</v>
      </c>
      <c r="C148" s="1004">
        <v>9</v>
      </c>
      <c r="D148" s="1059" t="s">
        <v>533</v>
      </c>
      <c r="E148" s="1132">
        <v>1400000</v>
      </c>
      <c r="F148" s="1010">
        <v>546</v>
      </c>
      <c r="G148" s="1057"/>
      <c r="H148" s="1057"/>
      <c r="I148" s="1015"/>
      <c r="J148" s="1015"/>
      <c r="K148" s="1015"/>
      <c r="L148" s="1015"/>
      <c r="M148" s="1015"/>
      <c r="N148" s="1015"/>
      <c r="O148" s="1015"/>
      <c r="P148" s="1004"/>
    </row>
    <row r="149" spans="1:16" x14ac:dyDescent="0.25">
      <c r="A149" s="1004"/>
      <c r="B149" s="1003">
        <v>76</v>
      </c>
      <c r="C149" s="1004">
        <v>10</v>
      </c>
      <c r="D149" s="1059" t="s">
        <v>564</v>
      </c>
      <c r="E149" s="1132">
        <v>1200000</v>
      </c>
      <c r="F149" s="1010">
        <v>572</v>
      </c>
      <c r="G149" s="1057"/>
      <c r="H149" s="1057"/>
      <c r="I149" s="1015"/>
      <c r="J149" s="1015"/>
      <c r="K149" s="1015"/>
      <c r="L149" s="1015"/>
      <c r="M149" s="1015"/>
      <c r="N149" s="1015"/>
      <c r="O149" s="1015"/>
      <c r="P149" s="1004"/>
    </row>
    <row r="150" spans="1:16" x14ac:dyDescent="0.25">
      <c r="A150" s="1003"/>
      <c r="B150" s="1003">
        <v>77</v>
      </c>
      <c r="C150" s="1004">
        <v>11</v>
      </c>
      <c r="D150" s="1059" t="s">
        <v>534</v>
      </c>
      <c r="E150" s="1132">
        <v>1100000</v>
      </c>
      <c r="F150" s="1010">
        <v>520</v>
      </c>
      <c r="G150" s="1057"/>
      <c r="H150" s="1057"/>
      <c r="I150" s="1015"/>
      <c r="J150" s="1015"/>
      <c r="K150" s="1015"/>
      <c r="L150" s="1015"/>
      <c r="M150" s="1015"/>
      <c r="N150" s="1015"/>
      <c r="O150" s="1015"/>
      <c r="P150" s="1004"/>
    </row>
    <row r="151" spans="1:16" x14ac:dyDescent="0.25">
      <c r="A151" s="1003"/>
      <c r="B151" s="1003">
        <v>78</v>
      </c>
      <c r="C151" s="1004">
        <v>12</v>
      </c>
      <c r="D151" s="1059" t="s">
        <v>10</v>
      </c>
      <c r="E151" s="1132">
        <v>1050000</v>
      </c>
      <c r="F151" s="1010">
        <v>546</v>
      </c>
      <c r="G151" s="1057"/>
      <c r="H151" s="1057"/>
      <c r="I151" s="1015"/>
      <c r="J151" s="1015"/>
      <c r="K151" s="1015"/>
      <c r="L151" s="1015"/>
      <c r="M151" s="1015"/>
      <c r="N151" s="1015"/>
      <c r="O151" s="1015"/>
      <c r="P151" s="1004"/>
    </row>
    <row r="152" spans="1:16" hidden="1" x14ac:dyDescent="0.25">
      <c r="A152" s="1003"/>
      <c r="B152" s="1003">
        <v>86</v>
      </c>
      <c r="C152" s="1004"/>
      <c r="D152" s="1062" t="s">
        <v>713</v>
      </c>
      <c r="E152" s="1048"/>
      <c r="F152" s="1010"/>
      <c r="G152" s="1057"/>
      <c r="H152" s="1057"/>
      <c r="I152" s="1015"/>
      <c r="J152" s="1015"/>
      <c r="K152" s="1015"/>
      <c r="L152" s="1015"/>
      <c r="M152" s="1015"/>
      <c r="N152" s="1015"/>
      <c r="O152" s="1015"/>
      <c r="P152" s="1004"/>
    </row>
    <row r="153" spans="1:16" hidden="1" x14ac:dyDescent="0.25">
      <c r="A153" s="1003"/>
      <c r="B153" s="1003">
        <v>87</v>
      </c>
      <c r="C153" s="1004"/>
      <c r="D153" s="1011" t="s">
        <v>637</v>
      </c>
      <c r="E153" s="1048"/>
      <c r="F153" s="1010"/>
      <c r="G153" s="1057"/>
      <c r="H153" s="1057"/>
      <c r="I153" s="1015"/>
      <c r="J153" s="1015"/>
      <c r="K153" s="1015"/>
      <c r="L153" s="1015"/>
      <c r="M153" s="1015"/>
      <c r="N153" s="1015"/>
      <c r="O153" s="1015"/>
      <c r="P153" s="1004"/>
    </row>
    <row r="154" spans="1:16" s="339" customFormat="1" ht="15.75" thickBot="1" x14ac:dyDescent="0.3">
      <c r="A154" s="1105"/>
      <c r="B154" s="1105"/>
      <c r="C154" s="1105"/>
      <c r="D154" s="999">
        <f>SUM(D140:D153)</f>
        <v>0</v>
      </c>
      <c r="E154" s="1020">
        <f t="shared" ref="E154:F154" si="19">SUM(E140:E153)</f>
        <v>14050000</v>
      </c>
      <c r="F154" s="1020">
        <f t="shared" si="19"/>
        <v>6500</v>
      </c>
      <c r="G154" s="1057"/>
      <c r="H154" s="1057"/>
      <c r="I154" s="1015"/>
      <c r="J154" s="1020"/>
      <c r="K154" s="1020"/>
      <c r="L154" s="1020"/>
      <c r="M154" s="1020"/>
      <c r="N154" s="1020"/>
      <c r="O154" s="1020"/>
      <c r="P154" s="1105"/>
    </row>
    <row r="155" spans="1:16" s="339" customFormat="1" ht="15.75" thickBot="1" x14ac:dyDescent="0.3">
      <c r="A155" s="1105"/>
      <c r="B155" s="1105"/>
      <c r="C155" s="1105"/>
      <c r="D155" s="1014" t="s">
        <v>585</v>
      </c>
      <c r="E155" s="1020">
        <f t="shared" ref="E155" si="20">E140+E144+E145+E141+E142+E143+E146+E148+E150+E149+E147+E151+E152+E153</f>
        <v>14050000</v>
      </c>
      <c r="F155" s="1020">
        <f>F140+F144+F145+F141+F142+F143+F146+F148+F150+F149+F147+F151+F152+F153</f>
        <v>6500</v>
      </c>
      <c r="G155" s="1057"/>
      <c r="H155" s="1057"/>
      <c r="I155" s="1015"/>
      <c r="J155" s="1020"/>
      <c r="K155" s="1020"/>
      <c r="L155" s="1020"/>
      <c r="M155" s="1020"/>
      <c r="N155" s="1020"/>
      <c r="O155" s="1020"/>
      <c r="P155" s="1105"/>
    </row>
    <row r="156" spans="1:16" x14ac:dyDescent="0.25">
      <c r="A156" s="1004"/>
      <c r="B156" s="1004"/>
      <c r="C156" s="1004"/>
      <c r="D156" s="1027"/>
      <c r="E156" s="1020"/>
      <c r="F156" s="1020"/>
      <c r="G156" s="1015"/>
      <c r="H156" s="1015"/>
      <c r="I156" s="1015"/>
      <c r="J156" s="1020"/>
      <c r="K156" s="1020"/>
      <c r="L156" s="1020"/>
      <c r="M156" s="1020"/>
      <c r="N156" s="1020"/>
      <c r="O156" s="1020"/>
      <c r="P156" s="1004"/>
    </row>
    <row r="157" spans="1:16" x14ac:dyDescent="0.25">
      <c r="A157" s="1003"/>
      <c r="B157" s="1003"/>
      <c r="C157" s="1004"/>
      <c r="D157" s="1064" t="s">
        <v>767</v>
      </c>
      <c r="E157" s="1020"/>
      <c r="F157" s="1013"/>
      <c r="G157" s="1015"/>
      <c r="H157" s="1015"/>
      <c r="I157" s="1015"/>
      <c r="J157" s="1013"/>
      <c r="K157" s="1013"/>
      <c r="L157" s="1013"/>
      <c r="M157" s="1013"/>
      <c r="N157" s="1013"/>
      <c r="O157" s="1013"/>
      <c r="P157" s="1004"/>
    </row>
    <row r="158" spans="1:16" x14ac:dyDescent="0.25">
      <c r="A158" s="1003"/>
      <c r="B158" s="1003">
        <v>79</v>
      </c>
      <c r="C158" s="1004">
        <v>1</v>
      </c>
      <c r="D158" s="1059" t="s">
        <v>536</v>
      </c>
      <c r="E158" s="1132">
        <v>900000</v>
      </c>
      <c r="F158" s="1010">
        <v>416</v>
      </c>
      <c r="G158" s="1057"/>
      <c r="H158" s="1057"/>
      <c r="I158" s="1015"/>
      <c r="J158" s="1015"/>
      <c r="K158" s="1015"/>
      <c r="L158" s="1015"/>
      <c r="M158" s="1015"/>
      <c r="N158" s="1015"/>
      <c r="O158" s="1015"/>
      <c r="P158" s="1004"/>
    </row>
    <row r="159" spans="1:16" x14ac:dyDescent="0.25">
      <c r="A159" s="1003"/>
      <c r="B159" s="1003">
        <v>80</v>
      </c>
      <c r="C159" s="1004">
        <v>2</v>
      </c>
      <c r="D159" s="1059" t="s">
        <v>537</v>
      </c>
      <c r="E159" s="1132">
        <v>1400000</v>
      </c>
      <c r="F159" s="1010">
        <v>520</v>
      </c>
      <c r="G159" s="1057"/>
      <c r="H159" s="1057"/>
      <c r="I159" s="1015"/>
      <c r="J159" s="1015"/>
      <c r="K159" s="1015"/>
      <c r="L159" s="1015"/>
      <c r="M159" s="1015"/>
      <c r="N159" s="1015"/>
      <c r="O159" s="1015"/>
      <c r="P159" s="1004"/>
    </row>
    <row r="160" spans="1:16" x14ac:dyDescent="0.25">
      <c r="A160" s="1003"/>
      <c r="B160" s="1003">
        <v>81</v>
      </c>
      <c r="C160" s="1004">
        <v>3</v>
      </c>
      <c r="D160" s="1059" t="s">
        <v>617</v>
      </c>
      <c r="E160" s="1132">
        <v>1500000</v>
      </c>
      <c r="F160" s="1010">
        <v>416</v>
      </c>
      <c r="G160" s="1057"/>
      <c r="H160" s="1057"/>
      <c r="I160" s="1015"/>
      <c r="J160" s="1015"/>
      <c r="K160" s="1015"/>
      <c r="L160" s="1015"/>
      <c r="M160" s="1015"/>
      <c r="N160" s="1015"/>
      <c r="O160" s="1015"/>
      <c r="P160" s="1004"/>
    </row>
    <row r="161" spans="1:16" x14ac:dyDescent="0.25">
      <c r="A161" s="1003"/>
      <c r="B161" s="1003">
        <v>82</v>
      </c>
      <c r="C161" s="1004">
        <v>4</v>
      </c>
      <c r="D161" s="1059" t="s">
        <v>540</v>
      </c>
      <c r="E161" s="1132">
        <v>1200000</v>
      </c>
      <c r="F161" s="1010">
        <v>572</v>
      </c>
      <c r="G161" s="1057"/>
      <c r="H161" s="1057"/>
      <c r="I161" s="1015"/>
      <c r="J161" s="1015"/>
      <c r="K161" s="1015"/>
      <c r="L161" s="1015"/>
      <c r="M161" s="1015"/>
      <c r="N161" s="1015"/>
      <c r="O161" s="1015"/>
      <c r="P161" s="1004"/>
    </row>
    <row r="162" spans="1:16" hidden="1" x14ac:dyDescent="0.25">
      <c r="A162" s="1004"/>
      <c r="B162" s="1003"/>
      <c r="C162" s="1004"/>
      <c r="D162" s="1101" t="s">
        <v>508</v>
      </c>
      <c r="E162" s="1132"/>
      <c r="F162" s="1010"/>
      <c r="G162" s="1057"/>
      <c r="H162" s="1057"/>
      <c r="I162" s="1015"/>
      <c r="J162" s="1015"/>
      <c r="K162" s="1015"/>
      <c r="L162" s="1015"/>
      <c r="M162" s="1015"/>
      <c r="N162" s="1015"/>
      <c r="O162" s="1015"/>
      <c r="P162" s="1004"/>
    </row>
    <row r="163" spans="1:16" x14ac:dyDescent="0.25">
      <c r="A163" s="1003"/>
      <c r="B163" s="1003">
        <v>83</v>
      </c>
      <c r="C163" s="1004">
        <v>5</v>
      </c>
      <c r="D163" s="1059" t="s">
        <v>541</v>
      </c>
      <c r="E163" s="1132">
        <v>1400000</v>
      </c>
      <c r="F163" s="1010">
        <v>546</v>
      </c>
      <c r="G163" s="1057"/>
      <c r="H163" s="1057"/>
      <c r="I163" s="1015"/>
      <c r="J163" s="1015"/>
      <c r="K163" s="1015"/>
      <c r="L163" s="1015"/>
      <c r="M163" s="1015"/>
      <c r="N163" s="1015"/>
      <c r="O163" s="1015"/>
      <c r="P163" s="1004"/>
    </row>
    <row r="164" spans="1:16" x14ac:dyDescent="0.25">
      <c r="A164" s="1004"/>
      <c r="B164" s="1003">
        <v>84</v>
      </c>
      <c r="C164" s="1004">
        <v>6</v>
      </c>
      <c r="D164" s="1065" t="s">
        <v>754</v>
      </c>
      <c r="E164" s="1132">
        <v>1000000</v>
      </c>
      <c r="F164" s="1010">
        <v>416</v>
      </c>
      <c r="G164" s="1057"/>
      <c r="H164" s="1057"/>
      <c r="I164" s="1015"/>
      <c r="J164" s="1015"/>
      <c r="K164" s="1015"/>
      <c r="L164" s="1015"/>
      <c r="M164" s="1015"/>
      <c r="N164" s="1015"/>
      <c r="O164" s="1015"/>
      <c r="P164" s="1004"/>
    </row>
    <row r="165" spans="1:16" x14ac:dyDescent="0.25">
      <c r="A165" s="1004"/>
      <c r="B165" s="1003">
        <v>85</v>
      </c>
      <c r="C165" s="1004">
        <v>7</v>
      </c>
      <c r="D165" s="1106" t="s">
        <v>761</v>
      </c>
      <c r="E165" s="1133">
        <v>1100000</v>
      </c>
      <c r="F165" s="1010">
        <v>416</v>
      </c>
      <c r="G165" s="1100" t="s">
        <v>818</v>
      </c>
      <c r="H165" s="1057"/>
      <c r="I165" s="1015"/>
      <c r="J165" s="1015"/>
      <c r="K165" s="1015"/>
      <c r="L165" s="1015"/>
      <c r="M165" s="1015"/>
      <c r="N165" s="1015"/>
      <c r="O165" s="1015"/>
      <c r="P165" s="1004"/>
    </row>
    <row r="166" spans="1:16" ht="15.75" thickBot="1" x14ac:dyDescent="0.3">
      <c r="A166" s="1004"/>
      <c r="B166" s="1004"/>
      <c r="C166" s="1004"/>
      <c r="D166" s="999">
        <f>SUM(D158:D165)</f>
        <v>0</v>
      </c>
      <c r="E166" s="1020">
        <f t="shared" ref="E166:F166" si="21">SUM(E158:E165)</f>
        <v>8500000</v>
      </c>
      <c r="F166" s="1020">
        <f t="shared" si="21"/>
        <v>3302</v>
      </c>
      <c r="G166" s="1057"/>
      <c r="H166" s="1057"/>
      <c r="I166" s="1015"/>
      <c r="J166" s="1020"/>
      <c r="K166" s="1020"/>
      <c r="L166" s="1020"/>
      <c r="M166" s="1020"/>
      <c r="N166" s="1020"/>
      <c r="O166" s="1020"/>
      <c r="P166" s="1004"/>
    </row>
    <row r="167" spans="1:16" ht="15.75" thickBot="1" x14ac:dyDescent="0.3">
      <c r="A167" s="1004"/>
      <c r="B167" s="1004"/>
      <c r="C167" s="1004"/>
      <c r="D167" s="1022" t="s">
        <v>585</v>
      </c>
      <c r="E167" s="1020">
        <f t="shared" ref="E167:F167" si="22">E158+E159+E160+E161+E162+E163+E164+E165</f>
        <v>8500000</v>
      </c>
      <c r="F167" s="1020">
        <f t="shared" si="22"/>
        <v>3302</v>
      </c>
      <c r="G167" s="1057"/>
      <c r="H167" s="1057"/>
      <c r="I167" s="1015"/>
      <c r="J167" s="1020"/>
      <c r="K167" s="1020"/>
      <c r="L167" s="1020"/>
      <c r="M167" s="1020"/>
      <c r="N167" s="1020"/>
      <c r="O167" s="1020"/>
      <c r="P167" s="1004"/>
    </row>
    <row r="168" spans="1:16" x14ac:dyDescent="0.25">
      <c r="A168" s="1004"/>
      <c r="B168" s="1004"/>
      <c r="C168" s="1004"/>
      <c r="D168" s="1027"/>
      <c r="E168" s="1020"/>
      <c r="F168" s="1020"/>
      <c r="G168" s="1015"/>
      <c r="H168" s="1015"/>
      <c r="I168" s="1015"/>
      <c r="J168" s="1020"/>
      <c r="K168" s="1020"/>
      <c r="L168" s="1020"/>
      <c r="M168" s="1020"/>
      <c r="N168" s="1020"/>
      <c r="O168" s="1020"/>
      <c r="P168" s="1004"/>
    </row>
    <row r="169" spans="1:16" x14ac:dyDescent="0.25">
      <c r="A169" s="1003"/>
      <c r="B169" s="1003"/>
      <c r="C169" s="1004"/>
      <c r="D169" s="1064" t="s">
        <v>800</v>
      </c>
      <c r="E169" s="1020"/>
      <c r="F169" s="1015"/>
      <c r="G169" s="1015"/>
      <c r="H169" s="1015"/>
      <c r="I169" s="1015"/>
      <c r="J169" s="1015"/>
      <c r="K169" s="1015"/>
      <c r="L169" s="1015"/>
      <c r="M169" s="1015"/>
      <c r="N169" s="1015"/>
      <c r="O169" s="1015"/>
      <c r="P169" s="1004"/>
    </row>
    <row r="170" spans="1:16" x14ac:dyDescent="0.25">
      <c r="A170" s="1003"/>
      <c r="B170" s="1003">
        <v>86</v>
      </c>
      <c r="C170" s="1003">
        <v>1</v>
      </c>
      <c r="D170" s="1059" t="s">
        <v>544</v>
      </c>
      <c r="E170" s="1010">
        <v>1050000</v>
      </c>
      <c r="F170" s="1010">
        <v>416</v>
      </c>
      <c r="G170" s="1057"/>
      <c r="H170" s="1057"/>
      <c r="I170" s="1015"/>
      <c r="J170" s="1015"/>
      <c r="K170" s="1015"/>
      <c r="L170" s="1015"/>
      <c r="M170" s="1015"/>
      <c r="N170" s="1015"/>
      <c r="O170" s="1015"/>
      <c r="P170" s="1004"/>
    </row>
    <row r="171" spans="1:16" x14ac:dyDescent="0.25">
      <c r="A171" s="1003"/>
      <c r="B171" s="1003">
        <v>87</v>
      </c>
      <c r="C171" s="1003">
        <v>2</v>
      </c>
      <c r="D171" s="1059" t="s">
        <v>546</v>
      </c>
      <c r="E171" s="1048">
        <v>1000000</v>
      </c>
      <c r="F171" s="1010">
        <v>416</v>
      </c>
      <c r="G171" s="1057"/>
      <c r="H171" s="1057"/>
      <c r="I171" s="1015"/>
      <c r="J171" s="1015"/>
      <c r="K171" s="1015"/>
      <c r="L171" s="1015"/>
      <c r="M171" s="1015"/>
      <c r="N171" s="1015"/>
      <c r="O171" s="1015"/>
      <c r="P171" s="1004"/>
    </row>
    <row r="172" spans="1:16" x14ac:dyDescent="0.25">
      <c r="A172" s="1003"/>
      <c r="B172" s="1003">
        <v>88</v>
      </c>
      <c r="C172" s="1004">
        <v>3</v>
      </c>
      <c r="D172" s="1059" t="s">
        <v>539</v>
      </c>
      <c r="E172" s="1048">
        <v>1100000</v>
      </c>
      <c r="F172" s="1010">
        <v>646</v>
      </c>
      <c r="G172" s="1057"/>
      <c r="H172" s="1057"/>
      <c r="I172" s="1015"/>
      <c r="J172" s="1015"/>
      <c r="K172" s="1015"/>
      <c r="L172" s="1015"/>
      <c r="M172" s="1015"/>
      <c r="N172" s="1015"/>
      <c r="O172" s="1015"/>
      <c r="P172" s="1004"/>
    </row>
    <row r="173" spans="1:16" x14ac:dyDescent="0.25">
      <c r="A173" s="1003"/>
      <c r="B173" s="1003">
        <v>89</v>
      </c>
      <c r="C173" s="1004">
        <v>4</v>
      </c>
      <c r="D173" s="1059" t="s">
        <v>549</v>
      </c>
      <c r="E173" s="1048">
        <v>1100000</v>
      </c>
      <c r="F173" s="1010">
        <v>468</v>
      </c>
      <c r="G173" s="1057"/>
      <c r="H173" s="1057"/>
      <c r="I173" s="1015"/>
      <c r="J173" s="1015"/>
      <c r="K173" s="1015"/>
      <c r="L173" s="1015"/>
      <c r="M173" s="1015"/>
      <c r="N173" s="1015"/>
      <c r="O173" s="1015"/>
      <c r="P173" s="1004"/>
    </row>
    <row r="174" spans="1:16" hidden="1" x14ac:dyDescent="0.25">
      <c r="A174" s="1003"/>
      <c r="B174" s="1003"/>
      <c r="C174" s="1004"/>
      <c r="D174" s="1063"/>
      <c r="E174" s="1048"/>
      <c r="F174" s="1010"/>
      <c r="G174" s="1057"/>
      <c r="H174" s="1057"/>
      <c r="I174" s="1015"/>
      <c r="J174" s="1015"/>
      <c r="K174" s="1015"/>
      <c r="L174" s="1015"/>
      <c r="M174" s="1015"/>
      <c r="N174" s="1015"/>
      <c r="O174" s="1015"/>
      <c r="P174" s="1004"/>
    </row>
    <row r="175" spans="1:16" ht="15" customHeight="1" x14ac:dyDescent="0.25">
      <c r="A175" s="1003"/>
      <c r="B175" s="1003">
        <v>90</v>
      </c>
      <c r="C175" s="1004">
        <v>5</v>
      </c>
      <c r="D175" s="1059" t="s">
        <v>755</v>
      </c>
      <c r="E175" s="1048">
        <v>800000</v>
      </c>
      <c r="F175" s="1010">
        <v>416</v>
      </c>
      <c r="G175" s="1057"/>
      <c r="H175" s="1057"/>
      <c r="I175" s="1015"/>
      <c r="J175" s="1015"/>
      <c r="K175" s="1015"/>
      <c r="L175" s="1015"/>
      <c r="M175" s="1015"/>
      <c r="N175" s="1015"/>
      <c r="O175" s="1015"/>
      <c r="P175" s="1004"/>
    </row>
    <row r="176" spans="1:16" x14ac:dyDescent="0.25">
      <c r="A176" s="1003"/>
      <c r="B176" s="1003">
        <v>91</v>
      </c>
      <c r="C176" s="1004">
        <v>6</v>
      </c>
      <c r="D176" s="1059" t="s">
        <v>538</v>
      </c>
      <c r="E176" s="1048">
        <v>900000</v>
      </c>
      <c r="F176" s="1010">
        <v>624</v>
      </c>
      <c r="G176" s="1057"/>
      <c r="H176" s="1057"/>
      <c r="I176" s="1015"/>
      <c r="J176" s="1015"/>
      <c r="K176" s="1015"/>
      <c r="L176" s="1015"/>
      <c r="M176" s="1015"/>
      <c r="N176" s="1015"/>
      <c r="O176" s="1015"/>
      <c r="P176" s="1004"/>
    </row>
    <row r="177" spans="1:16" ht="15.75" thickBot="1" x14ac:dyDescent="0.3">
      <c r="A177" s="1004"/>
      <c r="B177" s="1004"/>
      <c r="C177" s="1004"/>
      <c r="D177" s="999">
        <f>SUM(D170:D176)</f>
        <v>0</v>
      </c>
      <c r="E177" s="1020">
        <f t="shared" ref="E177:F177" si="23">SUM(E170:E176)</f>
        <v>5950000</v>
      </c>
      <c r="F177" s="1020">
        <f t="shared" si="23"/>
        <v>2986</v>
      </c>
      <c r="G177" s="1057"/>
      <c r="H177" s="1057"/>
      <c r="I177" s="1015"/>
      <c r="J177" s="1020"/>
      <c r="K177" s="1020"/>
      <c r="L177" s="1020"/>
      <c r="M177" s="1020"/>
      <c r="N177" s="1020"/>
      <c r="O177" s="1020"/>
      <c r="P177" s="1004"/>
    </row>
    <row r="178" spans="1:16" ht="15.75" thickBot="1" x14ac:dyDescent="0.3">
      <c r="A178" s="1004"/>
      <c r="B178" s="1004"/>
      <c r="C178" s="1004"/>
      <c r="D178" s="1014" t="s">
        <v>585</v>
      </c>
      <c r="E178" s="1020">
        <f t="shared" ref="E178:F178" si="24">E170+E171+E173+E174+E172+E175+E176</f>
        <v>5950000</v>
      </c>
      <c r="F178" s="1020">
        <f t="shared" si="24"/>
        <v>2986</v>
      </c>
      <c r="G178" s="1057"/>
      <c r="H178" s="1057"/>
      <c r="I178" s="1015"/>
      <c r="J178" s="1020"/>
      <c r="K178" s="1020"/>
      <c r="L178" s="1020"/>
      <c r="M178" s="1020"/>
      <c r="N178" s="1020"/>
      <c r="O178" s="1020"/>
      <c r="P178" s="1004"/>
    </row>
    <row r="179" spans="1:16" x14ac:dyDescent="0.25">
      <c r="A179" s="1003"/>
      <c r="B179" s="1003"/>
      <c r="C179" s="1004"/>
      <c r="D179" s="1002"/>
      <c r="E179" s="1020"/>
      <c r="F179" s="1013"/>
      <c r="G179" s="1015"/>
      <c r="H179" s="1015"/>
      <c r="I179" s="1015"/>
      <c r="J179" s="1013"/>
      <c r="K179" s="1013"/>
      <c r="L179" s="1013"/>
      <c r="M179" s="1013"/>
      <c r="N179" s="1013"/>
      <c r="O179" s="1013"/>
      <c r="P179" s="1004"/>
    </row>
    <row r="180" spans="1:16" x14ac:dyDescent="0.25">
      <c r="A180" s="1003"/>
      <c r="B180" s="1003"/>
      <c r="C180" s="1004"/>
      <c r="D180" s="1064" t="s">
        <v>819</v>
      </c>
      <c r="E180" s="1013"/>
      <c r="F180" s="1015"/>
      <c r="G180" s="1015"/>
      <c r="H180" s="1015"/>
      <c r="I180" s="1015"/>
      <c r="J180" s="1015"/>
      <c r="K180" s="1015"/>
      <c r="L180" s="1015"/>
      <c r="M180" s="1015"/>
      <c r="N180" s="1015"/>
      <c r="O180" s="1015"/>
      <c r="P180" s="1004"/>
    </row>
    <row r="181" spans="1:16" x14ac:dyDescent="0.25">
      <c r="A181" s="1003"/>
      <c r="B181" s="1003">
        <v>92</v>
      </c>
      <c r="C181" s="1004">
        <v>1</v>
      </c>
      <c r="D181" s="1107" t="s">
        <v>606</v>
      </c>
      <c r="E181" s="1010">
        <v>500000</v>
      </c>
      <c r="F181" s="1010">
        <v>300</v>
      </c>
      <c r="G181" s="1100" t="s">
        <v>820</v>
      </c>
      <c r="H181" s="1057"/>
      <c r="I181" s="1015"/>
      <c r="J181" s="1015"/>
      <c r="K181" s="1015"/>
      <c r="L181" s="1015"/>
      <c r="M181" s="1015"/>
      <c r="N181" s="1015"/>
      <c r="O181" s="1015"/>
      <c r="P181" s="1004"/>
    </row>
    <row r="182" spans="1:16" x14ac:dyDescent="0.25">
      <c r="A182" s="1003"/>
      <c r="B182" s="1003">
        <v>93</v>
      </c>
      <c r="C182" s="1004">
        <v>2</v>
      </c>
      <c r="D182" s="1104" t="s">
        <v>608</v>
      </c>
      <c r="E182" s="1048">
        <v>500000</v>
      </c>
      <c r="F182" s="1010">
        <v>300</v>
      </c>
      <c r="G182" s="1100" t="s">
        <v>821</v>
      </c>
      <c r="H182" s="1057"/>
      <c r="I182" s="1015"/>
      <c r="J182" s="1015"/>
      <c r="K182" s="1015"/>
      <c r="L182" s="1015"/>
      <c r="M182" s="1015"/>
      <c r="N182" s="1015"/>
      <c r="O182" s="1015"/>
      <c r="P182" s="1004"/>
    </row>
    <row r="183" spans="1:16" hidden="1" x14ac:dyDescent="0.25">
      <c r="A183" s="1003"/>
      <c r="B183" s="1003"/>
      <c r="C183" s="1004"/>
      <c r="D183" s="1101" t="s">
        <v>607</v>
      </c>
      <c r="E183" s="1048"/>
      <c r="F183" s="1010"/>
      <c r="G183" s="1057"/>
      <c r="H183" s="1057"/>
      <c r="I183" s="1015"/>
      <c r="J183" s="1015"/>
      <c r="K183" s="1015"/>
      <c r="L183" s="1015"/>
      <c r="M183" s="1015"/>
      <c r="N183" s="1015"/>
      <c r="O183" s="1015"/>
      <c r="P183" s="1004"/>
    </row>
    <row r="184" spans="1:16" x14ac:dyDescent="0.25">
      <c r="A184" s="1003"/>
      <c r="B184" s="1003">
        <v>94</v>
      </c>
      <c r="C184" s="1004">
        <v>3</v>
      </c>
      <c r="D184" s="1059" t="s">
        <v>552</v>
      </c>
      <c r="E184" s="1048">
        <v>800000</v>
      </c>
      <c r="F184" s="1010">
        <v>390</v>
      </c>
      <c r="G184" s="1057"/>
      <c r="H184" s="1057"/>
      <c r="I184" s="1015"/>
      <c r="J184" s="1015"/>
      <c r="K184" s="1015"/>
      <c r="L184" s="1015"/>
      <c r="M184" s="1015"/>
      <c r="N184" s="1015"/>
      <c r="O184" s="1015"/>
      <c r="P184" s="1004"/>
    </row>
    <row r="185" spans="1:16" x14ac:dyDescent="0.25">
      <c r="A185" s="1003"/>
      <c r="B185" s="1003">
        <v>95</v>
      </c>
      <c r="C185" s="1004">
        <v>4</v>
      </c>
      <c r="D185" s="1059" t="s">
        <v>535</v>
      </c>
      <c r="E185" s="1048">
        <v>1200000</v>
      </c>
      <c r="F185" s="1010">
        <v>468</v>
      </c>
      <c r="G185" s="1057"/>
      <c r="H185" s="1057"/>
      <c r="I185" s="1015"/>
      <c r="J185" s="1015"/>
      <c r="K185" s="1015"/>
      <c r="L185" s="1015"/>
      <c r="M185" s="1015"/>
      <c r="N185" s="1015"/>
      <c r="O185" s="1015"/>
      <c r="P185" s="1004"/>
    </row>
    <row r="186" spans="1:16" ht="15.75" hidden="1" customHeight="1" x14ac:dyDescent="0.25">
      <c r="A186" s="1003"/>
      <c r="B186" s="1003"/>
      <c r="C186" s="1004"/>
      <c r="D186" s="1108" t="s">
        <v>742</v>
      </c>
      <c r="E186" s="1048"/>
      <c r="F186" s="1010"/>
      <c r="G186" s="1057"/>
      <c r="H186" s="1057"/>
      <c r="I186" s="1015"/>
      <c r="J186" s="1015"/>
      <c r="K186" s="1015"/>
      <c r="L186" s="1015"/>
      <c r="M186" s="1015"/>
      <c r="N186" s="1015"/>
      <c r="O186" s="1015"/>
      <c r="P186" s="1004"/>
    </row>
    <row r="187" spans="1:16" ht="15" hidden="1" customHeight="1" x14ac:dyDescent="0.25">
      <c r="A187" s="1003"/>
      <c r="B187" s="1003"/>
      <c r="C187" s="1004"/>
      <c r="D187" s="1101" t="s">
        <v>752</v>
      </c>
      <c r="E187" s="1048"/>
      <c r="F187" s="1010"/>
      <c r="G187" s="1057"/>
      <c r="H187" s="1057"/>
      <c r="I187" s="1015"/>
      <c r="J187" s="1015"/>
      <c r="K187" s="1015"/>
      <c r="L187" s="1015"/>
      <c r="M187" s="1015"/>
      <c r="N187" s="1015"/>
      <c r="O187" s="1015"/>
      <c r="P187" s="1004"/>
    </row>
    <row r="188" spans="1:16" x14ac:dyDescent="0.25">
      <c r="A188" s="1003"/>
      <c r="B188" s="1003">
        <v>96</v>
      </c>
      <c r="C188" s="1004">
        <v>5</v>
      </c>
      <c r="D188" s="1109" t="s">
        <v>555</v>
      </c>
      <c r="E188" s="1048">
        <v>1000000</v>
      </c>
      <c r="F188" s="1010">
        <v>416</v>
      </c>
      <c r="G188" s="1057"/>
      <c r="H188" s="1057"/>
      <c r="I188" s="1015"/>
      <c r="J188" s="1015"/>
      <c r="K188" s="1015"/>
      <c r="L188" s="1015"/>
      <c r="M188" s="1015"/>
      <c r="N188" s="1015"/>
      <c r="O188" s="1015"/>
      <c r="P188" s="1004"/>
    </row>
    <row r="189" spans="1:16" ht="15.75" thickBot="1" x14ac:dyDescent="0.3">
      <c r="A189" s="1004"/>
      <c r="B189" s="1004"/>
      <c r="C189" s="1004"/>
      <c r="D189" s="999">
        <f>SUM(D185:D187)</f>
        <v>0</v>
      </c>
      <c r="E189" s="1020">
        <f t="shared" ref="E189" si="25">SUM(E181:E188)</f>
        <v>4000000</v>
      </c>
      <c r="F189" s="1020">
        <f>SUM(F181:F188)</f>
        <v>1874</v>
      </c>
      <c r="G189" s="1057"/>
      <c r="H189" s="1057"/>
      <c r="I189" s="1015"/>
      <c r="J189" s="1020"/>
      <c r="K189" s="1020"/>
      <c r="L189" s="1020"/>
      <c r="M189" s="1020"/>
      <c r="N189" s="1020"/>
      <c r="O189" s="1020"/>
      <c r="P189" s="1004"/>
    </row>
    <row r="190" spans="1:16" ht="15.75" thickBot="1" x14ac:dyDescent="0.3">
      <c r="A190" s="1004"/>
      <c r="B190" s="1004"/>
      <c r="C190" s="1004"/>
      <c r="D190" s="1022" t="s">
        <v>585</v>
      </c>
      <c r="E190" s="1020">
        <f t="shared" ref="E190" si="26">E185+E184+E181+E182+E183+E186+E187+E188</f>
        <v>4000000</v>
      </c>
      <c r="F190" s="1020">
        <f>F185+F184+F181+F182+F183+F186+F187+F188</f>
        <v>1874</v>
      </c>
      <c r="G190" s="1057"/>
      <c r="H190" s="1057"/>
      <c r="I190" s="1015"/>
      <c r="J190" s="1020"/>
      <c r="K190" s="1020"/>
      <c r="L190" s="1020"/>
      <c r="M190" s="1020"/>
      <c r="N190" s="1020"/>
      <c r="O190" s="1020"/>
      <c r="P190" s="1004"/>
    </row>
    <row r="191" spans="1:16" x14ac:dyDescent="0.25">
      <c r="A191" s="1004"/>
      <c r="B191" s="1004"/>
      <c r="C191" s="1004"/>
      <c r="D191" s="1027"/>
      <c r="E191" s="1020"/>
      <c r="F191" s="1020"/>
      <c r="G191" s="1015"/>
      <c r="H191" s="1015"/>
      <c r="I191" s="1015"/>
      <c r="J191" s="1020"/>
      <c r="K191" s="1020"/>
      <c r="L191" s="1020"/>
      <c r="M191" s="1020"/>
      <c r="N191" s="1020"/>
      <c r="O191" s="1020"/>
      <c r="P191" s="1004"/>
    </row>
    <row r="192" spans="1:16" x14ac:dyDescent="0.25">
      <c r="A192" s="1003"/>
      <c r="B192" s="1003"/>
      <c r="C192" s="1004"/>
      <c r="D192" s="1066" t="s">
        <v>769</v>
      </c>
      <c r="E192" s="1013"/>
      <c r="F192" s="1013"/>
      <c r="G192" s="1015"/>
      <c r="H192" s="1015"/>
      <c r="I192" s="1015"/>
      <c r="J192" s="1013"/>
      <c r="K192" s="1013"/>
      <c r="L192" s="1013"/>
      <c r="M192" s="1013"/>
      <c r="N192" s="1013"/>
      <c r="O192" s="1013"/>
      <c r="P192" s="1004"/>
    </row>
    <row r="193" spans="1:16" x14ac:dyDescent="0.25">
      <c r="A193" s="1004"/>
      <c r="B193" s="1004">
        <v>97</v>
      </c>
      <c r="C193" s="1004">
        <v>1</v>
      </c>
      <c r="D193" s="1059" t="s">
        <v>562</v>
      </c>
      <c r="E193" s="1048">
        <v>1300000</v>
      </c>
      <c r="F193" s="1010">
        <v>468</v>
      </c>
      <c r="G193" s="1057"/>
      <c r="H193" s="1057"/>
      <c r="I193" s="1015"/>
      <c r="J193" s="1015"/>
      <c r="K193" s="1015"/>
      <c r="L193" s="1015"/>
      <c r="M193" s="1015"/>
      <c r="N193" s="1015"/>
      <c r="O193" s="1015"/>
      <c r="P193" s="1004"/>
    </row>
    <row r="194" spans="1:16" x14ac:dyDescent="0.25">
      <c r="A194" s="1004"/>
      <c r="B194" s="1004">
        <v>98</v>
      </c>
      <c r="C194" s="1004">
        <v>2</v>
      </c>
      <c r="D194" s="1059" t="s">
        <v>563</v>
      </c>
      <c r="E194" s="1048">
        <v>1300000</v>
      </c>
      <c r="F194" s="1010">
        <v>468</v>
      </c>
      <c r="G194" s="1057"/>
      <c r="H194" s="1057"/>
      <c r="I194" s="1015"/>
      <c r="J194" s="1015"/>
      <c r="K194" s="1015"/>
      <c r="L194" s="1015"/>
      <c r="M194" s="1015"/>
      <c r="N194" s="1015"/>
      <c r="O194" s="1015"/>
      <c r="P194" s="1004"/>
    </row>
    <row r="195" spans="1:16" x14ac:dyDescent="0.25">
      <c r="A195" s="1004"/>
      <c r="B195" s="1004">
        <v>99</v>
      </c>
      <c r="C195" s="1004">
        <v>3</v>
      </c>
      <c r="D195" s="1059" t="s">
        <v>511</v>
      </c>
      <c r="E195" s="1048">
        <v>1200000</v>
      </c>
      <c r="F195" s="1010">
        <v>620</v>
      </c>
      <c r="G195" s="1057"/>
      <c r="H195" s="1057"/>
      <c r="I195" s="1015"/>
      <c r="J195" s="1015"/>
      <c r="K195" s="1015"/>
      <c r="L195" s="1015"/>
      <c r="M195" s="1015"/>
      <c r="N195" s="1015"/>
      <c r="O195" s="1015"/>
      <c r="P195" s="1004"/>
    </row>
    <row r="196" spans="1:16" x14ac:dyDescent="0.25">
      <c r="A196" s="1004"/>
      <c r="B196" s="1004">
        <v>100</v>
      </c>
      <c r="C196" s="1004">
        <v>4</v>
      </c>
      <c r="D196" s="1059" t="s">
        <v>589</v>
      </c>
      <c r="E196" s="1048">
        <v>1300000</v>
      </c>
      <c r="F196" s="1010">
        <v>520</v>
      </c>
      <c r="G196" s="1057"/>
      <c r="H196" s="1057"/>
      <c r="I196" s="1015"/>
      <c r="J196" s="1015"/>
      <c r="K196" s="1015"/>
      <c r="L196" s="1015"/>
      <c r="M196" s="1015"/>
      <c r="N196" s="1015"/>
      <c r="O196" s="1015"/>
      <c r="P196" s="1004"/>
    </row>
    <row r="197" spans="1:16" x14ac:dyDescent="0.25">
      <c r="A197" s="1004"/>
      <c r="B197" s="1004">
        <v>101</v>
      </c>
      <c r="C197" s="1004">
        <v>5</v>
      </c>
      <c r="D197" s="1059" t="s">
        <v>560</v>
      </c>
      <c r="E197" s="1048">
        <v>900000</v>
      </c>
      <c r="F197" s="1010">
        <v>468</v>
      </c>
      <c r="G197" s="1057"/>
      <c r="H197" s="1057"/>
      <c r="I197" s="1015"/>
      <c r="J197" s="1015"/>
      <c r="K197" s="1015"/>
      <c r="L197" s="1015"/>
      <c r="M197" s="1015"/>
      <c r="N197" s="1015"/>
      <c r="O197" s="1015"/>
      <c r="P197" s="1004"/>
    </row>
    <row r="198" spans="1:16" x14ac:dyDescent="0.25">
      <c r="A198" s="1004"/>
      <c r="B198" s="1004">
        <v>102</v>
      </c>
      <c r="C198" s="1004">
        <v>6</v>
      </c>
      <c r="D198" s="1059" t="s">
        <v>512</v>
      </c>
      <c r="E198" s="1048">
        <v>1300000</v>
      </c>
      <c r="F198" s="1010">
        <v>572</v>
      </c>
      <c r="G198" s="1057"/>
      <c r="H198" s="1057"/>
      <c r="I198" s="1015"/>
      <c r="J198" s="1015"/>
      <c r="K198" s="1015"/>
      <c r="L198" s="1015"/>
      <c r="M198" s="1015"/>
      <c r="N198" s="1015"/>
      <c r="O198" s="1015"/>
      <c r="P198" s="1004"/>
    </row>
    <row r="199" spans="1:16" x14ac:dyDescent="0.25">
      <c r="A199" s="1004"/>
      <c r="B199" s="1004">
        <v>103</v>
      </c>
      <c r="C199" s="1004">
        <v>7</v>
      </c>
      <c r="D199" s="1059" t="s">
        <v>506</v>
      </c>
      <c r="E199" s="1048">
        <v>1200000</v>
      </c>
      <c r="F199" s="1010">
        <v>468</v>
      </c>
      <c r="G199" s="1057"/>
      <c r="H199" s="1057"/>
      <c r="I199" s="1015"/>
      <c r="J199" s="1015"/>
      <c r="K199" s="1015"/>
      <c r="L199" s="1015"/>
      <c r="M199" s="1015"/>
      <c r="N199" s="1015"/>
      <c r="O199" s="1015"/>
      <c r="P199" s="1004"/>
    </row>
    <row r="200" spans="1:16" x14ac:dyDescent="0.25">
      <c r="A200" s="1004"/>
      <c r="B200" s="1004">
        <v>104</v>
      </c>
      <c r="C200" s="1004">
        <v>8</v>
      </c>
      <c r="D200" s="1059" t="s">
        <v>561</v>
      </c>
      <c r="E200" s="1010">
        <v>1200000</v>
      </c>
      <c r="F200" s="1010">
        <v>572</v>
      </c>
      <c r="G200" s="1057"/>
      <c r="H200" s="1057"/>
      <c r="I200" s="1015"/>
      <c r="J200" s="1015"/>
      <c r="K200" s="1015"/>
      <c r="L200" s="1015"/>
      <c r="M200" s="1015"/>
      <c r="N200" s="1015"/>
      <c r="O200" s="1015"/>
      <c r="P200" s="1004"/>
    </row>
    <row r="201" spans="1:16" x14ac:dyDescent="0.25">
      <c r="A201" s="1004"/>
      <c r="B201" s="1004">
        <v>105</v>
      </c>
      <c r="C201" s="1004">
        <v>9</v>
      </c>
      <c r="D201" s="1059" t="s">
        <v>507</v>
      </c>
      <c r="E201" s="1048">
        <v>1300000</v>
      </c>
      <c r="F201" s="1010">
        <v>468</v>
      </c>
      <c r="G201" s="1057"/>
      <c r="H201" s="1057"/>
      <c r="I201" s="1015"/>
      <c r="J201" s="1015"/>
      <c r="K201" s="1015"/>
      <c r="L201" s="1015"/>
      <c r="M201" s="1015"/>
      <c r="N201" s="1015"/>
      <c r="O201" s="1015"/>
      <c r="P201" s="1004"/>
    </row>
    <row r="202" spans="1:16" hidden="1" x14ac:dyDescent="0.25">
      <c r="A202" s="1004"/>
      <c r="B202" s="1004"/>
      <c r="C202" s="1004"/>
      <c r="D202" s="1024" t="s">
        <v>636</v>
      </c>
      <c r="E202" s="1010"/>
      <c r="F202" s="1010"/>
      <c r="G202" s="1057"/>
      <c r="H202" s="1057"/>
      <c r="I202" s="1015"/>
      <c r="J202" s="1015"/>
      <c r="K202" s="1015"/>
      <c r="L202" s="1015"/>
      <c r="M202" s="1015"/>
      <c r="N202" s="1015"/>
      <c r="O202" s="1015"/>
      <c r="P202" s="1004"/>
    </row>
    <row r="203" spans="1:16" ht="15.75" thickBot="1" x14ac:dyDescent="0.3">
      <c r="A203" s="1003"/>
      <c r="B203" s="1003"/>
      <c r="C203" s="1004"/>
      <c r="D203" s="1002"/>
      <c r="E203" s="1013">
        <f t="shared" ref="E203:F203" si="27">SUM(E193:E202)</f>
        <v>11000000</v>
      </c>
      <c r="F203" s="1013">
        <f t="shared" si="27"/>
        <v>4624</v>
      </c>
      <c r="G203" s="1057"/>
      <c r="H203" s="1057"/>
      <c r="I203" s="1015"/>
      <c r="J203" s="1013"/>
      <c r="K203" s="1013"/>
      <c r="L203" s="1013"/>
      <c r="M203" s="1013"/>
      <c r="N203" s="1013"/>
      <c r="O203" s="1013"/>
      <c r="P203" s="1004"/>
    </row>
    <row r="204" spans="1:16" ht="15.75" thickBot="1" x14ac:dyDescent="0.3">
      <c r="A204" s="1003"/>
      <c r="B204" s="1003"/>
      <c r="C204" s="1004"/>
      <c r="D204" s="1014" t="s">
        <v>585</v>
      </c>
      <c r="E204" s="1013">
        <f t="shared" ref="E204:F204" si="28">E199+E201+E198+E195+E193+E194+E197+E196+E200+E202</f>
        <v>11000000</v>
      </c>
      <c r="F204" s="1013">
        <f t="shared" si="28"/>
        <v>4624</v>
      </c>
      <c r="G204" s="1057"/>
      <c r="H204" s="1057"/>
      <c r="I204" s="1015"/>
      <c r="J204" s="1013"/>
      <c r="K204" s="1013"/>
      <c r="L204" s="1013"/>
      <c r="M204" s="1013"/>
      <c r="N204" s="1013"/>
      <c r="O204" s="1013"/>
      <c r="P204" s="1004"/>
    </row>
    <row r="205" spans="1:16" ht="15.75" thickBot="1" x14ac:dyDescent="0.3">
      <c r="A205" s="1003"/>
      <c r="B205" s="1003"/>
      <c r="C205" s="1004"/>
      <c r="D205" s="1027"/>
      <c r="E205" s="1013"/>
      <c r="F205" s="1013"/>
      <c r="G205" s="1015"/>
      <c r="H205" s="1015"/>
      <c r="I205" s="1015"/>
      <c r="J205" s="1013"/>
      <c r="K205" s="1013"/>
      <c r="L205" s="1013"/>
      <c r="M205" s="1013"/>
      <c r="N205" s="1013"/>
      <c r="O205" s="1013"/>
      <c r="P205" s="1004"/>
    </row>
    <row r="206" spans="1:16" ht="15.75" thickBot="1" x14ac:dyDescent="0.3">
      <c r="A206" s="1016"/>
      <c r="B206" s="1016"/>
      <c r="C206" s="1016"/>
      <c r="D206" s="1067" t="s">
        <v>635</v>
      </c>
      <c r="E206" s="1044">
        <f t="shared" ref="E206" si="29">E128+E137+E155+E167+E178+E190+E204</f>
        <v>58500000</v>
      </c>
      <c r="F206" s="1044">
        <f>F128+F137+F155+F167+F178+F190+F204</f>
        <v>26268</v>
      </c>
      <c r="G206" s="1015"/>
      <c r="H206" s="1013"/>
      <c r="I206" s="1015"/>
      <c r="J206" s="1013"/>
      <c r="K206" s="1013"/>
      <c r="L206" s="1013"/>
      <c r="M206" s="1013"/>
      <c r="N206" s="1013"/>
      <c r="O206" s="1013"/>
      <c r="P206" s="1016"/>
    </row>
    <row r="207" spans="1:16" ht="15.75" thickBot="1" x14ac:dyDescent="0.3">
      <c r="A207" s="1016"/>
      <c r="B207" s="1016"/>
      <c r="C207" s="1016"/>
      <c r="D207" s="1027"/>
      <c r="E207" s="1013"/>
      <c r="F207" s="1006"/>
      <c r="G207" s="1015"/>
      <c r="H207" s="1006"/>
      <c r="I207" s="1015"/>
      <c r="J207" s="1006"/>
      <c r="K207" s="1006"/>
      <c r="L207" s="1006"/>
      <c r="M207" s="1006"/>
      <c r="N207" s="1006"/>
      <c r="O207" s="1006"/>
      <c r="P207" s="1016"/>
    </row>
    <row r="208" spans="1:16" ht="15.75" hidden="1" thickBot="1" x14ac:dyDescent="0.3">
      <c r="A208" s="1004"/>
      <c r="B208" s="1004"/>
      <c r="C208" s="1004"/>
      <c r="D208" s="1021" t="s">
        <v>770</v>
      </c>
      <c r="E208" s="1038">
        <f>E107+E56+E63+E136+E18+E27+E203+E92+E42+E154+E166+E177+E189+E127+E78</f>
        <v>126500000</v>
      </c>
      <c r="F208" s="1038">
        <f t="shared" ref="F208" si="30">F107+F56+F63+F136+F18+F27+F203+F92+F42+F154+F166+F177+F189+F127+F78</f>
        <v>52360</v>
      </c>
      <c r="G208" s="1015"/>
      <c r="H208" s="1002"/>
      <c r="I208" s="1015"/>
      <c r="J208" s="1002"/>
      <c r="K208" s="1002"/>
      <c r="L208" s="1002"/>
      <c r="M208" s="1002"/>
      <c r="N208" s="1002"/>
      <c r="O208" s="1002"/>
      <c r="P208" s="1004"/>
    </row>
    <row r="209" spans="1:16" ht="15.75" hidden="1" thickBot="1" x14ac:dyDescent="0.3">
      <c r="A209" s="1003"/>
      <c r="B209" s="1003"/>
      <c r="C209" s="1004"/>
      <c r="D209" s="1005"/>
      <c r="E209" s="1038"/>
      <c r="F209" s="1006"/>
      <c r="G209" s="1015"/>
      <c r="H209" s="1006"/>
      <c r="I209" s="1015"/>
      <c r="J209" s="1006"/>
      <c r="K209" s="1006"/>
      <c r="L209" s="1006"/>
      <c r="M209" s="1006"/>
      <c r="N209" s="1006"/>
      <c r="O209" s="1006"/>
      <c r="P209" s="1004"/>
    </row>
    <row r="210" spans="1:16" ht="15.75" hidden="1" thickBot="1" x14ac:dyDescent="0.3">
      <c r="A210" s="1004"/>
      <c r="B210" s="1004"/>
      <c r="C210" s="1004"/>
      <c r="D210" s="1022" t="s">
        <v>771</v>
      </c>
      <c r="E210" s="1038">
        <f>E57+E19+E28+E64+E43+E128+E79+E155+E108+E137+E93+E167+E178+E190+E204</f>
        <v>126500000</v>
      </c>
      <c r="F210" s="1038">
        <f t="shared" ref="F210" si="31">F57+F19+F28+F64+F43+F128+F79+F155+F108+F137+F93+F167+F178+F190+F204</f>
        <v>52360</v>
      </c>
      <c r="G210" s="1057"/>
      <c r="H210" s="1057"/>
      <c r="I210" s="1015"/>
      <c r="J210" s="1002"/>
      <c r="K210" s="1002"/>
      <c r="L210" s="1002"/>
      <c r="M210" s="1002"/>
      <c r="N210" s="1002"/>
      <c r="O210" s="1002"/>
      <c r="P210" s="1004"/>
    </row>
    <row r="211" spans="1:16" ht="15.75" hidden="1" thickBot="1" x14ac:dyDescent="0.3">
      <c r="A211" s="1004"/>
      <c r="B211" s="1004"/>
      <c r="C211" s="1004"/>
      <c r="D211" s="1002" t="s">
        <v>772</v>
      </c>
      <c r="E211" s="1015">
        <f t="shared" ref="E211" si="32">E208-E210</f>
        <v>0</v>
      </c>
      <c r="F211" s="1015">
        <f>F208-F210</f>
        <v>0</v>
      </c>
      <c r="G211" s="1057"/>
      <c r="H211" s="1057"/>
      <c r="I211" s="1015"/>
      <c r="J211" s="1002"/>
      <c r="K211" s="1002"/>
      <c r="L211" s="1002"/>
      <c r="M211" s="1002"/>
      <c r="N211" s="1002"/>
      <c r="O211" s="1002"/>
      <c r="P211" s="1004"/>
    </row>
    <row r="212" spans="1:16" ht="15.75" hidden="1" thickBot="1" x14ac:dyDescent="0.3">
      <c r="A212" s="1003"/>
      <c r="B212" s="1003"/>
      <c r="C212" s="1004"/>
      <c r="D212" s="1005"/>
      <c r="E212" s="1015"/>
      <c r="F212" s="1015"/>
      <c r="G212" s="1015"/>
      <c r="H212" s="1015"/>
      <c r="I212" s="1015"/>
      <c r="J212" s="1015"/>
      <c r="K212" s="1015"/>
      <c r="L212" s="1015"/>
      <c r="M212" s="1015"/>
      <c r="N212" s="1015"/>
      <c r="O212" s="1015"/>
      <c r="P212" s="1004"/>
    </row>
    <row r="213" spans="1:16" ht="16.5" thickBot="1" x14ac:dyDescent="0.3">
      <c r="A213" s="1003"/>
      <c r="B213" s="1003"/>
      <c r="C213" s="1004"/>
      <c r="D213" s="1022" t="s">
        <v>807</v>
      </c>
      <c r="E213" s="1110">
        <f>E208</f>
        <v>126500000</v>
      </c>
      <c r="F213" s="1110">
        <f t="shared" ref="F213" si="33">F208</f>
        <v>52360</v>
      </c>
      <c r="G213" s="1015"/>
      <c r="H213" s="1037"/>
      <c r="I213" s="1015"/>
      <c r="J213" s="1037"/>
      <c r="K213" s="1037"/>
      <c r="L213" s="1037"/>
      <c r="M213" s="1037"/>
      <c r="N213" s="1037"/>
      <c r="O213" s="1037"/>
      <c r="P213" s="1004"/>
    </row>
    <row r="214" spans="1:16" ht="16.5" thickBot="1" x14ac:dyDescent="0.3">
      <c r="A214" s="1003"/>
      <c r="B214" s="1003"/>
      <c r="C214" s="1004"/>
      <c r="D214" s="1043"/>
      <c r="E214" s="1037"/>
      <c r="F214" s="1033"/>
      <c r="G214" s="1015"/>
      <c r="H214" s="1033"/>
      <c r="I214" s="1015"/>
      <c r="J214" s="1033"/>
      <c r="K214" s="1033"/>
      <c r="L214" s="1033"/>
      <c r="M214" s="1033"/>
      <c r="N214" s="1033"/>
      <c r="O214" s="1033"/>
      <c r="P214" s="1004"/>
    </row>
    <row r="215" spans="1:16" ht="16.5" thickBot="1" x14ac:dyDescent="0.3">
      <c r="D215" s="1072" t="s">
        <v>773</v>
      </c>
      <c r="E215" s="1073">
        <v>1200000</v>
      </c>
      <c r="F215" s="1033"/>
      <c r="G215" s="1033"/>
      <c r="H215" s="1033"/>
      <c r="I215" s="1015"/>
      <c r="J215" s="1033"/>
      <c r="K215" s="1033"/>
      <c r="L215" s="1033"/>
      <c r="M215" s="1033"/>
      <c r="N215" s="1033"/>
      <c r="O215" s="1033"/>
    </row>
    <row r="216" spans="1:16" ht="16.5" thickBot="1" x14ac:dyDescent="0.3">
      <c r="D216" s="1028"/>
      <c r="E216" s="1074">
        <f>E213+E215</f>
        <v>127700000</v>
      </c>
      <c r="I216" s="1033"/>
    </row>
    <row r="217" spans="1:16" ht="15.75" thickTop="1" x14ac:dyDescent="0.25">
      <c r="D217" s="1028"/>
    </row>
    <row r="218" spans="1:16" x14ac:dyDescent="0.25">
      <c r="D218" s="1028"/>
    </row>
    <row r="219" spans="1:16" x14ac:dyDescent="0.25">
      <c r="D219" s="1028"/>
    </row>
    <row r="220" spans="1:16" x14ac:dyDescent="0.25">
      <c r="D220" s="1028"/>
    </row>
    <row r="221" spans="1:16" x14ac:dyDescent="0.25">
      <c r="D221" s="1028"/>
    </row>
    <row r="222" spans="1:16" x14ac:dyDescent="0.25">
      <c r="D222" s="1028"/>
    </row>
    <row r="223" spans="1:16" x14ac:dyDescent="0.25">
      <c r="D223" s="1028"/>
    </row>
    <row r="224" spans="1:16" x14ac:dyDescent="0.25">
      <c r="D224" s="1028"/>
    </row>
    <row r="225" spans="4:15" x14ac:dyDescent="0.25">
      <c r="D225" s="1028"/>
    </row>
    <row r="226" spans="4:15" x14ac:dyDescent="0.25">
      <c r="D226" s="1028"/>
      <c r="E226" s="766"/>
      <c r="F226" s="998"/>
      <c r="G226" s="998"/>
      <c r="H226" s="998"/>
      <c r="I226" s="998"/>
      <c r="J226" s="998"/>
      <c r="K226" s="998"/>
      <c r="L226" s="998"/>
      <c r="M226" s="998"/>
      <c r="N226" s="998"/>
      <c r="O226" s="998"/>
    </row>
    <row r="227" spans="4:15" x14ac:dyDescent="0.25">
      <c r="D227" s="1028"/>
      <c r="E227" s="766"/>
      <c r="F227" s="998"/>
      <c r="G227" s="998"/>
      <c r="H227" s="998"/>
      <c r="I227" s="998"/>
      <c r="J227" s="998"/>
      <c r="K227" s="998"/>
      <c r="L227" s="998"/>
      <c r="M227" s="998"/>
      <c r="N227" s="998"/>
      <c r="O227" s="998"/>
    </row>
    <row r="228" spans="4:15" x14ac:dyDescent="0.25">
      <c r="D228" s="1028"/>
      <c r="E228" s="766"/>
      <c r="F228" s="998"/>
      <c r="G228" s="998"/>
      <c r="H228" s="998"/>
      <c r="I228" s="998"/>
      <c r="J228" s="998"/>
      <c r="K228" s="998"/>
      <c r="L228" s="998"/>
      <c r="M228" s="998"/>
      <c r="N228" s="998"/>
      <c r="O228" s="998"/>
    </row>
    <row r="229" spans="4:15" x14ac:dyDescent="0.25">
      <c r="D229" s="1028"/>
      <c r="E229" s="766"/>
      <c r="F229" s="998"/>
      <c r="G229" s="998"/>
      <c r="H229" s="998"/>
      <c r="I229" s="998"/>
      <c r="J229" s="998"/>
      <c r="K229" s="998"/>
      <c r="L229" s="998"/>
      <c r="M229" s="998"/>
      <c r="N229" s="998"/>
      <c r="O229" s="998"/>
    </row>
    <row r="230" spans="4:15" x14ac:dyDescent="0.25">
      <c r="D230" s="1028"/>
      <c r="E230" s="766"/>
      <c r="F230" s="998"/>
      <c r="G230" s="998"/>
      <c r="H230" s="998"/>
      <c r="I230" s="998"/>
      <c r="J230" s="998"/>
      <c r="K230" s="998"/>
      <c r="L230" s="998"/>
      <c r="M230" s="998"/>
      <c r="N230" s="998"/>
      <c r="O230" s="998"/>
    </row>
    <row r="231" spans="4:15" x14ac:dyDescent="0.25">
      <c r="D231" s="1028"/>
      <c r="E231" s="766"/>
      <c r="F231" s="998"/>
      <c r="G231" s="998"/>
      <c r="H231" s="998"/>
      <c r="I231" s="998"/>
      <c r="J231" s="998"/>
      <c r="K231" s="998"/>
      <c r="L231" s="998"/>
      <c r="M231" s="998"/>
      <c r="N231" s="998"/>
      <c r="O231" s="998"/>
    </row>
    <row r="232" spans="4:15" x14ac:dyDescent="0.25">
      <c r="D232" s="1028"/>
      <c r="E232" s="766"/>
      <c r="F232" s="998"/>
      <c r="G232" s="998"/>
      <c r="H232" s="998"/>
      <c r="I232" s="998"/>
      <c r="J232" s="998"/>
      <c r="K232" s="998"/>
      <c r="L232" s="998"/>
      <c r="M232" s="998"/>
      <c r="N232" s="998"/>
      <c r="O232" s="998"/>
    </row>
    <row r="233" spans="4:15" x14ac:dyDescent="0.25">
      <c r="D233" s="1028"/>
      <c r="E233" s="766"/>
      <c r="F233" s="998"/>
      <c r="G233" s="998"/>
      <c r="H233" s="998"/>
      <c r="I233" s="998"/>
      <c r="J233" s="998"/>
      <c r="K233" s="998"/>
      <c r="L233" s="998"/>
      <c r="M233" s="998"/>
      <c r="N233" s="998"/>
      <c r="O233" s="998"/>
    </row>
    <row r="234" spans="4:15" x14ac:dyDescent="0.25">
      <c r="D234" s="1028"/>
      <c r="E234" s="766"/>
      <c r="F234" s="998"/>
      <c r="G234" s="998"/>
      <c r="H234" s="998"/>
      <c r="I234" s="998"/>
      <c r="J234" s="998"/>
      <c r="K234" s="998"/>
      <c r="L234" s="998"/>
      <c r="M234" s="998"/>
      <c r="N234" s="998"/>
      <c r="O234" s="998"/>
    </row>
    <row r="235" spans="4:15" x14ac:dyDescent="0.25">
      <c r="D235" s="1028"/>
      <c r="E235" s="766"/>
      <c r="F235" s="998"/>
      <c r="G235" s="998"/>
      <c r="H235" s="998"/>
      <c r="I235" s="998"/>
      <c r="J235" s="998"/>
      <c r="K235" s="998"/>
      <c r="L235" s="998"/>
      <c r="M235" s="998"/>
      <c r="N235" s="998"/>
      <c r="O235" s="998"/>
    </row>
    <row r="236" spans="4:15" x14ac:dyDescent="0.25">
      <c r="D236" s="1028"/>
      <c r="E236" s="766"/>
      <c r="F236" s="998"/>
      <c r="G236" s="998"/>
      <c r="H236" s="998"/>
      <c r="I236" s="998"/>
      <c r="J236" s="998"/>
      <c r="K236" s="998"/>
      <c r="L236" s="998"/>
      <c r="M236" s="998"/>
      <c r="N236" s="998"/>
      <c r="O236" s="998"/>
    </row>
    <row r="237" spans="4:15" x14ac:dyDescent="0.25">
      <c r="D237" s="1028"/>
      <c r="E237" s="766"/>
      <c r="F237" s="998"/>
      <c r="G237" s="998"/>
      <c r="H237" s="998"/>
      <c r="I237" s="998"/>
      <c r="J237" s="998"/>
      <c r="K237" s="998"/>
      <c r="L237" s="998"/>
      <c r="M237" s="998"/>
      <c r="N237" s="998"/>
      <c r="O237" s="998"/>
    </row>
    <row r="238" spans="4:15" x14ac:dyDescent="0.25">
      <c r="D238" s="1028"/>
      <c r="E238" s="766"/>
      <c r="F238" s="998"/>
      <c r="G238" s="998"/>
      <c r="H238" s="998"/>
      <c r="I238" s="998"/>
      <c r="J238" s="998"/>
      <c r="K238" s="998"/>
      <c r="L238" s="998"/>
      <c r="M238" s="998"/>
      <c r="N238" s="998"/>
      <c r="O238" s="998"/>
    </row>
    <row r="239" spans="4:15" x14ac:dyDescent="0.25">
      <c r="D239" s="1028"/>
      <c r="E239" s="766"/>
      <c r="F239" s="998"/>
      <c r="G239" s="998"/>
      <c r="H239" s="998"/>
      <c r="I239" s="998"/>
      <c r="J239" s="998"/>
      <c r="K239" s="998"/>
      <c r="L239" s="998"/>
      <c r="M239" s="998"/>
      <c r="N239" s="998"/>
      <c r="O239" s="998"/>
    </row>
    <row r="240" spans="4:15" x14ac:dyDescent="0.25">
      <c r="D240" s="1028"/>
      <c r="E240" s="766"/>
      <c r="F240" s="998"/>
      <c r="G240" s="998"/>
      <c r="H240" s="998"/>
      <c r="I240" s="998"/>
      <c r="J240" s="998"/>
      <c r="K240" s="998"/>
      <c r="L240" s="998"/>
      <c r="M240" s="998"/>
      <c r="N240" s="998"/>
      <c r="O240" s="998"/>
    </row>
    <row r="241" spans="4:15" x14ac:dyDescent="0.25">
      <c r="D241" s="1028"/>
      <c r="E241" s="766"/>
      <c r="F241" s="998"/>
      <c r="G241" s="998"/>
      <c r="H241" s="998"/>
      <c r="I241" s="998"/>
      <c r="J241" s="998"/>
      <c r="K241" s="998"/>
      <c r="L241" s="998"/>
      <c r="M241" s="998"/>
      <c r="N241" s="998"/>
      <c r="O241" s="998"/>
    </row>
    <row r="242" spans="4:15" x14ac:dyDescent="0.25">
      <c r="D242" s="1028"/>
      <c r="E242" s="766"/>
      <c r="F242" s="998"/>
      <c r="G242" s="998"/>
      <c r="H242" s="998"/>
      <c r="I242" s="998"/>
      <c r="J242" s="998"/>
      <c r="K242" s="998"/>
      <c r="L242" s="998"/>
      <c r="M242" s="998"/>
      <c r="N242" s="998"/>
      <c r="O242" s="998"/>
    </row>
    <row r="243" spans="4:15" x14ac:dyDescent="0.25">
      <c r="D243" s="1028"/>
      <c r="E243" s="766"/>
      <c r="F243" s="998"/>
      <c r="G243" s="998"/>
      <c r="H243" s="998"/>
      <c r="I243" s="998"/>
      <c r="J243" s="998"/>
      <c r="K243" s="998"/>
      <c r="L243" s="998"/>
      <c r="M243" s="998"/>
      <c r="N243" s="998"/>
      <c r="O243" s="998"/>
    </row>
    <row r="244" spans="4:15" x14ac:dyDescent="0.25">
      <c r="D244" s="1028"/>
      <c r="E244" s="766"/>
      <c r="F244" s="998"/>
      <c r="G244" s="998"/>
      <c r="H244" s="998"/>
      <c r="I244" s="998"/>
      <c r="J244" s="998"/>
      <c r="K244" s="998"/>
      <c r="L244" s="998"/>
      <c r="M244" s="998"/>
      <c r="N244" s="998"/>
      <c r="O244" s="998"/>
    </row>
    <row r="245" spans="4:15" x14ac:dyDescent="0.25">
      <c r="D245" s="1028"/>
      <c r="E245" s="766"/>
      <c r="F245" s="998"/>
      <c r="G245" s="998"/>
      <c r="H245" s="998"/>
      <c r="I245" s="998"/>
      <c r="J245" s="998"/>
      <c r="K245" s="998"/>
      <c r="L245" s="998"/>
      <c r="M245" s="998"/>
      <c r="N245" s="998"/>
      <c r="O245" s="998"/>
    </row>
    <row r="246" spans="4:15" x14ac:dyDescent="0.25">
      <c r="D246" s="1028"/>
      <c r="E246" s="766"/>
      <c r="F246" s="998"/>
      <c r="G246" s="998"/>
      <c r="H246" s="998"/>
      <c r="I246" s="998"/>
      <c r="J246" s="998"/>
      <c r="K246" s="998"/>
      <c r="L246" s="998"/>
      <c r="M246" s="998"/>
      <c r="N246" s="998"/>
      <c r="O246" s="998"/>
    </row>
    <row r="247" spans="4:15" x14ac:dyDescent="0.25">
      <c r="D247" s="1028"/>
      <c r="E247" s="766"/>
      <c r="F247" s="998"/>
      <c r="G247" s="998"/>
      <c r="H247" s="998"/>
      <c r="I247" s="998"/>
      <c r="J247" s="998"/>
      <c r="K247" s="998"/>
      <c r="L247" s="998"/>
      <c r="M247" s="998"/>
      <c r="N247" s="998"/>
      <c r="O247" s="998"/>
    </row>
    <row r="248" spans="4:15" x14ac:dyDescent="0.25">
      <c r="D248" s="1028"/>
      <c r="E248" s="766"/>
      <c r="F248" s="998"/>
      <c r="G248" s="998"/>
      <c r="H248" s="998"/>
      <c r="I248" s="998"/>
      <c r="J248" s="998"/>
      <c r="K248" s="998"/>
      <c r="L248" s="998"/>
      <c r="M248" s="998"/>
      <c r="N248" s="998"/>
      <c r="O248" s="998"/>
    </row>
    <row r="249" spans="4:15" x14ac:dyDescent="0.25">
      <c r="D249" s="1028"/>
      <c r="E249" s="766"/>
      <c r="F249" s="998"/>
      <c r="G249" s="998"/>
      <c r="H249" s="998"/>
      <c r="I249" s="998"/>
      <c r="J249" s="998"/>
      <c r="K249" s="998"/>
      <c r="L249" s="998"/>
      <c r="M249" s="998"/>
      <c r="N249" s="998"/>
      <c r="O249" s="998"/>
    </row>
    <row r="250" spans="4:15" x14ac:dyDescent="0.25">
      <c r="D250" s="1028"/>
      <c r="E250" s="766"/>
      <c r="F250" s="998"/>
      <c r="G250" s="998"/>
      <c r="H250" s="998"/>
      <c r="I250" s="998"/>
      <c r="J250" s="998"/>
      <c r="K250" s="998"/>
      <c r="L250" s="998"/>
      <c r="M250" s="998"/>
      <c r="N250" s="998"/>
      <c r="O250" s="998"/>
    </row>
    <row r="251" spans="4:15" x14ac:dyDescent="0.25">
      <c r="D251" s="1028"/>
      <c r="E251" s="766"/>
      <c r="F251" s="998"/>
      <c r="G251" s="998"/>
      <c r="H251" s="998"/>
      <c r="I251" s="998"/>
      <c r="J251" s="998"/>
      <c r="K251" s="998"/>
      <c r="L251" s="998"/>
      <c r="M251" s="998"/>
      <c r="N251" s="998"/>
      <c r="O251" s="998"/>
    </row>
    <row r="252" spans="4:15" x14ac:dyDescent="0.25">
      <c r="D252" s="1028"/>
      <c r="E252" s="766"/>
      <c r="F252" s="998"/>
      <c r="G252" s="998"/>
      <c r="H252" s="998"/>
      <c r="I252" s="998"/>
      <c r="J252" s="998"/>
      <c r="K252" s="998"/>
      <c r="L252" s="998"/>
      <c r="M252" s="998"/>
      <c r="N252" s="998"/>
      <c r="O252" s="998"/>
    </row>
    <row r="253" spans="4:15" x14ac:dyDescent="0.25">
      <c r="D253" s="1028"/>
      <c r="E253" s="766"/>
      <c r="F253" s="998"/>
      <c r="G253" s="998"/>
      <c r="H253" s="998"/>
      <c r="I253" s="998"/>
      <c r="J253" s="998"/>
      <c r="K253" s="998"/>
      <c r="L253" s="998"/>
      <c r="M253" s="998"/>
      <c r="N253" s="998"/>
      <c r="O253" s="998"/>
    </row>
    <row r="254" spans="4:15" x14ac:dyDescent="0.25">
      <c r="D254" s="1028"/>
      <c r="E254" s="766"/>
      <c r="F254" s="998"/>
      <c r="G254" s="998"/>
      <c r="H254" s="998"/>
      <c r="I254" s="998"/>
      <c r="J254" s="998"/>
      <c r="K254" s="998"/>
      <c r="L254" s="998"/>
      <c r="M254" s="998"/>
      <c r="N254" s="998"/>
      <c r="O254" s="998"/>
    </row>
    <row r="255" spans="4:15" x14ac:dyDescent="0.25">
      <c r="D255" s="1028"/>
      <c r="E255" s="766"/>
      <c r="F255" s="998"/>
      <c r="G255" s="998"/>
      <c r="H255" s="998"/>
      <c r="I255" s="998"/>
      <c r="J255" s="998"/>
      <c r="K255" s="998"/>
      <c r="L255" s="998"/>
      <c r="M255" s="998"/>
      <c r="N255" s="998"/>
      <c r="O255" s="998"/>
    </row>
    <row r="256" spans="4:15" x14ac:dyDescent="0.25">
      <c r="D256" s="1028"/>
      <c r="E256" s="766"/>
      <c r="F256" s="998"/>
      <c r="G256" s="998"/>
      <c r="H256" s="998"/>
      <c r="I256" s="998"/>
      <c r="J256" s="998"/>
      <c r="K256" s="998"/>
      <c r="L256" s="998"/>
      <c r="M256" s="998"/>
      <c r="N256" s="998"/>
      <c r="O256" s="998"/>
    </row>
    <row r="257" spans="4:15" x14ac:dyDescent="0.25">
      <c r="D257" s="1028"/>
      <c r="E257" s="766"/>
      <c r="F257" s="998"/>
      <c r="G257" s="998"/>
      <c r="H257" s="998"/>
      <c r="I257" s="998"/>
      <c r="J257" s="998"/>
      <c r="K257" s="998"/>
      <c r="L257" s="998"/>
      <c r="M257" s="998"/>
      <c r="N257" s="998"/>
      <c r="O257" s="998"/>
    </row>
    <row r="258" spans="4:15" x14ac:dyDescent="0.25">
      <c r="D258" s="1028"/>
      <c r="E258" s="766"/>
      <c r="F258" s="998"/>
      <c r="G258" s="998"/>
      <c r="H258" s="998"/>
      <c r="I258" s="998"/>
      <c r="J258" s="998"/>
      <c r="K258" s="998"/>
      <c r="L258" s="998"/>
      <c r="M258" s="998"/>
      <c r="N258" s="998"/>
      <c r="O258" s="998"/>
    </row>
    <row r="259" spans="4:15" x14ac:dyDescent="0.25">
      <c r="D259" s="1028"/>
      <c r="E259" s="766"/>
      <c r="F259" s="998"/>
      <c r="G259" s="998"/>
      <c r="H259" s="998"/>
      <c r="I259" s="998"/>
      <c r="J259" s="998"/>
      <c r="K259" s="998"/>
      <c r="L259" s="998"/>
      <c r="M259" s="998"/>
      <c r="N259" s="998"/>
      <c r="O259" s="998"/>
    </row>
    <row r="260" spans="4:15" x14ac:dyDescent="0.25">
      <c r="D260" s="1028"/>
      <c r="E260" s="766"/>
      <c r="F260" s="998"/>
      <c r="G260" s="998"/>
      <c r="H260" s="998"/>
      <c r="I260" s="998"/>
      <c r="J260" s="998"/>
      <c r="K260" s="998"/>
      <c r="L260" s="998"/>
      <c r="M260" s="998"/>
      <c r="N260" s="998"/>
      <c r="O260" s="998"/>
    </row>
    <row r="261" spans="4:15" x14ac:dyDescent="0.25">
      <c r="D261" s="1028"/>
      <c r="E261" s="766"/>
      <c r="F261" s="998"/>
      <c r="G261" s="998"/>
      <c r="H261" s="998"/>
      <c r="I261" s="998"/>
      <c r="J261" s="998"/>
      <c r="K261" s="998"/>
      <c r="L261" s="998"/>
      <c r="M261" s="998"/>
      <c r="N261" s="998"/>
      <c r="O261" s="998"/>
    </row>
    <row r="262" spans="4:15" x14ac:dyDescent="0.25">
      <c r="D262" s="1028"/>
      <c r="E262" s="766"/>
      <c r="F262" s="998"/>
      <c r="G262" s="998"/>
      <c r="H262" s="998"/>
      <c r="I262" s="998"/>
      <c r="J262" s="998"/>
      <c r="K262" s="998"/>
      <c r="L262" s="998"/>
      <c r="M262" s="998"/>
      <c r="N262" s="998"/>
      <c r="O262" s="998"/>
    </row>
    <row r="263" spans="4:15" x14ac:dyDescent="0.25">
      <c r="D263" s="1028"/>
      <c r="E263" s="766"/>
      <c r="F263" s="998"/>
      <c r="G263" s="998"/>
      <c r="H263" s="998"/>
      <c r="I263" s="998"/>
      <c r="J263" s="998"/>
      <c r="K263" s="998"/>
      <c r="L263" s="998"/>
      <c r="M263" s="998"/>
      <c r="N263" s="998"/>
      <c r="O263" s="998"/>
    </row>
    <row r="264" spans="4:15" x14ac:dyDescent="0.25">
      <c r="D264" s="1028"/>
      <c r="E264" s="766"/>
      <c r="F264" s="998"/>
      <c r="G264" s="998"/>
      <c r="H264" s="998"/>
      <c r="I264" s="998"/>
      <c r="J264" s="998"/>
      <c r="K264" s="998"/>
      <c r="L264" s="998"/>
      <c r="M264" s="998"/>
      <c r="N264" s="998"/>
      <c r="O264" s="998"/>
    </row>
    <row r="265" spans="4:15" x14ac:dyDescent="0.25">
      <c r="D265" s="1028"/>
      <c r="E265" s="766"/>
      <c r="F265" s="998"/>
      <c r="G265" s="998"/>
      <c r="H265" s="998"/>
      <c r="I265" s="998"/>
      <c r="J265" s="998"/>
      <c r="K265" s="998"/>
      <c r="L265" s="998"/>
      <c r="M265" s="998"/>
      <c r="N265" s="998"/>
      <c r="O265" s="998"/>
    </row>
    <row r="266" spans="4:15" x14ac:dyDescent="0.25">
      <c r="D266" s="1028"/>
      <c r="E266" s="766"/>
      <c r="F266" s="998"/>
      <c r="G266" s="998"/>
      <c r="H266" s="998"/>
      <c r="I266" s="998"/>
      <c r="J266" s="998"/>
      <c r="K266" s="998"/>
      <c r="L266" s="998"/>
      <c r="M266" s="998"/>
      <c r="N266" s="998"/>
      <c r="O266" s="998"/>
    </row>
    <row r="267" spans="4:15" x14ac:dyDescent="0.25">
      <c r="D267" s="1028"/>
      <c r="E267" s="766"/>
      <c r="F267" s="998"/>
      <c r="G267" s="998"/>
      <c r="H267" s="998"/>
      <c r="I267" s="998"/>
      <c r="J267" s="998"/>
      <c r="K267" s="998"/>
      <c r="L267" s="998"/>
      <c r="M267" s="998"/>
      <c r="N267" s="998"/>
      <c r="O267" s="998"/>
    </row>
    <row r="268" spans="4:15" x14ac:dyDescent="0.25">
      <c r="D268" s="1028"/>
      <c r="E268" s="766"/>
      <c r="F268" s="998"/>
      <c r="G268" s="998"/>
      <c r="H268" s="998"/>
      <c r="I268" s="998"/>
      <c r="J268" s="998"/>
      <c r="K268" s="998"/>
      <c r="L268" s="998"/>
      <c r="M268" s="998"/>
      <c r="N268" s="998"/>
      <c r="O268" s="998"/>
    </row>
    <row r="269" spans="4:15" x14ac:dyDescent="0.25">
      <c r="D269" s="1028"/>
      <c r="E269" s="766"/>
      <c r="F269" s="998"/>
      <c r="G269" s="998"/>
      <c r="H269" s="998"/>
      <c r="I269" s="998"/>
      <c r="J269" s="998"/>
      <c r="K269" s="998"/>
      <c r="L269" s="998"/>
      <c r="M269" s="998"/>
      <c r="N269" s="998"/>
      <c r="O269" s="998"/>
    </row>
    <row r="270" spans="4:15" x14ac:dyDescent="0.25">
      <c r="D270" s="1028"/>
      <c r="E270" s="766"/>
      <c r="F270" s="998"/>
      <c r="G270" s="998"/>
      <c r="H270" s="998"/>
      <c r="I270" s="998"/>
      <c r="J270" s="998"/>
      <c r="K270" s="998"/>
      <c r="L270" s="998"/>
      <c r="M270" s="998"/>
      <c r="N270" s="998"/>
      <c r="O270" s="998"/>
    </row>
    <row r="271" spans="4:15" x14ac:dyDescent="0.25">
      <c r="D271" s="1028"/>
      <c r="E271" s="766"/>
      <c r="F271" s="998"/>
      <c r="G271" s="998"/>
      <c r="H271" s="998"/>
      <c r="I271" s="998"/>
      <c r="J271" s="998"/>
      <c r="K271" s="998"/>
      <c r="L271" s="998"/>
      <c r="M271" s="998"/>
      <c r="N271" s="998"/>
      <c r="O271" s="998"/>
    </row>
    <row r="272" spans="4:15" x14ac:dyDescent="0.25">
      <c r="D272" s="1028"/>
      <c r="E272" s="766"/>
      <c r="F272" s="998"/>
      <c r="G272" s="998"/>
      <c r="H272" s="998"/>
      <c r="I272" s="998"/>
      <c r="J272" s="998"/>
      <c r="K272" s="998"/>
      <c r="L272" s="998"/>
      <c r="M272" s="998"/>
      <c r="N272" s="998"/>
      <c r="O272" s="998"/>
    </row>
    <row r="273" spans="4:15" x14ac:dyDescent="0.25">
      <c r="D273" s="1028"/>
      <c r="E273" s="766"/>
      <c r="F273" s="998"/>
      <c r="G273" s="998"/>
      <c r="H273" s="998"/>
      <c r="I273" s="998"/>
      <c r="J273" s="998"/>
      <c r="K273" s="998"/>
      <c r="L273" s="998"/>
      <c r="M273" s="998"/>
      <c r="N273" s="998"/>
      <c r="O273" s="998"/>
    </row>
    <row r="274" spans="4:15" x14ac:dyDescent="0.25">
      <c r="D274" s="1028"/>
      <c r="E274" s="766"/>
      <c r="F274" s="998"/>
      <c r="G274" s="998"/>
      <c r="H274" s="998"/>
      <c r="I274" s="998"/>
      <c r="J274" s="998"/>
      <c r="K274" s="998"/>
      <c r="L274" s="998"/>
      <c r="M274" s="998"/>
      <c r="N274" s="998"/>
      <c r="O274" s="998"/>
    </row>
    <row r="275" spans="4:15" x14ac:dyDescent="0.25">
      <c r="D275" s="1028"/>
      <c r="E275" s="766"/>
      <c r="F275" s="998"/>
      <c r="G275" s="998"/>
      <c r="H275" s="998"/>
      <c r="I275" s="998"/>
      <c r="J275" s="998"/>
      <c r="K275" s="998"/>
      <c r="L275" s="998"/>
      <c r="M275" s="998"/>
      <c r="N275" s="998"/>
      <c r="O275" s="998"/>
    </row>
    <row r="276" spans="4:15" x14ac:dyDescent="0.25">
      <c r="D276" s="1028"/>
      <c r="E276" s="766"/>
      <c r="F276" s="998"/>
      <c r="G276" s="998"/>
      <c r="H276" s="998"/>
      <c r="I276" s="998"/>
      <c r="J276" s="998"/>
      <c r="K276" s="998"/>
      <c r="L276" s="998"/>
      <c r="M276" s="998"/>
      <c r="N276" s="998"/>
      <c r="O276" s="998"/>
    </row>
    <row r="277" spans="4:15" x14ac:dyDescent="0.25">
      <c r="D277" s="1028"/>
      <c r="E277" s="766"/>
      <c r="F277" s="998"/>
      <c r="G277" s="998"/>
      <c r="H277" s="998"/>
      <c r="I277" s="998"/>
      <c r="J277" s="998"/>
      <c r="K277" s="998"/>
      <c r="L277" s="998"/>
      <c r="M277" s="998"/>
      <c r="N277" s="998"/>
      <c r="O277" s="998"/>
    </row>
    <row r="278" spans="4:15" x14ac:dyDescent="0.25">
      <c r="D278" s="1028"/>
      <c r="E278" s="766"/>
      <c r="F278" s="998"/>
      <c r="G278" s="998"/>
      <c r="H278" s="998"/>
      <c r="I278" s="998"/>
      <c r="J278" s="998"/>
      <c r="K278" s="998"/>
      <c r="L278" s="998"/>
      <c r="M278" s="998"/>
      <c r="N278" s="998"/>
      <c r="O278" s="998"/>
    </row>
    <row r="279" spans="4:15" x14ac:dyDescent="0.25">
      <c r="D279" s="1028"/>
      <c r="E279" s="766"/>
      <c r="F279" s="998"/>
      <c r="G279" s="998"/>
      <c r="H279" s="998"/>
      <c r="I279" s="998"/>
      <c r="J279" s="998"/>
      <c r="K279" s="998"/>
      <c r="L279" s="998"/>
      <c r="M279" s="998"/>
      <c r="N279" s="998"/>
      <c r="O279" s="998"/>
    </row>
    <row r="280" spans="4:15" x14ac:dyDescent="0.25">
      <c r="D280" s="1028"/>
      <c r="E280" s="766"/>
      <c r="F280" s="998"/>
      <c r="G280" s="998"/>
      <c r="H280" s="998"/>
      <c r="I280" s="998"/>
      <c r="J280" s="998"/>
      <c r="K280" s="998"/>
      <c r="L280" s="998"/>
      <c r="M280" s="998"/>
      <c r="N280" s="998"/>
      <c r="O280" s="998"/>
    </row>
    <row r="281" spans="4:15" x14ac:dyDescent="0.25">
      <c r="D281" s="1028"/>
      <c r="E281" s="766"/>
      <c r="F281" s="998"/>
      <c r="G281" s="998"/>
      <c r="H281" s="998"/>
      <c r="I281" s="998"/>
      <c r="J281" s="998"/>
      <c r="K281" s="998"/>
      <c r="L281" s="998"/>
      <c r="M281" s="998"/>
      <c r="N281" s="998"/>
      <c r="O281" s="998"/>
    </row>
    <row r="282" spans="4:15" x14ac:dyDescent="0.25">
      <c r="D282" s="1028"/>
      <c r="E282" s="766"/>
      <c r="F282" s="998"/>
      <c r="G282" s="998"/>
      <c r="H282" s="998"/>
      <c r="I282" s="998"/>
      <c r="J282" s="998"/>
      <c r="K282" s="998"/>
      <c r="L282" s="998"/>
      <c r="M282" s="998"/>
      <c r="N282" s="998"/>
      <c r="O282" s="998"/>
    </row>
    <row r="283" spans="4:15" x14ac:dyDescent="0.25">
      <c r="D283" s="1028"/>
      <c r="E283" s="766"/>
      <c r="F283" s="998"/>
      <c r="G283" s="998"/>
      <c r="H283" s="998"/>
      <c r="I283" s="998"/>
      <c r="J283" s="998"/>
      <c r="K283" s="998"/>
      <c r="L283" s="998"/>
      <c r="M283" s="998"/>
      <c r="N283" s="998"/>
      <c r="O283" s="998"/>
    </row>
    <row r="284" spans="4:15" x14ac:dyDescent="0.25">
      <c r="D284" s="1028"/>
      <c r="E284" s="766"/>
      <c r="F284" s="998"/>
      <c r="G284" s="998"/>
      <c r="H284" s="998"/>
      <c r="I284" s="998"/>
      <c r="J284" s="998"/>
      <c r="K284" s="998"/>
      <c r="L284" s="998"/>
      <c r="M284" s="998"/>
      <c r="N284" s="998"/>
      <c r="O284" s="998"/>
    </row>
    <row r="285" spans="4:15" x14ac:dyDescent="0.25">
      <c r="D285" s="1028"/>
      <c r="E285" s="766"/>
      <c r="F285" s="998"/>
      <c r="G285" s="998"/>
      <c r="H285" s="998"/>
      <c r="I285" s="998"/>
      <c r="J285" s="998"/>
      <c r="K285" s="998"/>
      <c r="L285" s="998"/>
      <c r="M285" s="998"/>
      <c r="N285" s="998"/>
      <c r="O285" s="998"/>
    </row>
    <row r="286" spans="4:15" x14ac:dyDescent="0.25">
      <c r="D286" s="1028"/>
      <c r="E286" s="766"/>
      <c r="F286" s="998"/>
      <c r="G286" s="998"/>
      <c r="H286" s="998"/>
      <c r="I286" s="998"/>
      <c r="J286" s="998"/>
      <c r="K286" s="998"/>
      <c r="L286" s="998"/>
      <c r="M286" s="998"/>
      <c r="N286" s="998"/>
      <c r="O286" s="998"/>
    </row>
    <row r="287" spans="4:15" x14ac:dyDescent="0.25">
      <c r="D287" s="1028"/>
      <c r="E287" s="766"/>
      <c r="F287" s="998"/>
      <c r="G287" s="998"/>
      <c r="H287" s="998"/>
      <c r="I287" s="998"/>
      <c r="J287" s="998"/>
      <c r="K287" s="998"/>
      <c r="L287" s="998"/>
      <c r="M287" s="998"/>
      <c r="N287" s="998"/>
      <c r="O287" s="998"/>
    </row>
    <row r="288" spans="4:15" x14ac:dyDescent="0.25">
      <c r="D288" s="1028"/>
      <c r="E288" s="766"/>
      <c r="F288" s="998"/>
      <c r="G288" s="998"/>
      <c r="H288" s="998"/>
      <c r="I288" s="998"/>
      <c r="J288" s="998"/>
      <c r="K288" s="998"/>
      <c r="L288" s="998"/>
      <c r="M288" s="998"/>
      <c r="N288" s="998"/>
      <c r="O288" s="998"/>
    </row>
    <row r="289" spans="4:15" x14ac:dyDescent="0.25">
      <c r="D289" s="1028"/>
      <c r="E289" s="766"/>
      <c r="F289" s="998"/>
      <c r="G289" s="998"/>
      <c r="H289" s="998"/>
      <c r="I289" s="998"/>
      <c r="J289" s="998"/>
      <c r="K289" s="998"/>
      <c r="L289" s="998"/>
      <c r="M289" s="998"/>
      <c r="N289" s="998"/>
      <c r="O289" s="998"/>
    </row>
    <row r="290" spans="4:15" x14ac:dyDescent="0.25">
      <c r="D290" s="1028"/>
      <c r="E290" s="766"/>
      <c r="F290" s="998"/>
      <c r="G290" s="998"/>
      <c r="H290" s="998"/>
      <c r="I290" s="998"/>
      <c r="J290" s="998"/>
      <c r="K290" s="998"/>
      <c r="L290" s="998"/>
      <c r="M290" s="998"/>
      <c r="N290" s="998"/>
      <c r="O290" s="998"/>
    </row>
    <row r="291" spans="4:15" x14ac:dyDescent="0.25">
      <c r="D291" s="1028"/>
      <c r="E291" s="766"/>
      <c r="F291" s="998"/>
      <c r="G291" s="998"/>
      <c r="H291" s="998"/>
      <c r="I291" s="998"/>
      <c r="J291" s="998"/>
      <c r="K291" s="998"/>
      <c r="L291" s="998"/>
      <c r="M291" s="998"/>
      <c r="N291" s="998"/>
      <c r="O291" s="998"/>
    </row>
    <row r="292" spans="4:15" x14ac:dyDescent="0.25">
      <c r="D292" s="1028"/>
      <c r="E292" s="766"/>
      <c r="F292" s="998"/>
      <c r="G292" s="998"/>
      <c r="H292" s="998"/>
      <c r="I292" s="998"/>
      <c r="J292" s="998"/>
      <c r="K292" s="998"/>
      <c r="L292" s="998"/>
      <c r="M292" s="998"/>
      <c r="N292" s="998"/>
      <c r="O292" s="998"/>
    </row>
    <row r="293" spans="4:15" x14ac:dyDescent="0.25">
      <c r="D293" s="1028"/>
      <c r="E293" s="766"/>
      <c r="F293" s="998"/>
      <c r="G293" s="998"/>
      <c r="H293" s="998"/>
      <c r="I293" s="998"/>
      <c r="J293" s="998"/>
      <c r="K293" s="998"/>
      <c r="L293" s="998"/>
      <c r="M293" s="998"/>
      <c r="N293" s="998"/>
      <c r="O293" s="998"/>
    </row>
    <row r="294" spans="4:15" x14ac:dyDescent="0.25">
      <c r="D294" s="1028"/>
      <c r="E294" s="766"/>
      <c r="F294" s="998"/>
      <c r="G294" s="998"/>
      <c r="H294" s="998"/>
      <c r="I294" s="998"/>
      <c r="J294" s="998"/>
      <c r="K294" s="998"/>
      <c r="L294" s="998"/>
      <c r="M294" s="998"/>
      <c r="N294" s="998"/>
      <c r="O294" s="998"/>
    </row>
    <row r="295" spans="4:15" x14ac:dyDescent="0.25">
      <c r="D295" s="1028"/>
      <c r="E295" s="766"/>
      <c r="F295" s="998"/>
      <c r="G295" s="998"/>
      <c r="H295" s="998"/>
      <c r="I295" s="998"/>
      <c r="J295" s="998"/>
      <c r="K295" s="998"/>
      <c r="L295" s="998"/>
      <c r="M295" s="998"/>
      <c r="N295" s="998"/>
      <c r="O295" s="998"/>
    </row>
    <row r="296" spans="4:15" x14ac:dyDescent="0.25">
      <c r="D296" s="1028"/>
      <c r="E296" s="766"/>
      <c r="F296" s="998"/>
      <c r="G296" s="998"/>
      <c r="H296" s="998"/>
      <c r="I296" s="998"/>
      <c r="J296" s="998"/>
      <c r="K296" s="998"/>
      <c r="L296" s="998"/>
      <c r="M296" s="998"/>
      <c r="N296" s="998"/>
      <c r="O296" s="998"/>
    </row>
    <row r="297" spans="4:15" x14ac:dyDescent="0.25">
      <c r="D297" s="1028"/>
      <c r="E297" s="766"/>
      <c r="F297" s="998"/>
      <c r="G297" s="998"/>
      <c r="H297" s="998"/>
      <c r="I297" s="998"/>
      <c r="J297" s="998"/>
      <c r="K297" s="998"/>
      <c r="L297" s="998"/>
      <c r="M297" s="998"/>
      <c r="N297" s="998"/>
      <c r="O297" s="998"/>
    </row>
    <row r="298" spans="4:15" x14ac:dyDescent="0.25">
      <c r="D298" s="1028"/>
      <c r="E298" s="766"/>
      <c r="F298" s="998"/>
      <c r="G298" s="998"/>
      <c r="H298" s="998"/>
      <c r="I298" s="998"/>
      <c r="J298" s="998"/>
      <c r="K298" s="998"/>
      <c r="L298" s="998"/>
      <c r="M298" s="998"/>
      <c r="N298" s="998"/>
      <c r="O298" s="998"/>
    </row>
    <row r="299" spans="4:15" x14ac:dyDescent="0.25">
      <c r="D299" s="1028"/>
      <c r="E299" s="766"/>
      <c r="F299" s="998"/>
      <c r="G299" s="998"/>
      <c r="H299" s="998"/>
      <c r="I299" s="998"/>
      <c r="J299" s="998"/>
      <c r="K299" s="998"/>
      <c r="L299" s="998"/>
      <c r="M299" s="998"/>
      <c r="N299" s="998"/>
      <c r="O299" s="998"/>
    </row>
    <row r="300" spans="4:15" x14ac:dyDescent="0.25">
      <c r="D300" s="1028"/>
      <c r="E300" s="766"/>
      <c r="F300" s="998"/>
      <c r="G300" s="998"/>
      <c r="H300" s="998"/>
      <c r="I300" s="998"/>
      <c r="J300" s="998"/>
      <c r="K300" s="998"/>
      <c r="L300" s="998"/>
      <c r="M300" s="998"/>
      <c r="N300" s="998"/>
      <c r="O300" s="998"/>
    </row>
    <row r="301" spans="4:15" x14ac:dyDescent="0.25">
      <c r="D301" s="1028"/>
      <c r="E301" s="766"/>
      <c r="F301" s="998"/>
      <c r="G301" s="998"/>
      <c r="H301" s="998"/>
      <c r="I301" s="998"/>
      <c r="J301" s="998"/>
      <c r="K301" s="998"/>
      <c r="L301" s="998"/>
      <c r="M301" s="998"/>
      <c r="N301" s="998"/>
      <c r="O301" s="998"/>
    </row>
    <row r="302" spans="4:15" x14ac:dyDescent="0.25">
      <c r="D302" s="1028"/>
      <c r="E302" s="766"/>
      <c r="F302" s="998"/>
      <c r="G302" s="998"/>
      <c r="H302" s="998"/>
      <c r="I302" s="998"/>
      <c r="J302" s="998"/>
      <c r="K302" s="998"/>
      <c r="L302" s="998"/>
      <c r="M302" s="998"/>
      <c r="N302" s="998"/>
      <c r="O302" s="998"/>
    </row>
    <row r="303" spans="4:15" x14ac:dyDescent="0.25">
      <c r="D303" s="1028"/>
      <c r="E303" s="766"/>
      <c r="F303" s="998"/>
      <c r="G303" s="998"/>
      <c r="H303" s="998"/>
      <c r="I303" s="998"/>
      <c r="J303" s="998"/>
      <c r="K303" s="998"/>
      <c r="L303" s="998"/>
      <c r="M303" s="998"/>
      <c r="N303" s="998"/>
      <c r="O303" s="998"/>
    </row>
    <row r="304" spans="4:15" x14ac:dyDescent="0.25">
      <c r="D304" s="1028"/>
      <c r="E304" s="766"/>
      <c r="F304" s="998"/>
      <c r="G304" s="998"/>
      <c r="H304" s="998"/>
      <c r="I304" s="998"/>
      <c r="J304" s="998"/>
      <c r="K304" s="998"/>
      <c r="L304" s="998"/>
      <c r="M304" s="998"/>
      <c r="N304" s="998"/>
      <c r="O304" s="998"/>
    </row>
    <row r="305" spans="4:15" x14ac:dyDescent="0.25">
      <c r="D305" s="1028"/>
      <c r="E305" s="766"/>
      <c r="F305" s="998"/>
      <c r="G305" s="998"/>
      <c r="H305" s="998"/>
      <c r="I305" s="998"/>
      <c r="J305" s="998"/>
      <c r="K305" s="998"/>
      <c r="L305" s="998"/>
      <c r="M305" s="998"/>
      <c r="N305" s="998"/>
      <c r="O305" s="998"/>
    </row>
    <row r="306" spans="4:15" x14ac:dyDescent="0.25">
      <c r="D306" s="1028"/>
    </row>
    <row r="307" spans="4:15" x14ac:dyDescent="0.25">
      <c r="D307" s="1028"/>
    </row>
    <row r="308" spans="4:15" x14ac:dyDescent="0.25">
      <c r="D308" s="1028"/>
    </row>
    <row r="309" spans="4:15" x14ac:dyDescent="0.25">
      <c r="D309" s="1028"/>
      <c r="E309" s="1071"/>
    </row>
    <row r="310" spans="4:15" x14ac:dyDescent="0.25">
      <c r="D310" s="1028"/>
      <c r="E310" s="1071"/>
    </row>
    <row r="311" spans="4:15" x14ac:dyDescent="0.25">
      <c r="D311" s="1028"/>
      <c r="E311" s="1071"/>
    </row>
    <row r="312" spans="4:15" x14ac:dyDescent="0.25">
      <c r="D312" s="1028"/>
      <c r="E312" s="1071"/>
    </row>
    <row r="313" spans="4:15" x14ac:dyDescent="0.25">
      <c r="D313" s="1028"/>
      <c r="E313" s="1071"/>
    </row>
    <row r="314" spans="4:15" x14ac:dyDescent="0.25">
      <c r="D314" s="1028"/>
      <c r="E314" s="1071"/>
    </row>
    <row r="315" spans="4:15" x14ac:dyDescent="0.25">
      <c r="D315" s="1028"/>
      <c r="E315" s="1071"/>
    </row>
    <row r="316" spans="4:15" x14ac:dyDescent="0.25">
      <c r="D316" s="1028"/>
      <c r="E316" s="1071"/>
    </row>
    <row r="317" spans="4:15" x14ac:dyDescent="0.25">
      <c r="D317" s="1028"/>
      <c r="E317" s="1071"/>
    </row>
    <row r="318" spans="4:15" x14ac:dyDescent="0.25">
      <c r="D318" s="1028"/>
      <c r="E318" s="1071"/>
    </row>
    <row r="319" spans="4:15" x14ac:dyDescent="0.25">
      <c r="D319" s="1028"/>
      <c r="E319" s="1071"/>
    </row>
    <row r="320" spans="4:15" x14ac:dyDescent="0.25">
      <c r="D320" s="1028"/>
      <c r="E320" s="1071"/>
    </row>
    <row r="321" spans="4:15" x14ac:dyDescent="0.25">
      <c r="D321" s="1028"/>
      <c r="E321" s="1071"/>
      <c r="H321" s="998"/>
      <c r="J321" s="998"/>
      <c r="K321" s="998"/>
      <c r="L321" s="998"/>
      <c r="M321" s="998"/>
      <c r="N321" s="998"/>
      <c r="O321" s="998"/>
    </row>
    <row r="322" spans="4:15" x14ac:dyDescent="0.25">
      <c r="D322" s="1028"/>
      <c r="E322" s="1071"/>
      <c r="H322" s="998"/>
      <c r="J322" s="998"/>
      <c r="K322" s="998"/>
      <c r="L322" s="998"/>
      <c r="M322" s="998"/>
      <c r="N322" s="998"/>
      <c r="O322" s="998"/>
    </row>
    <row r="323" spans="4:15" x14ac:dyDescent="0.25">
      <c r="D323" s="1028"/>
      <c r="E323" s="1071"/>
      <c r="H323" s="998"/>
      <c r="J323" s="998"/>
      <c r="K323" s="998"/>
      <c r="L323" s="998"/>
      <c r="M323" s="998"/>
      <c r="N323" s="998"/>
      <c r="O323" s="998"/>
    </row>
    <row r="324" spans="4:15" x14ac:dyDescent="0.25">
      <c r="D324" s="1028"/>
      <c r="E324" s="1071"/>
      <c r="H324" s="998"/>
      <c r="J324" s="998"/>
      <c r="K324" s="998"/>
      <c r="L324" s="998"/>
      <c r="M324" s="998"/>
      <c r="N324" s="998"/>
      <c r="O324" s="998"/>
    </row>
    <row r="325" spans="4:15" x14ac:dyDescent="0.25">
      <c r="D325" s="1028"/>
      <c r="E325" s="1071"/>
      <c r="H325" s="998"/>
      <c r="J325" s="998"/>
      <c r="K325" s="998"/>
      <c r="L325" s="998"/>
      <c r="M325" s="998"/>
      <c r="N325" s="998"/>
      <c r="O325" s="998"/>
    </row>
    <row r="326" spans="4:15" x14ac:dyDescent="0.25">
      <c r="D326" s="1028"/>
      <c r="E326" s="1071"/>
      <c r="H326" s="998"/>
      <c r="J326" s="998"/>
      <c r="K326" s="998"/>
      <c r="L326" s="998"/>
      <c r="M326" s="998"/>
      <c r="N326" s="998"/>
      <c r="O326" s="998"/>
    </row>
    <row r="327" spans="4:15" x14ac:dyDescent="0.25">
      <c r="D327" s="1028"/>
      <c r="E327" s="1071"/>
      <c r="H327" s="998"/>
      <c r="J327" s="998"/>
      <c r="K327" s="998"/>
      <c r="L327" s="998"/>
      <c r="M327" s="998"/>
      <c r="N327" s="998"/>
      <c r="O327" s="998"/>
    </row>
    <row r="328" spans="4:15" x14ac:dyDescent="0.25">
      <c r="D328" s="1028"/>
      <c r="E328" s="1071"/>
      <c r="H328" s="998"/>
      <c r="J328" s="998"/>
      <c r="K328" s="998"/>
      <c r="L328" s="998"/>
      <c r="M328" s="998"/>
      <c r="N328" s="998"/>
      <c r="O328" s="998"/>
    </row>
    <row r="329" spans="4:15" x14ac:dyDescent="0.25">
      <c r="D329" s="1028"/>
      <c r="E329" s="1071"/>
      <c r="H329" s="998"/>
      <c r="J329" s="998"/>
      <c r="K329" s="998"/>
      <c r="L329" s="998"/>
      <c r="M329" s="998"/>
      <c r="N329" s="998"/>
      <c r="O329" s="998"/>
    </row>
    <row r="330" spans="4:15" x14ac:dyDescent="0.25">
      <c r="D330" s="1028"/>
      <c r="E330" s="1071"/>
      <c r="H330" s="998"/>
      <c r="I330" s="998"/>
      <c r="J330" s="998"/>
      <c r="K330" s="998"/>
      <c r="L330" s="998"/>
      <c r="M330" s="998"/>
      <c r="N330" s="998"/>
      <c r="O330" s="998"/>
    </row>
    <row r="331" spans="4:15" x14ac:dyDescent="0.25">
      <c r="D331" s="1028"/>
      <c r="E331" s="1071"/>
      <c r="H331" s="998"/>
      <c r="I331" s="998"/>
      <c r="J331" s="998"/>
      <c r="K331" s="998"/>
      <c r="L331" s="998"/>
      <c r="M331" s="998"/>
      <c r="N331" s="998"/>
      <c r="O331" s="998"/>
    </row>
    <row r="332" spans="4:15" x14ac:dyDescent="0.25">
      <c r="D332" s="1028"/>
      <c r="E332" s="1071"/>
      <c r="H332" s="998"/>
      <c r="I332" s="998"/>
      <c r="J332" s="998"/>
      <c r="K332" s="998"/>
      <c r="L332" s="998"/>
      <c r="M332" s="998"/>
      <c r="N332" s="998"/>
      <c r="O332" s="998"/>
    </row>
    <row r="333" spans="4:15" x14ac:dyDescent="0.25">
      <c r="D333" s="1028"/>
      <c r="E333" s="1071"/>
      <c r="H333" s="998"/>
      <c r="I333" s="998"/>
      <c r="J333" s="998"/>
      <c r="K333" s="998"/>
      <c r="L333" s="998"/>
      <c r="M333" s="998"/>
      <c r="N333" s="998"/>
      <c r="O333" s="998"/>
    </row>
    <row r="334" spans="4:15" x14ac:dyDescent="0.25">
      <c r="D334" s="1028"/>
      <c r="E334" s="1071"/>
      <c r="H334" s="998"/>
      <c r="I334" s="998"/>
      <c r="J334" s="998"/>
      <c r="K334" s="998"/>
      <c r="L334" s="998"/>
      <c r="M334" s="998"/>
      <c r="N334" s="998"/>
      <c r="O334" s="998"/>
    </row>
    <row r="335" spans="4:15" x14ac:dyDescent="0.25">
      <c r="D335" s="1028"/>
      <c r="E335" s="1071"/>
      <c r="H335" s="998"/>
      <c r="I335" s="998"/>
      <c r="J335" s="998"/>
      <c r="K335" s="998"/>
      <c r="L335" s="998"/>
      <c r="M335" s="998"/>
      <c r="N335" s="998"/>
      <c r="O335" s="998"/>
    </row>
    <row r="336" spans="4:15" x14ac:dyDescent="0.25">
      <c r="D336" s="1028"/>
      <c r="E336" s="1071"/>
      <c r="H336" s="998"/>
      <c r="I336" s="998"/>
      <c r="J336" s="998"/>
      <c r="K336" s="998"/>
      <c r="L336" s="998"/>
      <c r="M336" s="998"/>
      <c r="N336" s="998"/>
      <c r="O336" s="998"/>
    </row>
    <row r="337" spans="4:15" x14ac:dyDescent="0.25">
      <c r="D337" s="1028"/>
      <c r="E337" s="1071"/>
      <c r="H337" s="998"/>
      <c r="I337" s="998"/>
      <c r="J337" s="998"/>
      <c r="K337" s="998"/>
      <c r="L337" s="998"/>
      <c r="M337" s="998"/>
      <c r="N337" s="998"/>
      <c r="O337" s="998"/>
    </row>
    <row r="338" spans="4:15" x14ac:dyDescent="0.25">
      <c r="D338" s="1028"/>
      <c r="E338" s="1071"/>
      <c r="H338" s="998"/>
      <c r="I338" s="998"/>
      <c r="J338" s="998"/>
      <c r="K338" s="998"/>
      <c r="L338" s="998"/>
      <c r="M338" s="998"/>
      <c r="N338" s="998"/>
      <c r="O338" s="998"/>
    </row>
    <row r="339" spans="4:15" x14ac:dyDescent="0.25">
      <c r="D339" s="1028"/>
      <c r="E339" s="1071"/>
      <c r="H339" s="998"/>
      <c r="I339" s="998"/>
      <c r="J339" s="998"/>
      <c r="K339" s="998"/>
      <c r="L339" s="998"/>
      <c r="M339" s="998"/>
      <c r="N339" s="998"/>
      <c r="O339" s="998"/>
    </row>
    <row r="340" spans="4:15" x14ac:dyDescent="0.25">
      <c r="D340" s="1028"/>
      <c r="E340" s="1071"/>
      <c r="H340" s="998"/>
      <c r="I340" s="998"/>
      <c r="J340" s="998"/>
      <c r="K340" s="998"/>
      <c r="L340" s="998"/>
      <c r="M340" s="998"/>
      <c r="N340" s="998"/>
      <c r="O340" s="998"/>
    </row>
    <row r="341" spans="4:15" x14ac:dyDescent="0.25">
      <c r="D341" s="1028"/>
      <c r="E341" s="1071"/>
      <c r="H341" s="998"/>
      <c r="I341" s="998"/>
      <c r="J341" s="998"/>
      <c r="K341" s="998"/>
      <c r="L341" s="998"/>
      <c r="M341" s="998"/>
      <c r="N341" s="998"/>
      <c r="O341" s="998"/>
    </row>
    <row r="342" spans="4:15" x14ac:dyDescent="0.25">
      <c r="D342" s="1028"/>
      <c r="E342" s="1071"/>
      <c r="H342" s="998"/>
      <c r="I342" s="998"/>
      <c r="J342" s="998"/>
      <c r="K342" s="998"/>
      <c r="L342" s="998"/>
      <c r="M342" s="998"/>
      <c r="N342" s="998"/>
      <c r="O342" s="998"/>
    </row>
    <row r="343" spans="4:15" x14ac:dyDescent="0.25">
      <c r="D343" s="1028"/>
      <c r="E343" s="1071"/>
      <c r="H343" s="998"/>
      <c r="I343" s="998"/>
      <c r="J343" s="998"/>
      <c r="K343" s="998"/>
      <c r="L343" s="998"/>
      <c r="M343" s="998"/>
      <c r="N343" s="998"/>
      <c r="O343" s="998"/>
    </row>
    <row r="344" spans="4:15" x14ac:dyDescent="0.25">
      <c r="D344" s="1028"/>
      <c r="E344" s="1071"/>
      <c r="H344" s="998"/>
      <c r="I344" s="998"/>
      <c r="J344" s="998"/>
      <c r="K344" s="998"/>
      <c r="L344" s="998"/>
      <c r="M344" s="998"/>
      <c r="N344" s="998"/>
      <c r="O344" s="998"/>
    </row>
    <row r="345" spans="4:15" x14ac:dyDescent="0.25">
      <c r="D345" s="1028"/>
      <c r="E345" s="1071"/>
      <c r="H345" s="998"/>
      <c r="I345" s="998"/>
      <c r="J345" s="998"/>
      <c r="K345" s="998"/>
      <c r="L345" s="998"/>
      <c r="M345" s="998"/>
      <c r="N345" s="998"/>
      <c r="O345" s="998"/>
    </row>
    <row r="346" spans="4:15" x14ac:dyDescent="0.25">
      <c r="D346" s="1028"/>
      <c r="E346" s="1071"/>
      <c r="H346" s="998"/>
      <c r="I346" s="998"/>
      <c r="J346" s="998"/>
      <c r="K346" s="998"/>
      <c r="L346" s="998"/>
      <c r="M346" s="998"/>
      <c r="N346" s="998"/>
      <c r="O346" s="998"/>
    </row>
    <row r="347" spans="4:15" x14ac:dyDescent="0.25">
      <c r="D347" s="1028"/>
      <c r="E347" s="1071"/>
      <c r="H347" s="998"/>
      <c r="I347" s="998"/>
      <c r="J347" s="998"/>
      <c r="K347" s="998"/>
      <c r="L347" s="998"/>
      <c r="M347" s="998"/>
      <c r="N347" s="998"/>
      <c r="O347" s="998"/>
    </row>
    <row r="348" spans="4:15" x14ac:dyDescent="0.25">
      <c r="D348" s="1028"/>
      <c r="E348" s="1071"/>
      <c r="H348" s="998"/>
      <c r="I348" s="998"/>
      <c r="J348" s="998"/>
      <c r="K348" s="998"/>
      <c r="L348" s="998"/>
      <c r="M348" s="998"/>
      <c r="N348" s="998"/>
      <c r="O348" s="998"/>
    </row>
    <row r="349" spans="4:15" x14ac:dyDescent="0.25">
      <c r="D349" s="1028"/>
      <c r="E349" s="1071"/>
      <c r="H349" s="998"/>
      <c r="I349" s="998"/>
      <c r="J349" s="998"/>
      <c r="K349" s="998"/>
      <c r="L349" s="998"/>
      <c r="M349" s="998"/>
      <c r="N349" s="998"/>
      <c r="O349" s="998"/>
    </row>
    <row r="350" spans="4:15" x14ac:dyDescent="0.25">
      <c r="D350" s="1028"/>
      <c r="E350" s="1071"/>
      <c r="H350" s="998"/>
      <c r="I350" s="998"/>
      <c r="J350" s="998"/>
      <c r="K350" s="998"/>
      <c r="L350" s="998"/>
      <c r="M350" s="998"/>
      <c r="N350" s="998"/>
      <c r="O350" s="998"/>
    </row>
    <row r="351" spans="4:15" x14ac:dyDescent="0.25">
      <c r="D351" s="1028"/>
      <c r="E351" s="1071"/>
      <c r="H351" s="998"/>
      <c r="I351" s="998"/>
      <c r="J351" s="998"/>
      <c r="K351" s="998"/>
      <c r="L351" s="998"/>
      <c r="M351" s="998"/>
      <c r="N351" s="998"/>
      <c r="O351" s="998"/>
    </row>
    <row r="352" spans="4:15" x14ac:dyDescent="0.25">
      <c r="D352" s="1028"/>
      <c r="E352" s="1071"/>
      <c r="H352" s="998"/>
      <c r="I352" s="998"/>
      <c r="J352" s="998"/>
      <c r="K352" s="998"/>
      <c r="L352" s="998"/>
      <c r="M352" s="998"/>
      <c r="N352" s="998"/>
      <c r="O352" s="998"/>
    </row>
    <row r="353" spans="4:15" x14ac:dyDescent="0.25">
      <c r="D353" s="1028"/>
      <c r="E353" s="1071"/>
      <c r="H353" s="998"/>
      <c r="I353" s="998"/>
      <c r="J353" s="998"/>
      <c r="K353" s="998"/>
      <c r="L353" s="998"/>
      <c r="M353" s="998"/>
      <c r="N353" s="998"/>
      <c r="O353" s="998"/>
    </row>
    <row r="354" spans="4:15" x14ac:dyDescent="0.25">
      <c r="D354" s="1028"/>
      <c r="E354" s="1071"/>
      <c r="H354" s="998"/>
      <c r="I354" s="998"/>
      <c r="J354" s="998"/>
      <c r="K354" s="998"/>
      <c r="L354" s="998"/>
      <c r="M354" s="998"/>
      <c r="N354" s="998"/>
      <c r="O354" s="998"/>
    </row>
    <row r="355" spans="4:15" x14ac:dyDescent="0.25">
      <c r="D355" s="1028"/>
      <c r="E355" s="1071"/>
      <c r="H355" s="998"/>
      <c r="I355" s="998"/>
      <c r="J355" s="998"/>
      <c r="K355" s="998"/>
      <c r="L355" s="998"/>
      <c r="M355" s="998"/>
      <c r="N355" s="998"/>
      <c r="O355" s="998"/>
    </row>
    <row r="356" spans="4:15" x14ac:dyDescent="0.25">
      <c r="D356" s="1028"/>
      <c r="E356" s="1071"/>
      <c r="H356" s="998"/>
      <c r="I356" s="998"/>
      <c r="J356" s="998"/>
      <c r="K356" s="998"/>
      <c r="L356" s="998"/>
      <c r="M356" s="998"/>
      <c r="N356" s="998"/>
      <c r="O356" s="998"/>
    </row>
    <row r="357" spans="4:15" x14ac:dyDescent="0.25">
      <c r="D357" s="1028"/>
      <c r="E357" s="1071"/>
      <c r="H357" s="998"/>
      <c r="I357" s="998"/>
      <c r="J357" s="998"/>
      <c r="K357" s="998"/>
      <c r="L357" s="998"/>
      <c r="M357" s="998"/>
      <c r="N357" s="998"/>
      <c r="O357" s="998"/>
    </row>
    <row r="358" spans="4:15" x14ac:dyDescent="0.25">
      <c r="D358" s="1028"/>
      <c r="E358" s="1071"/>
      <c r="H358" s="998"/>
      <c r="I358" s="998"/>
      <c r="J358" s="998"/>
      <c r="K358" s="998"/>
      <c r="L358" s="998"/>
      <c r="M358" s="998"/>
      <c r="N358" s="998"/>
      <c r="O358" s="998"/>
    </row>
    <row r="359" spans="4:15" x14ac:dyDescent="0.25">
      <c r="D359" s="1028"/>
      <c r="E359" s="1071"/>
      <c r="H359" s="998"/>
      <c r="I359" s="998"/>
      <c r="J359" s="998"/>
      <c r="K359" s="998"/>
      <c r="L359" s="998"/>
      <c r="M359" s="998"/>
      <c r="N359" s="998"/>
      <c r="O359" s="998"/>
    </row>
    <row r="360" spans="4:15" x14ac:dyDescent="0.25">
      <c r="D360" s="1028"/>
      <c r="E360" s="1071"/>
      <c r="H360" s="998"/>
      <c r="I360" s="998"/>
      <c r="J360" s="998"/>
      <c r="K360" s="998"/>
      <c r="L360" s="998"/>
      <c r="M360" s="998"/>
      <c r="N360" s="998"/>
      <c r="O360" s="998"/>
    </row>
    <row r="361" spans="4:15" x14ac:dyDescent="0.25">
      <c r="D361" s="1028"/>
      <c r="E361" s="1071"/>
      <c r="H361" s="998"/>
      <c r="I361" s="998"/>
      <c r="J361" s="998"/>
      <c r="K361" s="998"/>
      <c r="L361" s="998"/>
      <c r="M361" s="998"/>
      <c r="N361" s="998"/>
      <c r="O361" s="998"/>
    </row>
    <row r="362" spans="4:15" x14ac:dyDescent="0.25">
      <c r="D362" s="1028"/>
      <c r="E362" s="1071"/>
      <c r="H362" s="998"/>
      <c r="I362" s="998"/>
      <c r="J362" s="998"/>
      <c r="K362" s="998"/>
      <c r="L362" s="998"/>
      <c r="M362" s="998"/>
      <c r="N362" s="998"/>
      <c r="O362" s="998"/>
    </row>
    <row r="363" spans="4:15" x14ac:dyDescent="0.25">
      <c r="D363" s="1028"/>
      <c r="E363" s="1071"/>
      <c r="H363" s="998"/>
      <c r="I363" s="998"/>
      <c r="J363" s="998"/>
      <c r="K363" s="998"/>
      <c r="L363" s="998"/>
      <c r="M363" s="998"/>
      <c r="N363" s="998"/>
      <c r="O363" s="998"/>
    </row>
    <row r="364" spans="4:15" x14ac:dyDescent="0.25">
      <c r="D364" s="1028"/>
      <c r="E364" s="1071"/>
      <c r="H364" s="998"/>
      <c r="I364" s="998"/>
      <c r="J364" s="998"/>
      <c r="K364" s="998"/>
      <c r="L364" s="998"/>
      <c r="M364" s="998"/>
      <c r="N364" s="998"/>
      <c r="O364" s="998"/>
    </row>
    <row r="365" spans="4:15" x14ac:dyDescent="0.25">
      <c r="D365" s="1028"/>
      <c r="E365" s="1071"/>
      <c r="H365" s="998"/>
      <c r="I365" s="998"/>
      <c r="J365" s="998"/>
      <c r="K365" s="998"/>
      <c r="L365" s="998"/>
      <c r="M365" s="998"/>
      <c r="N365" s="998"/>
      <c r="O365" s="998"/>
    </row>
    <row r="366" spans="4:15" x14ac:dyDescent="0.25">
      <c r="D366" s="1028"/>
      <c r="E366" s="1071"/>
      <c r="H366" s="998"/>
      <c r="I366" s="998"/>
      <c r="J366" s="998"/>
      <c r="K366" s="998"/>
      <c r="L366" s="998"/>
      <c r="M366" s="998"/>
      <c r="N366" s="998"/>
      <c r="O366" s="998"/>
    </row>
    <row r="367" spans="4:15" x14ac:dyDescent="0.25">
      <c r="D367" s="1028"/>
      <c r="E367" s="1071"/>
      <c r="H367" s="998"/>
      <c r="I367" s="998"/>
      <c r="J367" s="998"/>
      <c r="K367" s="998"/>
      <c r="L367" s="998"/>
      <c r="M367" s="998"/>
      <c r="N367" s="998"/>
      <c r="O367" s="998"/>
    </row>
    <row r="368" spans="4:15" x14ac:dyDescent="0.25">
      <c r="D368" s="1028"/>
      <c r="E368" s="1071"/>
      <c r="H368" s="998"/>
      <c r="I368" s="998"/>
      <c r="J368" s="998"/>
      <c r="K368" s="998"/>
      <c r="L368" s="998"/>
      <c r="M368" s="998"/>
      <c r="N368" s="998"/>
      <c r="O368" s="998"/>
    </row>
    <row r="369" spans="4:15" x14ac:dyDescent="0.25">
      <c r="D369" s="1028"/>
      <c r="E369" s="1071"/>
      <c r="H369" s="998"/>
      <c r="I369" s="998"/>
      <c r="J369" s="998"/>
      <c r="K369" s="998"/>
      <c r="L369" s="998"/>
      <c r="M369" s="998"/>
      <c r="N369" s="998"/>
      <c r="O369" s="998"/>
    </row>
    <row r="370" spans="4:15" x14ac:dyDescent="0.25">
      <c r="D370" s="1028"/>
      <c r="E370" s="1071"/>
      <c r="H370" s="998"/>
      <c r="I370" s="998"/>
      <c r="J370" s="998"/>
      <c r="K370" s="998"/>
      <c r="L370" s="998"/>
      <c r="M370" s="998"/>
      <c r="N370" s="998"/>
      <c r="O370" s="998"/>
    </row>
    <row r="371" spans="4:15" x14ac:dyDescent="0.25">
      <c r="D371" s="1028"/>
      <c r="E371" s="1071"/>
      <c r="H371" s="998"/>
      <c r="I371" s="998"/>
      <c r="J371" s="998"/>
      <c r="K371" s="998"/>
      <c r="L371" s="998"/>
      <c r="M371" s="998"/>
      <c r="N371" s="998"/>
      <c r="O371" s="998"/>
    </row>
    <row r="372" spans="4:15" x14ac:dyDescent="0.25">
      <c r="D372" s="1028"/>
      <c r="E372" s="1071"/>
      <c r="H372" s="998"/>
      <c r="I372" s="998"/>
      <c r="J372" s="998"/>
      <c r="K372" s="998"/>
      <c r="L372" s="998"/>
      <c r="M372" s="998"/>
      <c r="N372" s="998"/>
      <c r="O372" s="998"/>
    </row>
    <row r="373" spans="4:15" x14ac:dyDescent="0.25">
      <c r="D373" s="1028"/>
      <c r="E373" s="1071"/>
      <c r="H373" s="998"/>
      <c r="I373" s="998"/>
      <c r="J373" s="998"/>
      <c r="K373" s="998"/>
      <c r="L373" s="998"/>
      <c r="M373" s="998"/>
      <c r="N373" s="998"/>
      <c r="O373" s="998"/>
    </row>
    <row r="374" spans="4:15" x14ac:dyDescent="0.25">
      <c r="D374" s="1028"/>
      <c r="E374" s="1071"/>
      <c r="H374" s="998"/>
      <c r="I374" s="998"/>
      <c r="J374" s="998"/>
      <c r="K374" s="998"/>
      <c r="L374" s="998"/>
      <c r="M374" s="998"/>
      <c r="N374" s="998"/>
      <c r="O374" s="998"/>
    </row>
    <row r="375" spans="4:15" x14ac:dyDescent="0.25">
      <c r="D375" s="1028"/>
      <c r="E375" s="1071"/>
      <c r="H375" s="998"/>
      <c r="I375" s="998"/>
      <c r="J375" s="998"/>
      <c r="K375" s="998"/>
      <c r="L375" s="998"/>
      <c r="M375" s="998"/>
      <c r="N375" s="998"/>
      <c r="O375" s="998"/>
    </row>
    <row r="376" spans="4:15" x14ac:dyDescent="0.25">
      <c r="D376" s="1028"/>
      <c r="E376" s="1071"/>
      <c r="H376" s="998"/>
      <c r="I376" s="998"/>
      <c r="J376" s="998"/>
      <c r="K376" s="998"/>
      <c r="L376" s="998"/>
      <c r="M376" s="998"/>
      <c r="N376" s="998"/>
      <c r="O376" s="998"/>
    </row>
    <row r="377" spans="4:15" x14ac:dyDescent="0.25">
      <c r="D377" s="1028"/>
      <c r="E377" s="1071"/>
      <c r="H377" s="998"/>
      <c r="I377" s="998"/>
      <c r="J377" s="998"/>
      <c r="K377" s="998"/>
      <c r="L377" s="998"/>
      <c r="M377" s="998"/>
      <c r="N377" s="998"/>
      <c r="O377" s="998"/>
    </row>
    <row r="378" spans="4:15" x14ac:dyDescent="0.25">
      <c r="D378" s="1028"/>
      <c r="E378" s="1071"/>
      <c r="H378" s="998"/>
      <c r="I378" s="998"/>
      <c r="J378" s="998"/>
      <c r="K378" s="998"/>
      <c r="L378" s="998"/>
      <c r="M378" s="998"/>
      <c r="N378" s="998"/>
      <c r="O378" s="998"/>
    </row>
    <row r="379" spans="4:15" x14ac:dyDescent="0.25">
      <c r="D379" s="1028"/>
      <c r="E379" s="1071"/>
      <c r="H379" s="998"/>
      <c r="I379" s="998"/>
      <c r="J379" s="998"/>
      <c r="K379" s="998"/>
      <c r="L379" s="998"/>
      <c r="M379" s="998"/>
      <c r="N379" s="998"/>
      <c r="O379" s="998"/>
    </row>
    <row r="380" spans="4:15" x14ac:dyDescent="0.25">
      <c r="D380" s="1028"/>
      <c r="E380" s="1071"/>
      <c r="H380" s="998"/>
      <c r="I380" s="998"/>
      <c r="J380" s="998"/>
      <c r="K380" s="998"/>
      <c r="L380" s="998"/>
      <c r="M380" s="998"/>
      <c r="N380" s="998"/>
      <c r="O380" s="998"/>
    </row>
    <row r="381" spans="4:15" x14ac:dyDescent="0.25">
      <c r="D381" s="1028"/>
      <c r="E381" s="1071"/>
      <c r="H381" s="998"/>
      <c r="I381" s="998"/>
      <c r="J381" s="998"/>
      <c r="K381" s="998"/>
      <c r="L381" s="998"/>
      <c r="M381" s="998"/>
      <c r="N381" s="998"/>
      <c r="O381" s="998"/>
    </row>
    <row r="382" spans="4:15" x14ac:dyDescent="0.25">
      <c r="D382" s="1028"/>
      <c r="E382" s="1071"/>
      <c r="H382" s="998"/>
      <c r="I382" s="998"/>
      <c r="J382" s="998"/>
      <c r="K382" s="998"/>
      <c r="L382" s="998"/>
      <c r="M382" s="998"/>
      <c r="N382" s="998"/>
      <c r="O382" s="998"/>
    </row>
    <row r="383" spans="4:15" x14ac:dyDescent="0.25">
      <c r="D383" s="1028"/>
      <c r="E383" s="1071"/>
      <c r="H383" s="998"/>
      <c r="I383" s="998"/>
      <c r="J383" s="998"/>
      <c r="K383" s="998"/>
      <c r="L383" s="998"/>
      <c r="M383" s="998"/>
      <c r="N383" s="998"/>
      <c r="O383" s="998"/>
    </row>
    <row r="384" spans="4:15" x14ac:dyDescent="0.25">
      <c r="D384" s="1028"/>
      <c r="E384" s="1071"/>
      <c r="H384" s="998"/>
      <c r="I384" s="998"/>
      <c r="J384" s="998"/>
      <c r="K384" s="998"/>
      <c r="L384" s="998"/>
      <c r="M384" s="998"/>
      <c r="N384" s="998"/>
      <c r="O384" s="998"/>
    </row>
    <row r="385" spans="4:15" x14ac:dyDescent="0.25">
      <c r="D385" s="1028"/>
      <c r="E385" s="1071"/>
      <c r="H385" s="998"/>
      <c r="I385" s="998"/>
      <c r="J385" s="998"/>
      <c r="K385" s="998"/>
      <c r="L385" s="998"/>
      <c r="M385" s="998"/>
      <c r="N385" s="998"/>
      <c r="O385" s="998"/>
    </row>
    <row r="386" spans="4:15" x14ac:dyDescent="0.25">
      <c r="D386" s="1028"/>
      <c r="E386" s="1071"/>
      <c r="H386" s="998"/>
      <c r="I386" s="998"/>
      <c r="J386" s="998"/>
      <c r="K386" s="998"/>
      <c r="L386" s="998"/>
      <c r="M386" s="998"/>
      <c r="N386" s="998"/>
      <c r="O386" s="998"/>
    </row>
    <row r="387" spans="4:15" x14ac:dyDescent="0.25">
      <c r="D387" s="1028"/>
      <c r="E387" s="1071"/>
      <c r="H387" s="998"/>
      <c r="I387" s="998"/>
      <c r="J387" s="998"/>
      <c r="K387" s="998"/>
      <c r="L387" s="998"/>
      <c r="M387" s="998"/>
      <c r="N387" s="998"/>
      <c r="O387" s="998"/>
    </row>
    <row r="388" spans="4:15" x14ac:dyDescent="0.25">
      <c r="D388" s="1028"/>
      <c r="E388" s="1071"/>
      <c r="H388" s="998"/>
      <c r="I388" s="998"/>
      <c r="J388" s="998"/>
      <c r="K388" s="998"/>
      <c r="L388" s="998"/>
      <c r="M388" s="998"/>
      <c r="N388" s="998"/>
      <c r="O388" s="998"/>
    </row>
    <row r="389" spans="4:15" x14ac:dyDescent="0.25">
      <c r="D389" s="1028"/>
      <c r="E389" s="1071"/>
      <c r="H389" s="998"/>
      <c r="I389" s="998"/>
      <c r="J389" s="998"/>
      <c r="K389" s="998"/>
      <c r="L389" s="998"/>
      <c r="M389" s="998"/>
      <c r="N389" s="998"/>
      <c r="O389" s="998"/>
    </row>
    <row r="390" spans="4:15" x14ac:dyDescent="0.25">
      <c r="D390" s="1028"/>
      <c r="E390" s="1071"/>
      <c r="H390" s="998"/>
      <c r="I390" s="998"/>
      <c r="J390" s="998"/>
      <c r="K390" s="998"/>
      <c r="L390" s="998"/>
      <c r="M390" s="998"/>
      <c r="N390" s="998"/>
      <c r="O390" s="998"/>
    </row>
    <row r="391" spans="4:15" x14ac:dyDescent="0.25">
      <c r="D391" s="1028"/>
      <c r="E391" s="1071"/>
      <c r="H391" s="998"/>
      <c r="I391" s="998"/>
      <c r="J391" s="998"/>
      <c r="K391" s="998"/>
      <c r="L391" s="998"/>
      <c r="M391" s="998"/>
      <c r="N391" s="998"/>
      <c r="O391" s="998"/>
    </row>
    <row r="392" spans="4:15" x14ac:dyDescent="0.25">
      <c r="D392" s="1028"/>
      <c r="E392" s="1071"/>
      <c r="H392" s="998"/>
      <c r="I392" s="998"/>
      <c r="J392" s="998"/>
      <c r="K392" s="998"/>
      <c r="L392" s="998"/>
      <c r="M392" s="998"/>
      <c r="N392" s="998"/>
      <c r="O392" s="998"/>
    </row>
    <row r="393" spans="4:15" x14ac:dyDescent="0.25">
      <c r="D393" s="1028"/>
      <c r="E393" s="1071"/>
      <c r="H393" s="998"/>
      <c r="I393" s="998"/>
      <c r="J393" s="998"/>
      <c r="K393" s="998"/>
      <c r="L393" s="998"/>
      <c r="M393" s="998"/>
      <c r="N393" s="998"/>
      <c r="O393" s="998"/>
    </row>
    <row r="394" spans="4:15" x14ac:dyDescent="0.25">
      <c r="D394" s="1028"/>
      <c r="E394" s="1071"/>
      <c r="H394" s="998"/>
      <c r="I394" s="998"/>
      <c r="J394" s="998"/>
      <c r="K394" s="998"/>
      <c r="L394" s="998"/>
      <c r="M394" s="998"/>
      <c r="N394" s="998"/>
      <c r="O394" s="998"/>
    </row>
    <row r="395" spans="4:15" x14ac:dyDescent="0.25">
      <c r="D395" s="1028"/>
      <c r="E395" s="1071"/>
      <c r="H395" s="998"/>
      <c r="I395" s="998"/>
      <c r="J395" s="998"/>
      <c r="K395" s="998"/>
      <c r="L395" s="998"/>
      <c r="M395" s="998"/>
      <c r="N395" s="998"/>
      <c r="O395" s="998"/>
    </row>
    <row r="396" spans="4:15" x14ac:dyDescent="0.25">
      <c r="D396" s="1028"/>
      <c r="E396" s="1071"/>
      <c r="H396" s="998"/>
      <c r="I396" s="998"/>
      <c r="J396" s="998"/>
      <c r="K396" s="998"/>
      <c r="L396" s="998"/>
      <c r="M396" s="998"/>
      <c r="N396" s="998"/>
      <c r="O396" s="998"/>
    </row>
    <row r="397" spans="4:15" x14ac:dyDescent="0.25">
      <c r="D397" s="1028"/>
      <c r="E397" s="1071"/>
      <c r="H397" s="998"/>
      <c r="I397" s="998"/>
      <c r="J397" s="998"/>
      <c r="K397" s="998"/>
      <c r="L397" s="998"/>
      <c r="M397" s="998"/>
      <c r="N397" s="998"/>
      <c r="O397" s="998"/>
    </row>
    <row r="398" spans="4:15" x14ac:dyDescent="0.25">
      <c r="D398" s="1028"/>
      <c r="E398" s="1071"/>
      <c r="H398" s="998"/>
      <c r="I398" s="998"/>
      <c r="J398" s="998"/>
      <c r="K398" s="998"/>
      <c r="L398" s="998"/>
      <c r="M398" s="998"/>
      <c r="N398" s="998"/>
      <c r="O398" s="998"/>
    </row>
    <row r="399" spans="4:15" x14ac:dyDescent="0.25">
      <c r="D399" s="1028"/>
      <c r="E399" s="1071"/>
      <c r="H399" s="998"/>
      <c r="I399" s="998"/>
      <c r="J399" s="998"/>
      <c r="K399" s="998"/>
      <c r="L399" s="998"/>
      <c r="M399" s="998"/>
      <c r="N399" s="998"/>
      <c r="O399" s="998"/>
    </row>
    <row r="400" spans="4:15" x14ac:dyDescent="0.25">
      <c r="D400" s="1028"/>
      <c r="E400" s="1071"/>
      <c r="H400" s="998"/>
      <c r="I400" s="998"/>
      <c r="J400" s="998"/>
      <c r="K400" s="998"/>
      <c r="L400" s="998"/>
      <c r="M400" s="998"/>
      <c r="N400" s="998"/>
      <c r="O400" s="998"/>
    </row>
    <row r="401" spans="4:15" x14ac:dyDescent="0.25">
      <c r="D401" s="1028"/>
      <c r="E401" s="1071"/>
      <c r="H401" s="998"/>
      <c r="I401" s="998"/>
      <c r="J401" s="998"/>
      <c r="K401" s="998"/>
      <c r="L401" s="998"/>
      <c r="M401" s="998"/>
      <c r="N401" s="998"/>
      <c r="O401" s="998"/>
    </row>
    <row r="402" spans="4:15" x14ac:dyDescent="0.25">
      <c r="D402" s="1028"/>
      <c r="E402" s="1071"/>
      <c r="H402" s="998"/>
      <c r="I402" s="998"/>
      <c r="J402" s="998"/>
      <c r="K402" s="998"/>
      <c r="L402" s="998"/>
      <c r="M402" s="998"/>
      <c r="N402" s="998"/>
      <c r="O402" s="998"/>
    </row>
    <row r="403" spans="4:15" x14ac:dyDescent="0.25">
      <c r="D403" s="1028"/>
      <c r="E403" s="1071"/>
      <c r="H403" s="998"/>
      <c r="I403" s="998"/>
      <c r="J403" s="998"/>
      <c r="K403" s="998"/>
      <c r="L403" s="998"/>
      <c r="M403" s="998"/>
      <c r="N403" s="998"/>
      <c r="O403" s="998"/>
    </row>
    <row r="404" spans="4:15" x14ac:dyDescent="0.25">
      <c r="D404" s="1028"/>
      <c r="E404" s="1071"/>
      <c r="H404" s="998"/>
      <c r="I404" s="998"/>
      <c r="J404" s="998"/>
      <c r="K404" s="998"/>
      <c r="L404" s="998"/>
      <c r="M404" s="998"/>
      <c r="N404" s="998"/>
      <c r="O404" s="998"/>
    </row>
    <row r="405" spans="4:15" x14ac:dyDescent="0.25">
      <c r="D405" s="1028"/>
      <c r="E405" s="1071"/>
      <c r="H405" s="998"/>
      <c r="I405" s="998"/>
      <c r="J405" s="998"/>
      <c r="K405" s="998"/>
      <c r="L405" s="998"/>
      <c r="M405" s="998"/>
      <c r="N405" s="998"/>
      <c r="O405" s="998"/>
    </row>
    <row r="406" spans="4:15" x14ac:dyDescent="0.25">
      <c r="D406" s="1028"/>
      <c r="E406" s="1071"/>
      <c r="H406" s="998"/>
      <c r="I406" s="998"/>
      <c r="J406" s="998"/>
      <c r="K406" s="998"/>
      <c r="L406" s="998"/>
      <c r="M406" s="998"/>
      <c r="N406" s="998"/>
      <c r="O406" s="998"/>
    </row>
    <row r="407" spans="4:15" x14ac:dyDescent="0.25">
      <c r="D407" s="1028"/>
      <c r="E407" s="1071"/>
      <c r="H407" s="998"/>
      <c r="I407" s="998"/>
      <c r="J407" s="998"/>
      <c r="K407" s="998"/>
      <c r="L407" s="998"/>
      <c r="M407" s="998"/>
      <c r="N407" s="998"/>
      <c r="O407" s="998"/>
    </row>
    <row r="408" spans="4:15" x14ac:dyDescent="0.25">
      <c r="D408" s="1028"/>
      <c r="E408" s="1071"/>
      <c r="H408" s="998"/>
      <c r="I408" s="998"/>
      <c r="J408" s="998"/>
      <c r="K408" s="998"/>
      <c r="L408" s="998"/>
      <c r="M408" s="998"/>
      <c r="N408" s="998"/>
      <c r="O408" s="998"/>
    </row>
    <row r="409" spans="4:15" x14ac:dyDescent="0.25">
      <c r="D409" s="1028"/>
      <c r="E409" s="1071"/>
      <c r="H409" s="998"/>
      <c r="I409" s="998"/>
      <c r="J409" s="998"/>
      <c r="K409" s="998"/>
      <c r="L409" s="998"/>
      <c r="M409" s="998"/>
      <c r="N409" s="998"/>
      <c r="O409" s="998"/>
    </row>
    <row r="410" spans="4:15" x14ac:dyDescent="0.25">
      <c r="D410" s="1028"/>
      <c r="E410" s="1071"/>
      <c r="H410" s="998"/>
      <c r="I410" s="998"/>
      <c r="J410" s="998"/>
      <c r="K410" s="998"/>
      <c r="L410" s="998"/>
      <c r="M410" s="998"/>
      <c r="N410" s="998"/>
      <c r="O410" s="998"/>
    </row>
    <row r="411" spans="4:15" x14ac:dyDescent="0.25">
      <c r="D411" s="1028"/>
      <c r="E411" s="1071"/>
      <c r="H411" s="998"/>
      <c r="I411" s="998"/>
      <c r="J411" s="998"/>
      <c r="K411" s="998"/>
      <c r="L411" s="998"/>
      <c r="M411" s="998"/>
      <c r="N411" s="998"/>
      <c r="O411" s="998"/>
    </row>
    <row r="412" spans="4:15" x14ac:dyDescent="0.25">
      <c r="D412" s="1028"/>
      <c r="E412" s="1071"/>
      <c r="H412" s="998"/>
      <c r="I412" s="998"/>
      <c r="J412" s="998"/>
      <c r="K412" s="998"/>
      <c r="L412" s="998"/>
      <c r="M412" s="998"/>
      <c r="N412" s="998"/>
      <c r="O412" s="998"/>
    </row>
    <row r="413" spans="4:15" x14ac:dyDescent="0.25">
      <c r="D413" s="1028"/>
      <c r="E413" s="1071"/>
      <c r="H413" s="998"/>
      <c r="I413" s="998"/>
      <c r="J413" s="998"/>
      <c r="K413" s="998"/>
      <c r="L413" s="998"/>
      <c r="M413" s="998"/>
      <c r="N413" s="998"/>
      <c r="O413" s="998"/>
    </row>
    <row r="414" spans="4:15" x14ac:dyDescent="0.25">
      <c r="D414" s="1028"/>
      <c r="E414" s="1071"/>
      <c r="H414" s="998"/>
      <c r="I414" s="998"/>
      <c r="J414" s="998"/>
      <c r="K414" s="998"/>
      <c r="L414" s="998"/>
      <c r="M414" s="998"/>
      <c r="N414" s="998"/>
      <c r="O414" s="998"/>
    </row>
    <row r="415" spans="4:15" x14ac:dyDescent="0.25">
      <c r="D415" s="1028"/>
      <c r="E415" s="1071"/>
      <c r="H415" s="998"/>
      <c r="I415" s="998"/>
      <c r="J415" s="998"/>
      <c r="K415" s="998"/>
      <c r="L415" s="998"/>
      <c r="M415" s="998"/>
      <c r="N415" s="998"/>
      <c r="O415" s="998"/>
    </row>
    <row r="416" spans="4:15" x14ac:dyDescent="0.25">
      <c r="D416" s="1028"/>
      <c r="E416" s="1071"/>
      <c r="H416" s="998"/>
      <c r="I416" s="998"/>
      <c r="J416" s="998"/>
      <c r="K416" s="998"/>
      <c r="L416" s="998"/>
      <c r="M416" s="998"/>
      <c r="N416" s="998"/>
      <c r="O416" s="998"/>
    </row>
    <row r="417" spans="4:15" x14ac:dyDescent="0.25">
      <c r="D417" s="1028"/>
      <c r="E417" s="1071"/>
      <c r="H417" s="998"/>
      <c r="I417" s="998"/>
      <c r="J417" s="998"/>
      <c r="K417" s="998"/>
      <c r="L417" s="998"/>
      <c r="M417" s="998"/>
      <c r="N417" s="998"/>
      <c r="O417" s="998"/>
    </row>
    <row r="418" spans="4:15" x14ac:dyDescent="0.25">
      <c r="D418" s="1028"/>
      <c r="E418" s="1071"/>
      <c r="H418" s="998"/>
      <c r="I418" s="998"/>
      <c r="J418" s="998"/>
      <c r="K418" s="998"/>
      <c r="L418" s="998"/>
      <c r="M418" s="998"/>
      <c r="N418" s="998"/>
      <c r="O418" s="998"/>
    </row>
    <row r="419" spans="4:15" x14ac:dyDescent="0.25">
      <c r="D419" s="1028"/>
      <c r="E419" s="1071"/>
      <c r="H419" s="998"/>
      <c r="I419" s="998"/>
      <c r="J419" s="998"/>
      <c r="K419" s="998"/>
      <c r="L419" s="998"/>
      <c r="M419" s="998"/>
      <c r="N419" s="998"/>
      <c r="O419" s="998"/>
    </row>
    <row r="420" spans="4:15" x14ac:dyDescent="0.25">
      <c r="D420" s="1028"/>
      <c r="E420" s="1071"/>
      <c r="H420" s="998"/>
      <c r="I420" s="998"/>
      <c r="J420" s="998"/>
      <c r="K420" s="998"/>
      <c r="L420" s="998"/>
      <c r="M420" s="998"/>
      <c r="N420" s="998"/>
      <c r="O420" s="998"/>
    </row>
    <row r="421" spans="4:15" x14ac:dyDescent="0.25">
      <c r="D421" s="1028"/>
      <c r="E421" s="1071"/>
      <c r="H421" s="998"/>
      <c r="I421" s="998"/>
      <c r="J421" s="998"/>
      <c r="K421" s="998"/>
      <c r="L421" s="998"/>
      <c r="M421" s="998"/>
      <c r="N421" s="998"/>
      <c r="O421" s="998"/>
    </row>
    <row r="422" spans="4:15" x14ac:dyDescent="0.25">
      <c r="D422" s="1028"/>
      <c r="E422" s="1071"/>
      <c r="H422" s="998"/>
      <c r="I422" s="998"/>
      <c r="J422" s="998"/>
      <c r="K422" s="998"/>
      <c r="L422" s="998"/>
      <c r="M422" s="998"/>
      <c r="N422" s="998"/>
      <c r="O422" s="998"/>
    </row>
    <row r="423" spans="4:15" x14ac:dyDescent="0.25">
      <c r="D423" s="1028"/>
      <c r="E423" s="1071"/>
      <c r="H423" s="998"/>
      <c r="I423" s="998"/>
      <c r="J423" s="998"/>
      <c r="K423" s="998"/>
      <c r="L423" s="998"/>
      <c r="M423" s="998"/>
      <c r="N423" s="998"/>
      <c r="O423" s="998"/>
    </row>
    <row r="424" spans="4:15" x14ac:dyDescent="0.25">
      <c r="D424" s="1028"/>
      <c r="E424" s="1071"/>
      <c r="H424" s="998"/>
      <c r="I424" s="998"/>
      <c r="J424" s="998"/>
      <c r="K424" s="998"/>
      <c r="L424" s="998"/>
      <c r="M424" s="998"/>
      <c r="N424" s="998"/>
      <c r="O424" s="998"/>
    </row>
    <row r="425" spans="4:15" x14ac:dyDescent="0.25">
      <c r="D425" s="1028"/>
      <c r="E425" s="1071"/>
      <c r="H425" s="998"/>
      <c r="I425" s="998"/>
      <c r="J425" s="998"/>
      <c r="K425" s="998"/>
      <c r="L425" s="998"/>
      <c r="M425" s="998"/>
      <c r="N425" s="998"/>
      <c r="O425" s="998"/>
    </row>
    <row r="426" spans="4:15" x14ac:dyDescent="0.25">
      <c r="D426" s="1028"/>
      <c r="E426" s="1071"/>
      <c r="H426" s="998"/>
      <c r="I426" s="998"/>
      <c r="J426" s="998"/>
      <c r="K426" s="998"/>
      <c r="L426" s="998"/>
      <c r="M426" s="998"/>
      <c r="N426" s="998"/>
      <c r="O426" s="998"/>
    </row>
    <row r="427" spans="4:15" x14ac:dyDescent="0.25">
      <c r="D427" s="1028"/>
      <c r="E427" s="1071"/>
      <c r="H427" s="998"/>
      <c r="I427" s="998"/>
      <c r="J427" s="998"/>
      <c r="K427" s="998"/>
      <c r="L427" s="998"/>
      <c r="M427" s="998"/>
      <c r="N427" s="998"/>
      <c r="O427" s="998"/>
    </row>
    <row r="428" spans="4:15" x14ac:dyDescent="0.25">
      <c r="D428" s="1028"/>
      <c r="E428" s="1071"/>
      <c r="H428" s="998"/>
      <c r="I428" s="998"/>
      <c r="J428" s="998"/>
      <c r="K428" s="998"/>
      <c r="L428" s="998"/>
      <c r="M428" s="998"/>
      <c r="N428" s="998"/>
      <c r="O428" s="998"/>
    </row>
    <row r="429" spans="4:15" x14ac:dyDescent="0.25">
      <c r="D429" s="1028"/>
      <c r="E429" s="1071"/>
      <c r="H429" s="998"/>
      <c r="I429" s="998"/>
      <c r="J429" s="998"/>
      <c r="K429" s="998"/>
      <c r="L429" s="998"/>
      <c r="M429" s="998"/>
      <c r="N429" s="998"/>
      <c r="O429" s="998"/>
    </row>
    <row r="430" spans="4:15" x14ac:dyDescent="0.25">
      <c r="D430" s="1028"/>
      <c r="E430" s="1071"/>
      <c r="H430" s="998"/>
      <c r="I430" s="998"/>
      <c r="J430" s="998"/>
      <c r="K430" s="998"/>
      <c r="L430" s="998"/>
      <c r="M430" s="998"/>
      <c r="N430" s="998"/>
      <c r="O430" s="998"/>
    </row>
    <row r="431" spans="4:15" x14ac:dyDescent="0.25">
      <c r="D431" s="1028"/>
      <c r="E431" s="1071"/>
      <c r="H431" s="998"/>
      <c r="I431" s="998"/>
      <c r="J431" s="998"/>
      <c r="K431" s="998"/>
      <c r="L431" s="998"/>
      <c r="M431" s="998"/>
      <c r="N431" s="998"/>
      <c r="O431" s="998"/>
    </row>
    <row r="432" spans="4:15" x14ac:dyDescent="0.25">
      <c r="D432" s="1028"/>
      <c r="E432" s="1071"/>
      <c r="H432" s="998"/>
      <c r="I432" s="998"/>
      <c r="J432" s="998"/>
      <c r="K432" s="998"/>
      <c r="L432" s="998"/>
      <c r="M432" s="998"/>
      <c r="N432" s="998"/>
      <c r="O432" s="998"/>
    </row>
    <row r="433" spans="4:15" x14ac:dyDescent="0.25">
      <c r="D433" s="1028"/>
      <c r="E433" s="1071"/>
      <c r="H433" s="998"/>
      <c r="I433" s="998"/>
      <c r="J433" s="998"/>
      <c r="K433" s="998"/>
      <c r="L433" s="998"/>
      <c r="M433" s="998"/>
      <c r="N433" s="998"/>
      <c r="O433" s="998"/>
    </row>
    <row r="434" spans="4:15" x14ac:dyDescent="0.25">
      <c r="D434" s="1028"/>
      <c r="E434" s="1071"/>
      <c r="H434" s="998"/>
      <c r="I434" s="998"/>
      <c r="J434" s="998"/>
      <c r="K434" s="998"/>
      <c r="L434" s="998"/>
      <c r="M434" s="998"/>
      <c r="N434" s="998"/>
      <c r="O434" s="998"/>
    </row>
    <row r="435" spans="4:15" x14ac:dyDescent="0.25">
      <c r="D435" s="1028"/>
      <c r="E435" s="1071"/>
      <c r="H435" s="998"/>
      <c r="I435" s="998"/>
      <c r="J435" s="998"/>
      <c r="K435" s="998"/>
      <c r="L435" s="998"/>
      <c r="M435" s="998"/>
      <c r="N435" s="998"/>
      <c r="O435" s="998"/>
    </row>
    <row r="436" spans="4:15" x14ac:dyDescent="0.25">
      <c r="D436" s="1028"/>
      <c r="E436" s="1071"/>
      <c r="H436" s="998"/>
      <c r="I436" s="998"/>
      <c r="J436" s="998"/>
      <c r="K436" s="998"/>
      <c r="L436" s="998"/>
      <c r="M436" s="998"/>
      <c r="N436" s="998"/>
      <c r="O436" s="998"/>
    </row>
    <row r="437" spans="4:15" x14ac:dyDescent="0.25">
      <c r="D437" s="1028"/>
      <c r="E437" s="1071"/>
      <c r="H437" s="998"/>
      <c r="I437" s="998"/>
      <c r="J437" s="998"/>
      <c r="K437" s="998"/>
      <c r="L437" s="998"/>
      <c r="M437" s="998"/>
      <c r="N437" s="998"/>
      <c r="O437" s="998"/>
    </row>
    <row r="438" spans="4:15" x14ac:dyDescent="0.25">
      <c r="D438" s="1028"/>
      <c r="E438" s="1071"/>
      <c r="H438" s="998"/>
      <c r="I438" s="998"/>
      <c r="J438" s="998"/>
      <c r="K438" s="998"/>
      <c r="L438" s="998"/>
      <c r="M438" s="998"/>
      <c r="N438" s="998"/>
      <c r="O438" s="998"/>
    </row>
    <row r="439" spans="4:15" x14ac:dyDescent="0.25">
      <c r="D439" s="1028"/>
      <c r="E439" s="1071"/>
      <c r="H439" s="998"/>
      <c r="I439" s="998"/>
      <c r="J439" s="998"/>
      <c r="K439" s="998"/>
      <c r="L439" s="998"/>
      <c r="M439" s="998"/>
      <c r="N439" s="998"/>
      <c r="O439" s="998"/>
    </row>
    <row r="440" spans="4:15" x14ac:dyDescent="0.25">
      <c r="D440" s="1028"/>
      <c r="E440" s="1071"/>
      <c r="H440" s="998"/>
      <c r="I440" s="998"/>
      <c r="J440" s="998"/>
      <c r="K440" s="998"/>
      <c r="L440" s="998"/>
      <c r="M440" s="998"/>
      <c r="N440" s="998"/>
      <c r="O440" s="998"/>
    </row>
    <row r="441" spans="4:15" x14ac:dyDescent="0.25">
      <c r="D441" s="1028"/>
      <c r="E441" s="1071"/>
      <c r="H441" s="998"/>
      <c r="I441" s="998"/>
      <c r="J441" s="998"/>
      <c r="K441" s="998"/>
      <c r="L441" s="998"/>
      <c r="M441" s="998"/>
      <c r="N441" s="998"/>
      <c r="O441" s="998"/>
    </row>
    <row r="442" spans="4:15" x14ac:dyDescent="0.25">
      <c r="D442" s="1028"/>
      <c r="E442" s="1071"/>
      <c r="H442" s="998"/>
      <c r="I442" s="998"/>
      <c r="J442" s="998"/>
      <c r="K442" s="998"/>
      <c r="L442" s="998"/>
      <c r="M442" s="998"/>
      <c r="N442" s="998"/>
      <c r="O442" s="998"/>
    </row>
    <row r="443" spans="4:15" x14ac:dyDescent="0.25">
      <c r="D443" s="1028"/>
      <c r="E443" s="1071"/>
      <c r="H443" s="998"/>
      <c r="I443" s="998"/>
      <c r="J443" s="998"/>
      <c r="K443" s="998"/>
      <c r="L443" s="998"/>
      <c r="M443" s="998"/>
      <c r="N443" s="998"/>
      <c r="O443" s="998"/>
    </row>
    <row r="444" spans="4:15" x14ac:dyDescent="0.25">
      <c r="D444" s="1028"/>
      <c r="E444" s="1071"/>
      <c r="H444" s="998"/>
      <c r="I444" s="998"/>
      <c r="J444" s="998"/>
      <c r="K444" s="998"/>
      <c r="L444" s="998"/>
      <c r="M444" s="998"/>
      <c r="N444" s="998"/>
      <c r="O444" s="998"/>
    </row>
    <row r="445" spans="4:15" x14ac:dyDescent="0.25">
      <c r="D445" s="1028"/>
      <c r="E445" s="1071"/>
      <c r="H445" s="998"/>
      <c r="I445" s="998"/>
      <c r="J445" s="998"/>
      <c r="K445" s="998"/>
      <c r="L445" s="998"/>
      <c r="M445" s="998"/>
      <c r="N445" s="998"/>
      <c r="O445" s="998"/>
    </row>
    <row r="446" spans="4:15" x14ac:dyDescent="0.25">
      <c r="D446" s="1028"/>
      <c r="E446" s="1071"/>
      <c r="H446" s="998"/>
      <c r="I446" s="998"/>
      <c r="J446" s="998"/>
      <c r="K446" s="998"/>
      <c r="L446" s="998"/>
      <c r="M446" s="998"/>
      <c r="N446" s="998"/>
      <c r="O446" s="998"/>
    </row>
    <row r="447" spans="4:15" x14ac:dyDescent="0.25">
      <c r="D447" s="1028"/>
      <c r="E447" s="1071"/>
      <c r="H447" s="998"/>
      <c r="I447" s="998"/>
      <c r="J447" s="998"/>
      <c r="K447" s="998"/>
      <c r="L447" s="998"/>
      <c r="M447" s="998"/>
      <c r="N447" s="998"/>
      <c r="O447" s="998"/>
    </row>
    <row r="448" spans="4:15" x14ac:dyDescent="0.25">
      <c r="D448" s="1028"/>
      <c r="E448" s="1071"/>
      <c r="H448" s="998"/>
      <c r="I448" s="998"/>
      <c r="J448" s="998"/>
      <c r="K448" s="998"/>
      <c r="L448" s="998"/>
      <c r="M448" s="998"/>
      <c r="N448" s="998"/>
      <c r="O448" s="998"/>
    </row>
    <row r="449" spans="4:15" x14ac:dyDescent="0.25">
      <c r="D449" s="1028"/>
      <c r="E449" s="1071"/>
      <c r="H449" s="998"/>
      <c r="I449" s="998"/>
      <c r="J449" s="998"/>
      <c r="K449" s="998"/>
      <c r="L449" s="998"/>
      <c r="M449" s="998"/>
      <c r="N449" s="998"/>
      <c r="O449" s="998"/>
    </row>
    <row r="450" spans="4:15" x14ac:dyDescent="0.25">
      <c r="D450" s="1028"/>
      <c r="E450" s="1071"/>
      <c r="H450" s="998"/>
      <c r="I450" s="998"/>
      <c r="J450" s="998"/>
      <c r="K450" s="998"/>
      <c r="L450" s="998"/>
      <c r="M450" s="998"/>
      <c r="N450" s="998"/>
      <c r="O450" s="998"/>
    </row>
    <row r="451" spans="4:15" x14ac:dyDescent="0.25">
      <c r="D451" s="1028"/>
      <c r="E451" s="1071"/>
      <c r="H451" s="998"/>
      <c r="I451" s="998"/>
      <c r="J451" s="998"/>
      <c r="K451" s="998"/>
      <c r="L451" s="998"/>
      <c r="M451" s="998"/>
      <c r="N451" s="998"/>
      <c r="O451" s="998"/>
    </row>
    <row r="452" spans="4:15" x14ac:dyDescent="0.25">
      <c r="D452" s="1028"/>
      <c r="E452" s="1071"/>
      <c r="H452" s="998"/>
      <c r="I452" s="998"/>
      <c r="J452" s="998"/>
      <c r="K452" s="998"/>
      <c r="L452" s="998"/>
      <c r="M452" s="998"/>
      <c r="N452" s="998"/>
      <c r="O452" s="998"/>
    </row>
    <row r="453" spans="4:15" x14ac:dyDescent="0.25">
      <c r="D453" s="1028"/>
      <c r="E453" s="1071"/>
      <c r="H453" s="998"/>
      <c r="I453" s="998"/>
      <c r="J453" s="998"/>
      <c r="K453" s="998"/>
      <c r="L453" s="998"/>
      <c r="M453" s="998"/>
      <c r="N453" s="998"/>
      <c r="O453" s="998"/>
    </row>
    <row r="454" spans="4:15" x14ac:dyDescent="0.25">
      <c r="D454" s="1028"/>
      <c r="E454" s="1071"/>
      <c r="H454" s="998"/>
      <c r="I454" s="998"/>
      <c r="J454" s="998"/>
      <c r="K454" s="998"/>
      <c r="L454" s="998"/>
      <c r="M454" s="998"/>
      <c r="N454" s="998"/>
      <c r="O454" s="998"/>
    </row>
    <row r="455" spans="4:15" x14ac:dyDescent="0.25">
      <c r="D455" s="1028"/>
      <c r="E455" s="1071"/>
      <c r="H455" s="998"/>
      <c r="I455" s="998"/>
      <c r="J455" s="998"/>
      <c r="K455" s="998"/>
      <c r="L455" s="998"/>
      <c r="M455" s="998"/>
      <c r="N455" s="998"/>
      <c r="O455" s="998"/>
    </row>
    <row r="456" spans="4:15" x14ac:dyDescent="0.25">
      <c r="D456" s="1028"/>
      <c r="E456" s="1071"/>
      <c r="H456" s="998"/>
      <c r="I456" s="998"/>
      <c r="J456" s="998"/>
      <c r="K456" s="998"/>
      <c r="L456" s="998"/>
      <c r="M456" s="998"/>
      <c r="N456" s="998"/>
      <c r="O456" s="998"/>
    </row>
    <row r="457" spans="4:15" x14ac:dyDescent="0.25">
      <c r="D457" s="1028"/>
      <c r="E457" s="1071"/>
      <c r="H457" s="998"/>
      <c r="I457" s="998"/>
      <c r="J457" s="998"/>
      <c r="K457" s="998"/>
      <c r="L457" s="998"/>
      <c r="M457" s="998"/>
      <c r="N457" s="998"/>
      <c r="O457" s="998"/>
    </row>
    <row r="458" spans="4:15" x14ac:dyDescent="0.25">
      <c r="D458" s="1028"/>
      <c r="E458" s="1071"/>
      <c r="H458" s="998"/>
      <c r="I458" s="998"/>
      <c r="J458" s="998"/>
      <c r="K458" s="998"/>
      <c r="L458" s="998"/>
      <c r="M458" s="998"/>
      <c r="N458" s="998"/>
      <c r="O458" s="998"/>
    </row>
    <row r="459" spans="4:15" x14ac:dyDescent="0.25">
      <c r="D459" s="1028"/>
      <c r="E459" s="1071"/>
      <c r="H459" s="998"/>
      <c r="I459" s="998"/>
      <c r="J459" s="998"/>
      <c r="K459" s="998"/>
      <c r="L459" s="998"/>
      <c r="M459" s="998"/>
      <c r="N459" s="998"/>
      <c r="O459" s="998"/>
    </row>
    <row r="460" spans="4:15" x14ac:dyDescent="0.25">
      <c r="D460" s="1028"/>
      <c r="E460" s="1071"/>
      <c r="H460" s="998"/>
      <c r="I460" s="998"/>
      <c r="J460" s="998"/>
      <c r="K460" s="998"/>
      <c r="L460" s="998"/>
      <c r="M460" s="998"/>
      <c r="N460" s="998"/>
      <c r="O460" s="998"/>
    </row>
    <row r="461" spans="4:15" x14ac:dyDescent="0.25">
      <c r="D461" s="1028"/>
      <c r="E461" s="1071"/>
      <c r="H461" s="998"/>
      <c r="I461" s="998"/>
      <c r="J461" s="998"/>
      <c r="K461" s="998"/>
      <c r="L461" s="998"/>
      <c r="M461" s="998"/>
      <c r="N461" s="998"/>
      <c r="O461" s="998"/>
    </row>
    <row r="462" spans="4:15" x14ac:dyDescent="0.25">
      <c r="D462" s="1028"/>
      <c r="E462" s="1071"/>
      <c r="H462" s="998"/>
      <c r="I462" s="998"/>
      <c r="J462" s="998"/>
      <c r="K462" s="998"/>
      <c r="L462" s="998"/>
      <c r="M462" s="998"/>
      <c r="N462" s="998"/>
      <c r="O462" s="998"/>
    </row>
    <row r="463" spans="4:15" x14ac:dyDescent="0.25">
      <c r="D463" s="1028"/>
      <c r="E463" s="1071"/>
      <c r="H463" s="998"/>
      <c r="I463" s="998"/>
      <c r="J463" s="998"/>
      <c r="K463" s="998"/>
      <c r="L463" s="998"/>
      <c r="M463" s="998"/>
      <c r="N463" s="998"/>
      <c r="O463" s="998"/>
    </row>
    <row r="464" spans="4:15" x14ac:dyDescent="0.25">
      <c r="D464" s="1028"/>
      <c r="E464" s="1071"/>
      <c r="H464" s="998"/>
      <c r="I464" s="998"/>
      <c r="J464" s="998"/>
      <c r="K464" s="998"/>
      <c r="L464" s="998"/>
      <c r="M464" s="998"/>
      <c r="N464" s="998"/>
      <c r="O464" s="998"/>
    </row>
    <row r="465" spans="4:15" x14ac:dyDescent="0.25">
      <c r="D465" s="1028"/>
      <c r="E465" s="1071"/>
      <c r="H465" s="998"/>
      <c r="I465" s="998"/>
      <c r="J465" s="998"/>
      <c r="K465" s="998"/>
      <c r="L465" s="998"/>
      <c r="M465" s="998"/>
      <c r="N465" s="998"/>
      <c r="O465" s="998"/>
    </row>
    <row r="466" spans="4:15" x14ac:dyDescent="0.25">
      <c r="D466" s="1028"/>
      <c r="E466" s="1071"/>
      <c r="H466" s="998"/>
      <c r="I466" s="998"/>
      <c r="J466" s="998"/>
      <c r="K466" s="998"/>
      <c r="L466" s="998"/>
      <c r="M466" s="998"/>
      <c r="N466" s="998"/>
      <c r="O466" s="998"/>
    </row>
    <row r="467" spans="4:15" x14ac:dyDescent="0.25">
      <c r="D467" s="1028"/>
      <c r="E467" s="1071"/>
      <c r="H467" s="998"/>
      <c r="I467" s="998"/>
      <c r="J467" s="998"/>
      <c r="K467" s="998"/>
      <c r="L467" s="998"/>
      <c r="M467" s="998"/>
      <c r="N467" s="998"/>
      <c r="O467" s="998"/>
    </row>
    <row r="468" spans="4:15" x14ac:dyDescent="0.25">
      <c r="D468" s="1028"/>
      <c r="E468" s="1071"/>
      <c r="H468" s="998"/>
      <c r="I468" s="998"/>
      <c r="J468" s="998"/>
      <c r="K468" s="998"/>
      <c r="L468" s="998"/>
      <c r="M468" s="998"/>
      <c r="N468" s="998"/>
      <c r="O468" s="998"/>
    </row>
    <row r="469" spans="4:15" x14ac:dyDescent="0.25">
      <c r="D469" s="1028"/>
      <c r="E469" s="1071"/>
      <c r="H469" s="998"/>
      <c r="I469" s="998"/>
      <c r="J469" s="998"/>
      <c r="K469" s="998"/>
      <c r="L469" s="998"/>
      <c r="M469" s="998"/>
      <c r="N469" s="998"/>
      <c r="O469" s="998"/>
    </row>
    <row r="470" spans="4:15" x14ac:dyDescent="0.25">
      <c r="D470" s="1028"/>
      <c r="E470" s="1071"/>
      <c r="H470" s="998"/>
      <c r="I470" s="998"/>
      <c r="J470" s="998"/>
      <c r="K470" s="998"/>
      <c r="L470" s="998"/>
      <c r="M470" s="998"/>
      <c r="N470" s="998"/>
      <c r="O470" s="998"/>
    </row>
    <row r="471" spans="4:15" x14ac:dyDescent="0.25">
      <c r="D471" s="1028"/>
      <c r="E471" s="1071"/>
      <c r="H471" s="998"/>
      <c r="I471" s="998"/>
      <c r="J471" s="998"/>
      <c r="K471" s="998"/>
      <c r="L471" s="998"/>
      <c r="M471" s="998"/>
      <c r="N471" s="998"/>
      <c r="O471" s="998"/>
    </row>
    <row r="472" spans="4:15" x14ac:dyDescent="0.25">
      <c r="D472" s="1028"/>
      <c r="E472" s="1071"/>
      <c r="H472" s="998"/>
      <c r="I472" s="998"/>
      <c r="J472" s="998"/>
      <c r="K472" s="998"/>
      <c r="L472" s="998"/>
      <c r="M472" s="998"/>
      <c r="N472" s="998"/>
      <c r="O472" s="998"/>
    </row>
    <row r="473" spans="4:15" x14ac:dyDescent="0.25">
      <c r="D473" s="1028"/>
      <c r="E473" s="1071"/>
      <c r="H473" s="998"/>
      <c r="I473" s="998"/>
      <c r="J473" s="998"/>
      <c r="K473" s="998"/>
      <c r="L473" s="998"/>
      <c r="M473" s="998"/>
      <c r="N473" s="998"/>
      <c r="O473" s="998"/>
    </row>
    <row r="474" spans="4:15" x14ac:dyDescent="0.25">
      <c r="D474" s="1028"/>
      <c r="E474" s="1071"/>
      <c r="H474" s="998"/>
      <c r="I474" s="998"/>
      <c r="J474" s="998"/>
      <c r="K474" s="998"/>
      <c r="L474" s="998"/>
      <c r="M474" s="998"/>
      <c r="N474" s="998"/>
      <c r="O474" s="998"/>
    </row>
    <row r="475" spans="4:15" x14ac:dyDescent="0.25">
      <c r="D475" s="1028"/>
      <c r="E475" s="1071"/>
      <c r="H475" s="998"/>
      <c r="I475" s="998"/>
      <c r="J475" s="998"/>
      <c r="K475" s="998"/>
      <c r="L475" s="998"/>
      <c r="M475" s="998"/>
      <c r="N475" s="998"/>
      <c r="O475" s="998"/>
    </row>
    <row r="476" spans="4:15" x14ac:dyDescent="0.25">
      <c r="D476" s="1028"/>
      <c r="E476" s="1071"/>
      <c r="H476" s="998"/>
      <c r="I476" s="998"/>
      <c r="J476" s="998"/>
      <c r="K476" s="998"/>
      <c r="L476" s="998"/>
      <c r="M476" s="998"/>
      <c r="N476" s="998"/>
      <c r="O476" s="998"/>
    </row>
    <row r="477" spans="4:15" x14ac:dyDescent="0.25">
      <c r="D477" s="1028"/>
      <c r="E477" s="1071"/>
      <c r="H477" s="998"/>
      <c r="I477" s="998"/>
      <c r="J477" s="998"/>
      <c r="K477" s="998"/>
      <c r="L477" s="998"/>
      <c r="M477" s="998"/>
      <c r="N477" s="998"/>
      <c r="O477" s="998"/>
    </row>
    <row r="478" spans="4:15" x14ac:dyDescent="0.25">
      <c r="D478" s="1028"/>
      <c r="E478" s="1071"/>
      <c r="H478" s="998"/>
      <c r="I478" s="998"/>
      <c r="J478" s="998"/>
      <c r="K478" s="998"/>
      <c r="L478" s="998"/>
      <c r="M478" s="998"/>
      <c r="N478" s="998"/>
      <c r="O478" s="998"/>
    </row>
    <row r="479" spans="4:15" x14ac:dyDescent="0.25">
      <c r="D479" s="1028"/>
      <c r="E479" s="1071"/>
      <c r="H479" s="998"/>
      <c r="I479" s="998"/>
      <c r="J479" s="998"/>
      <c r="K479" s="998"/>
      <c r="L479" s="998"/>
      <c r="M479" s="998"/>
      <c r="N479" s="998"/>
      <c r="O479" s="998"/>
    </row>
    <row r="480" spans="4:15" x14ac:dyDescent="0.25">
      <c r="D480" s="1028"/>
      <c r="E480" s="1071"/>
      <c r="H480" s="998"/>
      <c r="I480" s="998"/>
      <c r="J480" s="998"/>
      <c r="K480" s="998"/>
      <c r="L480" s="998"/>
      <c r="M480" s="998"/>
      <c r="N480" s="998"/>
      <c r="O480" s="998"/>
    </row>
    <row r="481" spans="4:15" x14ac:dyDescent="0.25">
      <c r="D481" s="1028"/>
      <c r="E481" s="1071"/>
      <c r="H481" s="998"/>
      <c r="I481" s="998"/>
      <c r="J481" s="998"/>
      <c r="K481" s="998"/>
      <c r="L481" s="998"/>
      <c r="M481" s="998"/>
      <c r="N481" s="998"/>
      <c r="O481" s="998"/>
    </row>
    <row r="482" spans="4:15" x14ac:dyDescent="0.25">
      <c r="D482" s="1028"/>
      <c r="E482" s="1071"/>
      <c r="H482" s="998"/>
      <c r="I482" s="998"/>
      <c r="J482" s="998"/>
      <c r="K482" s="998"/>
      <c r="L482" s="998"/>
      <c r="M482" s="998"/>
      <c r="N482" s="998"/>
      <c r="O482" s="998"/>
    </row>
    <row r="483" spans="4:15" x14ac:dyDescent="0.25">
      <c r="D483" s="1028"/>
      <c r="E483" s="1071"/>
      <c r="H483" s="998"/>
      <c r="I483" s="998"/>
      <c r="J483" s="998"/>
      <c r="K483" s="998"/>
      <c r="L483" s="998"/>
      <c r="M483" s="998"/>
      <c r="N483" s="998"/>
      <c r="O483" s="998"/>
    </row>
    <row r="484" spans="4:15" x14ac:dyDescent="0.25">
      <c r="D484" s="1028"/>
      <c r="E484" s="1071"/>
      <c r="H484" s="998"/>
      <c r="I484" s="998"/>
      <c r="J484" s="998"/>
      <c r="K484" s="998"/>
      <c r="L484" s="998"/>
      <c r="M484" s="998"/>
      <c r="N484" s="998"/>
      <c r="O484" s="998"/>
    </row>
    <row r="485" spans="4:15" x14ac:dyDescent="0.25">
      <c r="D485" s="1028"/>
      <c r="E485" s="1071"/>
      <c r="H485" s="998"/>
      <c r="I485" s="998"/>
      <c r="J485" s="998"/>
      <c r="K485" s="998"/>
      <c r="L485" s="998"/>
      <c r="M485" s="998"/>
      <c r="N485" s="998"/>
      <c r="O485" s="998"/>
    </row>
    <row r="486" spans="4:15" x14ac:dyDescent="0.25">
      <c r="D486" s="1028"/>
      <c r="E486" s="1071"/>
      <c r="H486" s="998"/>
      <c r="I486" s="998"/>
      <c r="J486" s="998"/>
      <c r="K486" s="998"/>
      <c r="L486" s="998"/>
      <c r="M486" s="998"/>
      <c r="N486" s="998"/>
      <c r="O486" s="998"/>
    </row>
    <row r="487" spans="4:15" x14ac:dyDescent="0.25">
      <c r="D487" s="1028"/>
      <c r="E487" s="1071"/>
      <c r="H487" s="998"/>
      <c r="I487" s="998"/>
      <c r="J487" s="998"/>
      <c r="K487" s="998"/>
      <c r="L487" s="998"/>
      <c r="M487" s="998"/>
      <c r="N487" s="998"/>
      <c r="O487" s="998"/>
    </row>
    <row r="488" spans="4:15" x14ac:dyDescent="0.25">
      <c r="D488" s="1028"/>
      <c r="E488" s="1071"/>
      <c r="H488" s="998"/>
      <c r="I488" s="998"/>
      <c r="J488" s="998"/>
      <c r="K488" s="998"/>
      <c r="L488" s="998"/>
      <c r="M488" s="998"/>
      <c r="N488" s="998"/>
      <c r="O488" s="998"/>
    </row>
    <row r="489" spans="4:15" x14ac:dyDescent="0.25">
      <c r="D489" s="1028"/>
      <c r="E489" s="1071"/>
      <c r="H489" s="998"/>
      <c r="I489" s="998"/>
      <c r="J489" s="998"/>
      <c r="K489" s="998"/>
      <c r="L489" s="998"/>
      <c r="M489" s="998"/>
      <c r="N489" s="998"/>
      <c r="O489" s="998"/>
    </row>
    <row r="490" spans="4:15" x14ac:dyDescent="0.25">
      <c r="D490" s="1028"/>
      <c r="E490" s="1071"/>
      <c r="H490" s="998"/>
      <c r="I490" s="998"/>
      <c r="J490" s="998"/>
      <c r="K490" s="998"/>
      <c r="L490" s="998"/>
      <c r="M490" s="998"/>
      <c r="N490" s="998"/>
      <c r="O490" s="998"/>
    </row>
    <row r="491" spans="4:15" x14ac:dyDescent="0.25">
      <c r="D491" s="1028"/>
      <c r="E491" s="1071"/>
      <c r="H491" s="998"/>
      <c r="I491" s="998"/>
      <c r="J491" s="998"/>
      <c r="K491" s="998"/>
      <c r="L491" s="998"/>
      <c r="M491" s="998"/>
      <c r="N491" s="998"/>
      <c r="O491" s="998"/>
    </row>
    <row r="492" spans="4:15" x14ac:dyDescent="0.25">
      <c r="D492" s="1028"/>
      <c r="E492" s="1071"/>
      <c r="H492" s="998"/>
      <c r="I492" s="998"/>
      <c r="J492" s="998"/>
      <c r="K492" s="998"/>
      <c r="L492" s="998"/>
      <c r="M492" s="998"/>
      <c r="N492" s="998"/>
      <c r="O492" s="998"/>
    </row>
    <row r="493" spans="4:15" x14ac:dyDescent="0.25">
      <c r="D493" s="1028"/>
      <c r="E493" s="1071"/>
      <c r="H493" s="998"/>
      <c r="I493" s="998"/>
      <c r="J493" s="998"/>
      <c r="K493" s="998"/>
      <c r="L493" s="998"/>
      <c r="M493" s="998"/>
      <c r="N493" s="998"/>
      <c r="O493" s="998"/>
    </row>
    <row r="494" spans="4:15" x14ac:dyDescent="0.25">
      <c r="D494" s="1028"/>
      <c r="E494" s="1071"/>
      <c r="H494" s="998"/>
      <c r="I494" s="998"/>
      <c r="J494" s="998"/>
      <c r="K494" s="998"/>
      <c r="L494" s="998"/>
      <c r="M494" s="998"/>
      <c r="N494" s="998"/>
      <c r="O494" s="998"/>
    </row>
    <row r="495" spans="4:15" x14ac:dyDescent="0.25">
      <c r="D495" s="1028"/>
      <c r="E495" s="1071"/>
      <c r="H495" s="998"/>
      <c r="I495" s="998"/>
      <c r="J495" s="998"/>
      <c r="K495" s="998"/>
      <c r="L495" s="998"/>
      <c r="M495" s="998"/>
      <c r="N495" s="998"/>
      <c r="O495" s="998"/>
    </row>
    <row r="496" spans="4:15" x14ac:dyDescent="0.25">
      <c r="D496" s="1028"/>
      <c r="E496" s="1071"/>
      <c r="H496" s="998"/>
      <c r="I496" s="998"/>
      <c r="J496" s="998"/>
      <c r="K496" s="998"/>
      <c r="L496" s="998"/>
      <c r="M496" s="998"/>
      <c r="N496" s="998"/>
      <c r="O496" s="998"/>
    </row>
    <row r="497" spans="4:15" x14ac:dyDescent="0.25">
      <c r="D497" s="1028"/>
      <c r="E497" s="1071"/>
      <c r="H497" s="998"/>
      <c r="I497" s="998"/>
      <c r="J497" s="998"/>
      <c r="K497" s="998"/>
      <c r="L497" s="998"/>
      <c r="M497" s="998"/>
      <c r="N497" s="998"/>
      <c r="O497" s="998"/>
    </row>
    <row r="498" spans="4:15" x14ac:dyDescent="0.25">
      <c r="D498" s="1028"/>
      <c r="E498" s="1071"/>
      <c r="H498" s="998"/>
      <c r="I498" s="998"/>
      <c r="J498" s="998"/>
      <c r="K498" s="998"/>
      <c r="L498" s="998"/>
      <c r="M498" s="998"/>
      <c r="N498" s="998"/>
      <c r="O498" s="998"/>
    </row>
    <row r="499" spans="4:15" x14ac:dyDescent="0.25">
      <c r="D499" s="1028"/>
      <c r="E499" s="1071"/>
      <c r="H499" s="998"/>
      <c r="I499" s="998"/>
      <c r="J499" s="998"/>
      <c r="K499" s="998"/>
      <c r="L499" s="998"/>
      <c r="M499" s="998"/>
      <c r="N499" s="998"/>
      <c r="O499" s="998"/>
    </row>
    <row r="500" spans="4:15" x14ac:dyDescent="0.25">
      <c r="D500" s="1028"/>
      <c r="E500" s="1071"/>
      <c r="H500" s="998"/>
      <c r="I500" s="998"/>
      <c r="J500" s="998"/>
      <c r="K500" s="998"/>
      <c r="L500" s="998"/>
      <c r="M500" s="998"/>
      <c r="N500" s="998"/>
      <c r="O500" s="998"/>
    </row>
    <row r="501" spans="4:15" x14ac:dyDescent="0.25">
      <c r="D501" s="1028"/>
      <c r="E501" s="1071"/>
      <c r="H501" s="998"/>
      <c r="I501" s="998"/>
      <c r="J501" s="998"/>
      <c r="K501" s="998"/>
      <c r="L501" s="998"/>
      <c r="M501" s="998"/>
      <c r="N501" s="998"/>
      <c r="O501" s="998"/>
    </row>
    <row r="502" spans="4:15" x14ac:dyDescent="0.25">
      <c r="D502" s="1028"/>
      <c r="E502" s="1071"/>
      <c r="H502" s="998"/>
      <c r="I502" s="998"/>
      <c r="J502" s="998"/>
      <c r="K502" s="998"/>
      <c r="L502" s="998"/>
      <c r="M502" s="998"/>
      <c r="N502" s="998"/>
      <c r="O502" s="998"/>
    </row>
    <row r="503" spans="4:15" x14ac:dyDescent="0.25">
      <c r="D503" s="1028"/>
      <c r="E503" s="1071"/>
      <c r="H503" s="998"/>
      <c r="I503" s="998"/>
      <c r="J503" s="998"/>
      <c r="K503" s="998"/>
      <c r="L503" s="998"/>
      <c r="M503" s="998"/>
      <c r="N503" s="998"/>
      <c r="O503" s="998"/>
    </row>
    <row r="504" spans="4:15" x14ac:dyDescent="0.25">
      <c r="D504" s="1028"/>
      <c r="E504" s="1071"/>
      <c r="H504" s="998"/>
      <c r="I504" s="998"/>
      <c r="J504" s="998"/>
      <c r="K504" s="998"/>
      <c r="L504" s="998"/>
      <c r="M504" s="998"/>
      <c r="N504" s="998"/>
      <c r="O504" s="998"/>
    </row>
    <row r="505" spans="4:15" x14ac:dyDescent="0.25">
      <c r="D505" s="1028"/>
      <c r="E505" s="1071"/>
      <c r="H505" s="998"/>
      <c r="I505" s="998"/>
      <c r="J505" s="998"/>
      <c r="K505" s="998"/>
      <c r="L505" s="998"/>
      <c r="M505" s="998"/>
      <c r="N505" s="998"/>
      <c r="O505" s="998"/>
    </row>
    <row r="506" spans="4:15" x14ac:dyDescent="0.25">
      <c r="D506" s="1028"/>
      <c r="E506" s="1071"/>
      <c r="H506" s="998"/>
      <c r="I506" s="998"/>
      <c r="J506" s="998"/>
      <c r="K506" s="998"/>
      <c r="L506" s="998"/>
      <c r="M506" s="998"/>
      <c r="N506" s="998"/>
      <c r="O506" s="998"/>
    </row>
    <row r="507" spans="4:15" x14ac:dyDescent="0.25">
      <c r="D507" s="1028"/>
      <c r="E507" s="1071"/>
      <c r="H507" s="998"/>
      <c r="I507" s="998"/>
      <c r="J507" s="998"/>
      <c r="K507" s="998"/>
      <c r="L507" s="998"/>
      <c r="M507" s="998"/>
      <c r="N507" s="998"/>
      <c r="O507" s="998"/>
    </row>
    <row r="508" spans="4:15" x14ac:dyDescent="0.25">
      <c r="D508" s="1028"/>
      <c r="E508" s="1071"/>
      <c r="H508" s="998"/>
      <c r="I508" s="998"/>
      <c r="J508" s="998"/>
      <c r="K508" s="998"/>
      <c r="L508" s="998"/>
      <c r="M508" s="998"/>
      <c r="N508" s="998"/>
      <c r="O508" s="998"/>
    </row>
    <row r="509" spans="4:15" x14ac:dyDescent="0.25">
      <c r="D509" s="1028"/>
      <c r="E509" s="1071"/>
      <c r="H509" s="998"/>
      <c r="I509" s="998"/>
      <c r="J509" s="998"/>
      <c r="K509" s="998"/>
      <c r="L509" s="998"/>
      <c r="M509" s="998"/>
      <c r="N509" s="998"/>
      <c r="O509" s="998"/>
    </row>
    <row r="510" spans="4:15" x14ac:dyDescent="0.25">
      <c r="D510" s="1028"/>
      <c r="E510" s="1071"/>
      <c r="H510" s="998"/>
      <c r="I510" s="998"/>
      <c r="J510" s="998"/>
      <c r="K510" s="998"/>
      <c r="L510" s="998"/>
      <c r="M510" s="998"/>
      <c r="N510" s="998"/>
      <c r="O510" s="998"/>
    </row>
    <row r="511" spans="4:15" x14ac:dyDescent="0.25">
      <c r="D511" s="1028"/>
      <c r="E511" s="1071"/>
      <c r="H511" s="998"/>
      <c r="I511" s="998"/>
      <c r="J511" s="998"/>
      <c r="K511" s="998"/>
      <c r="L511" s="998"/>
      <c r="M511" s="998"/>
      <c r="N511" s="998"/>
      <c r="O511" s="998"/>
    </row>
    <row r="512" spans="4:15" x14ac:dyDescent="0.25">
      <c r="D512" s="1028"/>
      <c r="E512" s="1071"/>
      <c r="H512" s="998"/>
      <c r="I512" s="998"/>
      <c r="J512" s="998"/>
      <c r="K512" s="998"/>
      <c r="L512" s="998"/>
      <c r="M512" s="998"/>
      <c r="N512" s="998"/>
      <c r="O512" s="998"/>
    </row>
    <row r="513" spans="4:15" x14ac:dyDescent="0.25">
      <c r="D513" s="1028"/>
      <c r="E513" s="1071"/>
      <c r="H513" s="998"/>
      <c r="I513" s="998"/>
      <c r="J513" s="998"/>
      <c r="K513" s="998"/>
      <c r="L513" s="998"/>
      <c r="M513" s="998"/>
      <c r="N513" s="998"/>
      <c r="O513" s="998"/>
    </row>
    <row r="514" spans="4:15" x14ac:dyDescent="0.25">
      <c r="D514" s="1028"/>
      <c r="E514" s="1071"/>
      <c r="H514" s="998"/>
      <c r="I514" s="998"/>
      <c r="J514" s="998"/>
      <c r="K514" s="998"/>
      <c r="L514" s="998"/>
      <c r="M514" s="998"/>
      <c r="N514" s="998"/>
      <c r="O514" s="998"/>
    </row>
    <row r="515" spans="4:15" x14ac:dyDescent="0.25">
      <c r="D515" s="1028"/>
      <c r="E515" s="1071"/>
      <c r="H515" s="998"/>
      <c r="I515" s="998"/>
      <c r="J515" s="998"/>
      <c r="K515" s="998"/>
      <c r="L515" s="998"/>
      <c r="M515" s="998"/>
      <c r="N515" s="998"/>
      <c r="O515" s="998"/>
    </row>
    <row r="516" spans="4:15" x14ac:dyDescent="0.25">
      <c r="D516" s="1028"/>
      <c r="E516" s="1071"/>
      <c r="H516" s="998"/>
      <c r="I516" s="998"/>
      <c r="J516" s="998"/>
      <c r="K516" s="998"/>
      <c r="L516" s="998"/>
      <c r="M516" s="998"/>
      <c r="N516" s="998"/>
      <c r="O516" s="998"/>
    </row>
    <row r="517" spans="4:15" x14ac:dyDescent="0.25">
      <c r="D517" s="1028"/>
      <c r="E517" s="1071"/>
      <c r="H517" s="998"/>
      <c r="I517" s="998"/>
      <c r="J517" s="998"/>
      <c r="K517" s="998"/>
      <c r="L517" s="998"/>
      <c r="M517" s="998"/>
      <c r="N517" s="998"/>
      <c r="O517" s="998"/>
    </row>
    <row r="518" spans="4:15" x14ac:dyDescent="0.25">
      <c r="D518" s="1028"/>
      <c r="E518" s="1071"/>
      <c r="H518" s="998"/>
      <c r="I518" s="998"/>
      <c r="J518" s="998"/>
      <c r="K518" s="998"/>
      <c r="L518" s="998"/>
      <c r="M518" s="998"/>
      <c r="N518" s="998"/>
      <c r="O518" s="998"/>
    </row>
    <row r="519" spans="4:15" x14ac:dyDescent="0.25">
      <c r="D519" s="1028"/>
      <c r="E519" s="1071"/>
      <c r="H519" s="998"/>
      <c r="I519" s="998"/>
      <c r="J519" s="998"/>
      <c r="K519" s="998"/>
      <c r="L519" s="998"/>
      <c r="M519" s="998"/>
      <c r="N519" s="998"/>
      <c r="O519" s="998"/>
    </row>
    <row r="520" spans="4:15" x14ac:dyDescent="0.25">
      <c r="D520" s="1028"/>
      <c r="E520" s="1071"/>
      <c r="H520" s="998"/>
      <c r="I520" s="998"/>
      <c r="J520" s="998"/>
      <c r="K520" s="998"/>
      <c r="L520" s="998"/>
      <c r="M520" s="998"/>
      <c r="N520" s="998"/>
      <c r="O520" s="998"/>
    </row>
    <row r="521" spans="4:15" x14ac:dyDescent="0.25">
      <c r="D521" s="1028"/>
      <c r="E521" s="1071"/>
      <c r="H521" s="998"/>
      <c r="I521" s="998"/>
      <c r="J521" s="998"/>
      <c r="K521" s="998"/>
      <c r="L521" s="998"/>
      <c r="M521" s="998"/>
      <c r="N521" s="998"/>
      <c r="O521" s="998"/>
    </row>
    <row r="522" spans="4:15" x14ac:dyDescent="0.25">
      <c r="D522" s="1028"/>
      <c r="E522" s="1071"/>
      <c r="H522" s="998"/>
      <c r="I522" s="998"/>
      <c r="J522" s="998"/>
      <c r="K522" s="998"/>
      <c r="L522" s="998"/>
      <c r="M522" s="998"/>
      <c r="N522" s="998"/>
      <c r="O522" s="998"/>
    </row>
    <row r="523" spans="4:15" x14ac:dyDescent="0.25">
      <c r="D523" s="1028"/>
      <c r="E523" s="1071"/>
      <c r="H523" s="998"/>
      <c r="I523" s="998"/>
      <c r="J523" s="998"/>
      <c r="K523" s="998"/>
      <c r="L523" s="998"/>
      <c r="M523" s="998"/>
      <c r="N523" s="998"/>
      <c r="O523" s="998"/>
    </row>
    <row r="524" spans="4:15" x14ac:dyDescent="0.25">
      <c r="D524" s="1028"/>
      <c r="E524" s="1071"/>
      <c r="H524" s="998"/>
      <c r="I524" s="998"/>
      <c r="J524" s="998"/>
      <c r="K524" s="998"/>
      <c r="L524" s="998"/>
      <c r="M524" s="998"/>
      <c r="N524" s="998"/>
      <c r="O524" s="998"/>
    </row>
    <row r="525" spans="4:15" x14ac:dyDescent="0.25">
      <c r="D525" s="1028"/>
      <c r="E525" s="1071"/>
      <c r="H525" s="998"/>
      <c r="I525" s="998"/>
      <c r="J525" s="998"/>
      <c r="K525" s="998"/>
      <c r="L525" s="998"/>
      <c r="M525" s="998"/>
      <c r="N525" s="998"/>
      <c r="O525" s="998"/>
    </row>
    <row r="526" spans="4:15" x14ac:dyDescent="0.25">
      <c r="D526" s="1028"/>
      <c r="E526" s="1071"/>
      <c r="H526" s="998"/>
      <c r="I526" s="998"/>
      <c r="J526" s="998"/>
      <c r="K526" s="998"/>
      <c r="L526" s="998"/>
      <c r="M526" s="998"/>
      <c r="N526" s="998"/>
      <c r="O526" s="998"/>
    </row>
    <row r="527" spans="4:15" x14ac:dyDescent="0.25">
      <c r="D527" s="1028"/>
      <c r="E527" s="1071"/>
      <c r="H527" s="998"/>
      <c r="I527" s="998"/>
      <c r="J527" s="998"/>
      <c r="K527" s="998"/>
      <c r="L527" s="998"/>
      <c r="M527" s="998"/>
      <c r="N527" s="998"/>
      <c r="O527" s="998"/>
    </row>
    <row r="528" spans="4:15" x14ac:dyDescent="0.25">
      <c r="D528" s="1028"/>
      <c r="E528" s="1071"/>
      <c r="H528" s="998"/>
      <c r="I528" s="998"/>
      <c r="J528" s="998"/>
      <c r="K528" s="998"/>
      <c r="L528" s="998"/>
      <c r="M528" s="998"/>
      <c r="N528" s="998"/>
      <c r="O528" s="998"/>
    </row>
    <row r="529" spans="4:15" x14ac:dyDescent="0.25">
      <c r="D529" s="1028"/>
      <c r="E529" s="1071"/>
      <c r="H529" s="998"/>
      <c r="I529" s="998"/>
      <c r="J529" s="998"/>
      <c r="K529" s="998"/>
      <c r="L529" s="998"/>
      <c r="M529" s="998"/>
      <c r="N529" s="998"/>
      <c r="O529" s="998"/>
    </row>
    <row r="530" spans="4:15" x14ac:dyDescent="0.25">
      <c r="D530" s="1028"/>
      <c r="E530" s="1071"/>
      <c r="H530" s="998"/>
      <c r="I530" s="998"/>
      <c r="J530" s="998"/>
      <c r="K530" s="998"/>
      <c r="L530" s="998"/>
      <c r="M530" s="998"/>
      <c r="N530" s="998"/>
      <c r="O530" s="998"/>
    </row>
    <row r="531" spans="4:15" x14ac:dyDescent="0.25">
      <c r="D531" s="1028"/>
      <c r="E531" s="1071"/>
      <c r="H531" s="998"/>
      <c r="I531" s="998"/>
      <c r="J531" s="998"/>
      <c r="K531" s="998"/>
      <c r="L531" s="998"/>
      <c r="M531" s="998"/>
      <c r="N531" s="998"/>
      <c r="O531" s="998"/>
    </row>
    <row r="532" spans="4:15" x14ac:dyDescent="0.25">
      <c r="D532" s="1028"/>
      <c r="E532" s="1071"/>
      <c r="H532" s="998"/>
      <c r="I532" s="998"/>
      <c r="J532" s="998"/>
      <c r="K532" s="998"/>
      <c r="L532" s="998"/>
      <c r="M532" s="998"/>
      <c r="N532" s="998"/>
      <c r="O532" s="998"/>
    </row>
    <row r="533" spans="4:15" x14ac:dyDescent="0.25">
      <c r="D533" s="1028"/>
      <c r="E533" s="1071"/>
      <c r="H533" s="998"/>
      <c r="I533" s="998"/>
      <c r="J533" s="998"/>
      <c r="K533" s="998"/>
      <c r="L533" s="998"/>
      <c r="M533" s="998"/>
      <c r="N533" s="998"/>
      <c r="O533" s="998"/>
    </row>
    <row r="534" spans="4:15" x14ac:dyDescent="0.25">
      <c r="D534" s="1028"/>
      <c r="E534" s="1071"/>
      <c r="H534" s="998"/>
      <c r="I534" s="998"/>
      <c r="J534" s="998"/>
      <c r="K534" s="998"/>
      <c r="L534" s="998"/>
      <c r="M534" s="998"/>
      <c r="N534" s="998"/>
      <c r="O534" s="998"/>
    </row>
    <row r="535" spans="4:15" x14ac:dyDescent="0.25">
      <c r="D535" s="1028"/>
      <c r="E535" s="1071"/>
      <c r="H535" s="998"/>
      <c r="I535" s="998"/>
      <c r="J535" s="998"/>
      <c r="K535" s="998"/>
      <c r="L535" s="998"/>
      <c r="M535" s="998"/>
      <c r="N535" s="998"/>
      <c r="O535" s="998"/>
    </row>
    <row r="536" spans="4:15" x14ac:dyDescent="0.25">
      <c r="D536" s="1028"/>
      <c r="E536" s="1071"/>
      <c r="H536" s="998"/>
      <c r="I536" s="998"/>
      <c r="J536" s="998"/>
      <c r="K536" s="998"/>
      <c r="L536" s="998"/>
      <c r="M536" s="998"/>
      <c r="N536" s="998"/>
      <c r="O536" s="998"/>
    </row>
    <row r="537" spans="4:15" x14ac:dyDescent="0.25">
      <c r="D537" s="1028"/>
      <c r="E537" s="1071"/>
      <c r="H537" s="998"/>
      <c r="I537" s="998"/>
      <c r="J537" s="998"/>
      <c r="K537" s="998"/>
      <c r="L537" s="998"/>
      <c r="M537" s="998"/>
      <c r="N537" s="998"/>
      <c r="O537" s="998"/>
    </row>
    <row r="538" spans="4:15" x14ac:dyDescent="0.25">
      <c r="D538" s="1028"/>
      <c r="E538" s="1071"/>
      <c r="H538" s="998"/>
      <c r="I538" s="998"/>
      <c r="J538" s="998"/>
      <c r="K538" s="998"/>
      <c r="L538" s="998"/>
      <c r="M538" s="998"/>
      <c r="N538" s="998"/>
      <c r="O538" s="998"/>
    </row>
    <row r="539" spans="4:15" x14ac:dyDescent="0.25">
      <c r="D539" s="1028"/>
      <c r="E539" s="1071"/>
      <c r="H539" s="998"/>
      <c r="I539" s="998"/>
      <c r="J539" s="998"/>
      <c r="K539" s="998"/>
      <c r="L539" s="998"/>
      <c r="M539" s="998"/>
      <c r="N539" s="998"/>
      <c r="O539" s="998"/>
    </row>
    <row r="540" spans="4:15" x14ac:dyDescent="0.25">
      <c r="D540" s="1028"/>
      <c r="E540" s="1071"/>
      <c r="H540" s="998"/>
      <c r="I540" s="998"/>
      <c r="J540" s="998"/>
      <c r="K540" s="998"/>
      <c r="L540" s="998"/>
      <c r="M540" s="998"/>
      <c r="N540" s="998"/>
      <c r="O540" s="998"/>
    </row>
    <row r="541" spans="4:15" x14ac:dyDescent="0.25">
      <c r="D541" s="1028"/>
      <c r="E541" s="1071"/>
      <c r="H541" s="998"/>
      <c r="I541" s="998"/>
      <c r="J541" s="998"/>
      <c r="K541" s="998"/>
      <c r="L541" s="998"/>
      <c r="M541" s="998"/>
      <c r="N541" s="998"/>
      <c r="O541" s="998"/>
    </row>
    <row r="542" spans="4:15" x14ac:dyDescent="0.25">
      <c r="D542" s="1028"/>
      <c r="E542" s="1071"/>
      <c r="H542" s="998"/>
      <c r="I542" s="998"/>
      <c r="J542" s="998"/>
      <c r="K542" s="998"/>
      <c r="L542" s="998"/>
      <c r="M542" s="998"/>
      <c r="N542" s="998"/>
      <c r="O542" s="998"/>
    </row>
    <row r="543" spans="4:15" x14ac:dyDescent="0.25">
      <c r="D543" s="1028"/>
      <c r="E543" s="1071"/>
      <c r="H543" s="998"/>
      <c r="I543" s="998"/>
      <c r="J543" s="998"/>
      <c r="K543" s="998"/>
      <c r="L543" s="998"/>
      <c r="M543" s="998"/>
      <c r="N543" s="998"/>
      <c r="O543" s="998"/>
    </row>
    <row r="544" spans="4:15" x14ac:dyDescent="0.25">
      <c r="D544" s="1028"/>
      <c r="E544" s="1071"/>
      <c r="H544" s="998"/>
      <c r="I544" s="998"/>
      <c r="J544" s="998"/>
      <c r="K544" s="998"/>
      <c r="L544" s="998"/>
      <c r="M544" s="998"/>
      <c r="N544" s="998"/>
      <c r="O544" s="998"/>
    </row>
    <row r="545" spans="4:15" x14ac:dyDescent="0.25">
      <c r="D545" s="1028"/>
      <c r="E545" s="1071"/>
      <c r="H545" s="998"/>
      <c r="I545" s="998"/>
      <c r="J545" s="998"/>
      <c r="K545" s="998"/>
      <c r="L545" s="998"/>
      <c r="M545" s="998"/>
      <c r="N545" s="998"/>
      <c r="O545" s="998"/>
    </row>
    <row r="546" spans="4:15" x14ac:dyDescent="0.25">
      <c r="D546" s="1028"/>
      <c r="E546" s="1071"/>
      <c r="H546" s="998"/>
      <c r="I546" s="998"/>
      <c r="J546" s="998"/>
      <c r="K546" s="998"/>
      <c r="L546" s="998"/>
      <c r="M546" s="998"/>
      <c r="N546" s="998"/>
      <c r="O546" s="998"/>
    </row>
    <row r="547" spans="4:15" x14ac:dyDescent="0.25">
      <c r="D547" s="1028"/>
      <c r="E547" s="1071"/>
      <c r="H547" s="998"/>
      <c r="I547" s="998"/>
      <c r="J547" s="998"/>
      <c r="K547" s="998"/>
      <c r="L547" s="998"/>
      <c r="M547" s="998"/>
      <c r="N547" s="998"/>
      <c r="O547" s="998"/>
    </row>
    <row r="548" spans="4:15" x14ac:dyDescent="0.25">
      <c r="D548" s="1028"/>
      <c r="E548" s="1071"/>
      <c r="H548" s="998"/>
      <c r="I548" s="998"/>
      <c r="J548" s="998"/>
      <c r="K548" s="998"/>
      <c r="L548" s="998"/>
      <c r="M548" s="998"/>
      <c r="N548" s="998"/>
      <c r="O548" s="998"/>
    </row>
    <row r="549" spans="4:15" x14ac:dyDescent="0.25">
      <c r="D549" s="1028"/>
      <c r="E549" s="1071"/>
      <c r="H549" s="998"/>
      <c r="I549" s="998"/>
      <c r="J549" s="998"/>
      <c r="K549" s="998"/>
      <c r="L549" s="998"/>
      <c r="M549" s="998"/>
      <c r="N549" s="998"/>
      <c r="O549" s="998"/>
    </row>
    <row r="550" spans="4:15" x14ac:dyDescent="0.25">
      <c r="D550" s="1028"/>
      <c r="E550" s="1071"/>
      <c r="H550" s="998"/>
      <c r="I550" s="998"/>
      <c r="J550" s="998"/>
      <c r="K550" s="998"/>
      <c r="L550" s="998"/>
      <c r="M550" s="998"/>
      <c r="N550" s="998"/>
      <c r="O550" s="998"/>
    </row>
    <row r="551" spans="4:15" x14ac:dyDescent="0.25">
      <c r="D551" s="1028"/>
      <c r="E551" s="1071"/>
      <c r="H551" s="998"/>
      <c r="I551" s="998"/>
      <c r="J551" s="998"/>
      <c r="K551" s="998"/>
      <c r="L551" s="998"/>
      <c r="M551" s="998"/>
      <c r="N551" s="998"/>
      <c r="O551" s="998"/>
    </row>
    <row r="552" spans="4:15" x14ac:dyDescent="0.25">
      <c r="D552" s="1028"/>
      <c r="E552" s="1071"/>
      <c r="H552" s="998"/>
      <c r="I552" s="998"/>
      <c r="J552" s="998"/>
      <c r="K552" s="998"/>
      <c r="L552" s="998"/>
      <c r="M552" s="998"/>
      <c r="N552" s="998"/>
      <c r="O552" s="998"/>
    </row>
    <row r="553" spans="4:15" x14ac:dyDescent="0.25">
      <c r="D553" s="1028"/>
      <c r="E553" s="1071"/>
      <c r="H553" s="998"/>
      <c r="I553" s="998"/>
      <c r="J553" s="998"/>
      <c r="K553" s="998"/>
      <c r="L553" s="998"/>
      <c r="M553" s="998"/>
      <c r="N553" s="998"/>
      <c r="O553" s="998"/>
    </row>
    <row r="554" spans="4:15" x14ac:dyDescent="0.25">
      <c r="D554" s="1028"/>
      <c r="E554" s="1071"/>
      <c r="H554" s="998"/>
      <c r="I554" s="998"/>
      <c r="J554" s="998"/>
      <c r="K554" s="998"/>
      <c r="L554" s="998"/>
      <c r="M554" s="998"/>
      <c r="N554" s="998"/>
      <c r="O554" s="998"/>
    </row>
    <row r="555" spans="4:15" x14ac:dyDescent="0.25">
      <c r="D555" s="1028"/>
      <c r="E555" s="1071"/>
      <c r="H555" s="998"/>
      <c r="I555" s="998"/>
      <c r="J555" s="998"/>
      <c r="K555" s="998"/>
      <c r="L555" s="998"/>
      <c r="M555" s="998"/>
      <c r="N555" s="998"/>
      <c r="O555" s="998"/>
    </row>
    <row r="556" spans="4:15" x14ac:dyDescent="0.25">
      <c r="D556" s="1028"/>
      <c r="E556" s="1071"/>
      <c r="H556" s="998"/>
      <c r="I556" s="998"/>
      <c r="J556" s="998"/>
      <c r="K556" s="998"/>
      <c r="L556" s="998"/>
      <c r="M556" s="998"/>
      <c r="N556" s="998"/>
      <c r="O556" s="998"/>
    </row>
    <row r="557" spans="4:15" x14ac:dyDescent="0.25">
      <c r="D557" s="1028"/>
      <c r="E557" s="1071"/>
      <c r="H557" s="998"/>
      <c r="I557" s="998"/>
      <c r="J557" s="998"/>
      <c r="K557" s="998"/>
      <c r="L557" s="998"/>
      <c r="M557" s="998"/>
      <c r="N557" s="998"/>
      <c r="O557" s="998"/>
    </row>
    <row r="558" spans="4:15" x14ac:dyDescent="0.25">
      <c r="D558" s="1028"/>
      <c r="E558" s="1071"/>
      <c r="H558" s="998"/>
      <c r="I558" s="998"/>
      <c r="J558" s="998"/>
      <c r="K558" s="998"/>
      <c r="L558" s="998"/>
      <c r="M558" s="998"/>
      <c r="N558" s="998"/>
      <c r="O558" s="998"/>
    </row>
    <row r="559" spans="4:15" x14ac:dyDescent="0.25">
      <c r="D559" s="1028"/>
      <c r="E559" s="1071"/>
      <c r="H559" s="998"/>
      <c r="I559" s="998"/>
      <c r="J559" s="998"/>
      <c r="K559" s="998"/>
      <c r="L559" s="998"/>
      <c r="M559" s="998"/>
      <c r="N559" s="998"/>
      <c r="O559" s="998"/>
    </row>
    <row r="560" spans="4:15" x14ac:dyDescent="0.25">
      <c r="D560" s="1028"/>
      <c r="E560" s="1071"/>
      <c r="H560" s="998"/>
      <c r="I560" s="998"/>
      <c r="J560" s="998"/>
      <c r="K560" s="998"/>
      <c r="L560" s="998"/>
      <c r="M560" s="998"/>
      <c r="N560" s="998"/>
      <c r="O560" s="998"/>
    </row>
    <row r="561" spans="4:15" x14ac:dyDescent="0.25">
      <c r="D561" s="1028"/>
      <c r="E561" s="1071"/>
      <c r="H561" s="998"/>
      <c r="I561" s="998"/>
      <c r="J561" s="998"/>
      <c r="K561" s="998"/>
      <c r="L561" s="998"/>
      <c r="M561" s="998"/>
      <c r="N561" s="998"/>
      <c r="O561" s="998"/>
    </row>
    <row r="562" spans="4:15" x14ac:dyDescent="0.25">
      <c r="D562" s="1028"/>
      <c r="E562" s="1071"/>
      <c r="H562" s="998"/>
      <c r="I562" s="998"/>
      <c r="J562" s="998"/>
      <c r="K562" s="998"/>
      <c r="L562" s="998"/>
      <c r="M562" s="998"/>
      <c r="N562" s="998"/>
      <c r="O562" s="998"/>
    </row>
    <row r="563" spans="4:15" x14ac:dyDescent="0.25">
      <c r="D563" s="1028"/>
      <c r="E563" s="1071"/>
      <c r="H563" s="998"/>
      <c r="I563" s="998"/>
      <c r="J563" s="998"/>
      <c r="K563" s="998"/>
      <c r="L563" s="998"/>
      <c r="M563" s="998"/>
      <c r="N563" s="998"/>
      <c r="O563" s="998"/>
    </row>
    <row r="564" spans="4:15" x14ac:dyDescent="0.25">
      <c r="D564" s="1028"/>
      <c r="E564" s="1071"/>
      <c r="H564" s="998"/>
      <c r="I564" s="998"/>
      <c r="J564" s="998"/>
      <c r="K564" s="998"/>
      <c r="L564" s="998"/>
      <c r="M564" s="998"/>
      <c r="N564" s="998"/>
      <c r="O564" s="998"/>
    </row>
    <row r="565" spans="4:15" x14ac:dyDescent="0.25">
      <c r="D565" s="1028"/>
      <c r="E565" s="1071"/>
      <c r="H565" s="998"/>
      <c r="I565" s="998"/>
      <c r="J565" s="998"/>
      <c r="K565" s="998"/>
      <c r="L565" s="998"/>
      <c r="M565" s="998"/>
      <c r="N565" s="998"/>
      <c r="O565" s="998"/>
    </row>
    <row r="566" spans="4:15" x14ac:dyDescent="0.25">
      <c r="D566" s="1028"/>
      <c r="E566" s="1071"/>
      <c r="H566" s="998"/>
      <c r="I566" s="998"/>
      <c r="J566" s="998"/>
      <c r="K566" s="998"/>
      <c r="L566" s="998"/>
      <c r="M566" s="998"/>
      <c r="N566" s="998"/>
      <c r="O566" s="998"/>
    </row>
    <row r="567" spans="4:15" x14ac:dyDescent="0.25">
      <c r="D567" s="1028"/>
      <c r="E567" s="1071"/>
      <c r="H567" s="998"/>
      <c r="I567" s="998"/>
      <c r="J567" s="998"/>
      <c r="K567" s="998"/>
      <c r="L567" s="998"/>
      <c r="M567" s="998"/>
      <c r="N567" s="998"/>
      <c r="O567" s="998"/>
    </row>
    <row r="568" spans="4:15" x14ac:dyDescent="0.25">
      <c r="D568" s="1028"/>
      <c r="E568" s="1071"/>
      <c r="H568" s="998"/>
      <c r="I568" s="998"/>
      <c r="J568" s="998"/>
      <c r="K568" s="998"/>
      <c r="L568" s="998"/>
      <c r="M568" s="998"/>
      <c r="N568" s="998"/>
      <c r="O568" s="998"/>
    </row>
    <row r="569" spans="4:15" x14ac:dyDescent="0.25">
      <c r="D569" s="1028"/>
      <c r="E569" s="1071"/>
      <c r="H569" s="998"/>
      <c r="I569" s="998"/>
      <c r="J569" s="998"/>
      <c r="K569" s="998"/>
      <c r="L569" s="998"/>
      <c r="M569" s="998"/>
      <c r="N569" s="998"/>
      <c r="O569" s="998"/>
    </row>
    <row r="570" spans="4:15" x14ac:dyDescent="0.25">
      <c r="D570" s="1028"/>
      <c r="E570" s="1071"/>
      <c r="H570" s="998"/>
      <c r="I570" s="998"/>
      <c r="J570" s="998"/>
      <c r="K570" s="998"/>
      <c r="L570" s="998"/>
      <c r="M570" s="998"/>
      <c r="N570" s="998"/>
      <c r="O570" s="998"/>
    </row>
    <row r="571" spans="4:15" x14ac:dyDescent="0.25">
      <c r="D571" s="1028"/>
      <c r="E571" s="1071"/>
      <c r="H571" s="998"/>
      <c r="I571" s="998"/>
      <c r="J571" s="998"/>
      <c r="K571" s="998"/>
      <c r="L571" s="998"/>
      <c r="M571" s="998"/>
      <c r="N571" s="998"/>
      <c r="O571" s="998"/>
    </row>
    <row r="572" spans="4:15" x14ac:dyDescent="0.25">
      <c r="D572" s="1028"/>
      <c r="E572" s="1071"/>
      <c r="H572" s="998"/>
      <c r="I572" s="998"/>
      <c r="J572" s="998"/>
      <c r="K572" s="998"/>
      <c r="L572" s="998"/>
      <c r="M572" s="998"/>
      <c r="N572" s="998"/>
      <c r="O572" s="998"/>
    </row>
    <row r="573" spans="4:15" x14ac:dyDescent="0.25">
      <c r="D573" s="1028"/>
      <c r="E573" s="1071"/>
      <c r="H573" s="998"/>
      <c r="I573" s="998"/>
      <c r="J573" s="998"/>
      <c r="K573" s="998"/>
      <c r="L573" s="998"/>
      <c r="M573" s="998"/>
      <c r="N573" s="998"/>
      <c r="O573" s="998"/>
    </row>
    <row r="574" spans="4:15" x14ac:dyDescent="0.25">
      <c r="D574" s="1028"/>
      <c r="E574" s="1071"/>
      <c r="H574" s="998"/>
      <c r="I574" s="998"/>
      <c r="J574" s="998"/>
      <c r="K574" s="998"/>
      <c r="L574" s="998"/>
      <c r="M574" s="998"/>
      <c r="N574" s="998"/>
      <c r="O574" s="998"/>
    </row>
    <row r="575" spans="4:15" x14ac:dyDescent="0.25">
      <c r="D575" s="1028"/>
      <c r="E575" s="1071"/>
      <c r="H575" s="998"/>
      <c r="I575" s="998"/>
      <c r="J575" s="998"/>
      <c r="K575" s="998"/>
      <c r="L575" s="998"/>
      <c r="M575" s="998"/>
      <c r="N575" s="998"/>
      <c r="O575" s="998"/>
    </row>
    <row r="576" spans="4:15" x14ac:dyDescent="0.25">
      <c r="D576" s="1028"/>
      <c r="E576" s="1071"/>
      <c r="H576" s="998"/>
      <c r="I576" s="998"/>
      <c r="J576" s="998"/>
      <c r="K576" s="998"/>
      <c r="L576" s="998"/>
      <c r="M576" s="998"/>
      <c r="N576" s="998"/>
      <c r="O576" s="998"/>
    </row>
    <row r="577" spans="4:15" x14ac:dyDescent="0.25">
      <c r="D577" s="1028"/>
      <c r="E577" s="1071"/>
      <c r="H577" s="998"/>
      <c r="I577" s="998"/>
      <c r="J577" s="998"/>
      <c r="K577" s="998"/>
      <c r="L577" s="998"/>
      <c r="M577" s="998"/>
      <c r="N577" s="998"/>
      <c r="O577" s="998"/>
    </row>
    <row r="578" spans="4:15" x14ac:dyDescent="0.25">
      <c r="D578" s="1028"/>
      <c r="E578" s="1071"/>
      <c r="H578" s="998"/>
      <c r="I578" s="998"/>
      <c r="J578" s="998"/>
      <c r="K578" s="998"/>
      <c r="L578" s="998"/>
      <c r="M578" s="998"/>
      <c r="N578" s="998"/>
      <c r="O578" s="998"/>
    </row>
    <row r="579" spans="4:15" x14ac:dyDescent="0.25">
      <c r="D579" s="1028"/>
      <c r="E579" s="1071"/>
      <c r="H579" s="998"/>
      <c r="I579" s="998"/>
      <c r="J579" s="998"/>
      <c r="K579" s="998"/>
      <c r="L579" s="998"/>
      <c r="M579" s="998"/>
      <c r="N579" s="998"/>
      <c r="O579" s="998"/>
    </row>
    <row r="580" spans="4:15" x14ac:dyDescent="0.25">
      <c r="D580" s="1028"/>
      <c r="E580" s="1071"/>
      <c r="H580" s="998"/>
      <c r="I580" s="998"/>
      <c r="J580" s="998"/>
      <c r="K580" s="998"/>
      <c r="L580" s="998"/>
      <c r="M580" s="998"/>
      <c r="N580" s="998"/>
      <c r="O580" s="998"/>
    </row>
    <row r="581" spans="4:15" x14ac:dyDescent="0.25">
      <c r="D581" s="1028"/>
      <c r="E581" s="1071"/>
      <c r="H581" s="998"/>
      <c r="I581" s="998"/>
      <c r="J581" s="998"/>
      <c r="K581" s="998"/>
      <c r="L581" s="998"/>
      <c r="M581" s="998"/>
      <c r="N581" s="998"/>
      <c r="O581" s="998"/>
    </row>
    <row r="582" spans="4:15" x14ac:dyDescent="0.25">
      <c r="D582" s="1028"/>
      <c r="E582" s="1071"/>
      <c r="H582" s="998"/>
      <c r="I582" s="998"/>
      <c r="J582" s="998"/>
      <c r="K582" s="998"/>
      <c r="L582" s="998"/>
      <c r="M582" s="998"/>
      <c r="N582" s="998"/>
      <c r="O582" s="998"/>
    </row>
    <row r="583" spans="4:15" x14ac:dyDescent="0.25">
      <c r="D583" s="1028"/>
      <c r="E583" s="1071"/>
      <c r="H583" s="998"/>
      <c r="I583" s="998"/>
      <c r="J583" s="998"/>
      <c r="K583" s="998"/>
      <c r="L583" s="998"/>
      <c r="M583" s="998"/>
      <c r="N583" s="998"/>
      <c r="O583" s="998"/>
    </row>
    <row r="584" spans="4:15" x14ac:dyDescent="0.25">
      <c r="D584" s="1028"/>
      <c r="E584" s="1071"/>
      <c r="H584" s="998"/>
      <c r="I584" s="998"/>
      <c r="J584" s="998"/>
      <c r="K584" s="998"/>
      <c r="L584" s="998"/>
      <c r="M584" s="998"/>
      <c r="N584" s="998"/>
      <c r="O584" s="998"/>
    </row>
    <row r="585" spans="4:15" x14ac:dyDescent="0.25">
      <c r="D585" s="1028"/>
      <c r="E585" s="1071"/>
      <c r="H585" s="998"/>
      <c r="I585" s="998"/>
      <c r="J585" s="998"/>
      <c r="K585" s="998"/>
      <c r="L585" s="998"/>
      <c r="M585" s="998"/>
      <c r="N585" s="998"/>
      <c r="O585" s="998"/>
    </row>
    <row r="586" spans="4:15" x14ac:dyDescent="0.25">
      <c r="D586" s="1028"/>
      <c r="E586" s="1071"/>
      <c r="H586" s="998"/>
      <c r="I586" s="998"/>
      <c r="J586" s="998"/>
      <c r="K586" s="998"/>
      <c r="L586" s="998"/>
      <c r="M586" s="998"/>
      <c r="N586" s="998"/>
      <c r="O586" s="998"/>
    </row>
    <row r="587" spans="4:15" x14ac:dyDescent="0.25">
      <c r="D587" s="1028"/>
      <c r="E587" s="1071"/>
      <c r="H587" s="998"/>
      <c r="I587" s="998"/>
      <c r="J587" s="998"/>
      <c r="K587" s="998"/>
      <c r="L587" s="998"/>
      <c r="M587" s="998"/>
      <c r="N587" s="998"/>
      <c r="O587" s="998"/>
    </row>
    <row r="588" spans="4:15" x14ac:dyDescent="0.25">
      <c r="D588" s="1028"/>
      <c r="E588" s="1071"/>
      <c r="H588" s="998"/>
      <c r="I588" s="998"/>
      <c r="J588" s="998"/>
      <c r="K588" s="998"/>
      <c r="L588" s="998"/>
      <c r="M588" s="998"/>
      <c r="N588" s="998"/>
      <c r="O588" s="998"/>
    </row>
    <row r="589" spans="4:15" x14ac:dyDescent="0.25">
      <c r="D589" s="1028"/>
      <c r="E589" s="1071"/>
      <c r="H589" s="998"/>
      <c r="I589" s="998"/>
      <c r="J589" s="998"/>
      <c r="K589" s="998"/>
      <c r="L589" s="998"/>
      <c r="M589" s="998"/>
      <c r="N589" s="998"/>
      <c r="O589" s="998"/>
    </row>
    <row r="590" spans="4:15" x14ac:dyDescent="0.25">
      <c r="D590" s="1028"/>
      <c r="E590" s="1071"/>
      <c r="H590" s="998"/>
      <c r="I590" s="998"/>
      <c r="J590" s="998"/>
      <c r="K590" s="998"/>
      <c r="L590" s="998"/>
      <c r="M590" s="998"/>
      <c r="N590" s="998"/>
      <c r="O590" s="998"/>
    </row>
    <row r="591" spans="4:15" x14ac:dyDescent="0.25">
      <c r="D591" s="1028"/>
      <c r="E591" s="1071"/>
      <c r="H591" s="998"/>
      <c r="I591" s="998"/>
      <c r="J591" s="998"/>
      <c r="K591" s="998"/>
      <c r="L591" s="998"/>
      <c r="M591" s="998"/>
      <c r="N591" s="998"/>
      <c r="O591" s="998"/>
    </row>
    <row r="592" spans="4:15" x14ac:dyDescent="0.25">
      <c r="D592" s="1028"/>
      <c r="E592" s="1071"/>
      <c r="H592" s="998"/>
      <c r="I592" s="998"/>
      <c r="J592" s="998"/>
      <c r="K592" s="998"/>
      <c r="L592" s="998"/>
      <c r="M592" s="998"/>
      <c r="N592" s="998"/>
      <c r="O592" s="998"/>
    </row>
    <row r="593" spans="4:15" x14ac:dyDescent="0.25">
      <c r="D593" s="1028"/>
      <c r="E593" s="1071"/>
      <c r="H593" s="998"/>
      <c r="I593" s="998"/>
      <c r="J593" s="998"/>
      <c r="K593" s="998"/>
      <c r="L593" s="998"/>
      <c r="M593" s="998"/>
      <c r="N593" s="998"/>
      <c r="O593" s="998"/>
    </row>
    <row r="594" spans="4:15" x14ac:dyDescent="0.25">
      <c r="D594" s="1028"/>
      <c r="E594" s="1071"/>
      <c r="H594" s="998"/>
      <c r="I594" s="998"/>
      <c r="J594" s="998"/>
      <c r="K594" s="998"/>
      <c r="L594" s="998"/>
      <c r="M594" s="998"/>
      <c r="N594" s="998"/>
      <c r="O594" s="998"/>
    </row>
    <row r="595" spans="4:15" x14ac:dyDescent="0.25">
      <c r="D595" s="1028"/>
      <c r="E595" s="1071"/>
      <c r="H595" s="998"/>
      <c r="I595" s="998"/>
      <c r="J595" s="998"/>
      <c r="K595" s="998"/>
      <c r="L595" s="998"/>
      <c r="M595" s="998"/>
      <c r="N595" s="998"/>
      <c r="O595" s="998"/>
    </row>
    <row r="596" spans="4:15" x14ac:dyDescent="0.25">
      <c r="D596" s="1028"/>
      <c r="E596" s="1071"/>
      <c r="H596" s="998"/>
      <c r="I596" s="998"/>
      <c r="J596" s="998"/>
      <c r="K596" s="998"/>
      <c r="L596" s="998"/>
      <c r="M596" s="998"/>
      <c r="N596" s="998"/>
      <c r="O596" s="998"/>
    </row>
    <row r="597" spans="4:15" x14ac:dyDescent="0.25">
      <c r="D597" s="1028"/>
      <c r="E597" s="1071"/>
      <c r="H597" s="998"/>
      <c r="I597" s="998"/>
      <c r="J597" s="998"/>
      <c r="K597" s="998"/>
      <c r="L597" s="998"/>
      <c r="M597" s="998"/>
      <c r="N597" s="998"/>
      <c r="O597" s="998"/>
    </row>
    <row r="598" spans="4:15" x14ac:dyDescent="0.25">
      <c r="D598" s="1028"/>
      <c r="E598" s="1071"/>
      <c r="H598" s="998"/>
      <c r="I598" s="998"/>
      <c r="J598" s="998"/>
      <c r="K598" s="998"/>
      <c r="L598" s="998"/>
      <c r="M598" s="998"/>
      <c r="N598" s="998"/>
      <c r="O598" s="998"/>
    </row>
    <row r="599" spans="4:15" x14ac:dyDescent="0.25">
      <c r="D599" s="1028"/>
      <c r="E599" s="1071"/>
      <c r="H599" s="998"/>
      <c r="I599" s="998"/>
      <c r="J599" s="998"/>
      <c r="K599" s="998"/>
      <c r="L599" s="998"/>
      <c r="M599" s="998"/>
      <c r="N599" s="998"/>
      <c r="O599" s="998"/>
    </row>
    <row r="600" spans="4:15" x14ac:dyDescent="0.25">
      <c r="D600" s="1028"/>
      <c r="E600" s="1071"/>
      <c r="H600" s="998"/>
      <c r="I600" s="998"/>
      <c r="J600" s="998"/>
      <c r="K600" s="998"/>
      <c r="L600" s="998"/>
      <c r="M600" s="998"/>
      <c r="N600" s="998"/>
      <c r="O600" s="998"/>
    </row>
    <row r="601" spans="4:15" x14ac:dyDescent="0.25">
      <c r="D601" s="1028"/>
      <c r="E601" s="1071"/>
      <c r="H601" s="998"/>
      <c r="I601" s="998"/>
      <c r="J601" s="998"/>
      <c r="K601" s="998"/>
      <c r="L601" s="998"/>
      <c r="M601" s="998"/>
      <c r="N601" s="998"/>
      <c r="O601" s="998"/>
    </row>
    <row r="602" spans="4:15" x14ac:dyDescent="0.25">
      <c r="D602" s="1028"/>
      <c r="E602" s="1071"/>
      <c r="H602" s="998"/>
      <c r="I602" s="998"/>
      <c r="J602" s="998"/>
      <c r="K602" s="998"/>
      <c r="L602" s="998"/>
      <c r="M602" s="998"/>
      <c r="N602" s="998"/>
      <c r="O602" s="998"/>
    </row>
    <row r="603" spans="4:15" x14ac:dyDescent="0.25">
      <c r="D603" s="1028"/>
      <c r="E603" s="1071"/>
      <c r="H603" s="998"/>
      <c r="I603" s="998"/>
      <c r="J603" s="998"/>
      <c r="K603" s="998"/>
      <c r="L603" s="998"/>
      <c r="M603" s="998"/>
      <c r="N603" s="998"/>
      <c r="O603" s="998"/>
    </row>
    <row r="604" spans="4:15" x14ac:dyDescent="0.25">
      <c r="D604" s="1028"/>
      <c r="E604" s="1071"/>
      <c r="H604" s="998"/>
      <c r="I604" s="998"/>
      <c r="J604" s="998"/>
      <c r="K604" s="998"/>
      <c r="L604" s="998"/>
      <c r="M604" s="998"/>
      <c r="N604" s="998"/>
      <c r="O604" s="998"/>
    </row>
    <row r="605" spans="4:15" x14ac:dyDescent="0.25">
      <c r="D605" s="1028"/>
      <c r="E605" s="1071"/>
      <c r="H605" s="998"/>
      <c r="I605" s="998"/>
      <c r="J605" s="998"/>
      <c r="K605" s="998"/>
      <c r="L605" s="998"/>
      <c r="M605" s="998"/>
      <c r="N605" s="998"/>
      <c r="O605" s="998"/>
    </row>
    <row r="606" spans="4:15" x14ac:dyDescent="0.25">
      <c r="D606" s="1028"/>
      <c r="E606" s="1071"/>
      <c r="H606" s="998"/>
      <c r="I606" s="998"/>
      <c r="J606" s="998"/>
      <c r="K606" s="998"/>
      <c r="L606" s="998"/>
      <c r="M606" s="998"/>
      <c r="N606" s="998"/>
      <c r="O606" s="998"/>
    </row>
    <row r="607" spans="4:15" x14ac:dyDescent="0.25">
      <c r="D607" s="1028"/>
      <c r="E607" s="1071"/>
      <c r="H607" s="998"/>
      <c r="I607" s="998"/>
      <c r="J607" s="998"/>
      <c r="K607" s="998"/>
      <c r="L607" s="998"/>
      <c r="M607" s="998"/>
      <c r="N607" s="998"/>
      <c r="O607" s="998"/>
    </row>
    <row r="608" spans="4:15" x14ac:dyDescent="0.25">
      <c r="D608" s="1028"/>
      <c r="E608" s="1071"/>
      <c r="H608" s="998"/>
      <c r="I608" s="998"/>
      <c r="J608" s="998"/>
      <c r="K608" s="998"/>
      <c r="L608" s="998"/>
      <c r="M608" s="998"/>
      <c r="N608" s="998"/>
      <c r="O608" s="998"/>
    </row>
    <row r="609" spans="4:15" x14ac:dyDescent="0.25">
      <c r="D609" s="1028"/>
      <c r="E609" s="1071"/>
      <c r="H609" s="998"/>
      <c r="I609" s="998"/>
      <c r="J609" s="998"/>
      <c r="K609" s="998"/>
      <c r="L609" s="998"/>
      <c r="M609" s="998"/>
      <c r="N609" s="998"/>
      <c r="O609" s="998"/>
    </row>
    <row r="610" spans="4:15" x14ac:dyDescent="0.25">
      <c r="D610" s="1028"/>
      <c r="E610" s="1071"/>
      <c r="H610" s="998"/>
      <c r="I610" s="998"/>
      <c r="J610" s="998"/>
      <c r="K610" s="998"/>
      <c r="L610" s="998"/>
      <c r="M610" s="998"/>
      <c r="N610" s="998"/>
      <c r="O610" s="998"/>
    </row>
    <row r="611" spans="4:15" x14ac:dyDescent="0.25">
      <c r="D611" s="1028"/>
      <c r="E611" s="1071"/>
      <c r="H611" s="998"/>
      <c r="I611" s="998"/>
      <c r="J611" s="998"/>
      <c r="K611" s="998"/>
      <c r="L611" s="998"/>
      <c r="M611" s="998"/>
      <c r="N611" s="998"/>
      <c r="O611" s="998"/>
    </row>
    <row r="612" spans="4:15" x14ac:dyDescent="0.25">
      <c r="D612" s="1028"/>
      <c r="E612" s="1071"/>
      <c r="H612" s="998"/>
      <c r="I612" s="998"/>
      <c r="J612" s="998"/>
      <c r="K612" s="998"/>
      <c r="L612" s="998"/>
      <c r="M612" s="998"/>
      <c r="N612" s="998"/>
      <c r="O612" s="998"/>
    </row>
    <row r="613" spans="4:15" x14ac:dyDescent="0.25">
      <c r="D613" s="1028"/>
      <c r="E613" s="1071"/>
      <c r="H613" s="998"/>
      <c r="I613" s="998"/>
      <c r="J613" s="998"/>
      <c r="K613" s="998"/>
      <c r="L613" s="998"/>
      <c r="M613" s="998"/>
      <c r="N613" s="998"/>
      <c r="O613" s="998"/>
    </row>
    <row r="614" spans="4:15" x14ac:dyDescent="0.25">
      <c r="D614" s="1028"/>
      <c r="E614" s="1071"/>
      <c r="H614" s="998"/>
      <c r="I614" s="998"/>
      <c r="J614" s="998"/>
      <c r="K614" s="998"/>
      <c r="L614" s="998"/>
      <c r="M614" s="998"/>
      <c r="N614" s="998"/>
      <c r="O614" s="998"/>
    </row>
    <row r="615" spans="4:15" x14ac:dyDescent="0.25">
      <c r="D615" s="1028"/>
      <c r="E615" s="1071"/>
      <c r="H615" s="998"/>
      <c r="I615" s="998"/>
      <c r="J615" s="998"/>
      <c r="K615" s="998"/>
      <c r="L615" s="998"/>
      <c r="M615" s="998"/>
      <c r="N615" s="998"/>
      <c r="O615" s="998"/>
    </row>
    <row r="616" spans="4:15" x14ac:dyDescent="0.25">
      <c r="D616" s="1028"/>
      <c r="E616" s="1071"/>
      <c r="H616" s="998"/>
      <c r="I616" s="998"/>
      <c r="J616" s="998"/>
      <c r="K616" s="998"/>
      <c r="L616" s="998"/>
      <c r="M616" s="998"/>
      <c r="N616" s="998"/>
      <c r="O616" s="998"/>
    </row>
    <row r="617" spans="4:15" x14ac:dyDescent="0.25">
      <c r="D617" s="1028"/>
      <c r="E617" s="1071"/>
      <c r="H617" s="998"/>
      <c r="I617" s="998"/>
      <c r="J617" s="998"/>
      <c r="K617" s="998"/>
      <c r="L617" s="998"/>
      <c r="M617" s="998"/>
      <c r="N617" s="998"/>
      <c r="O617" s="998"/>
    </row>
    <row r="618" spans="4:15" x14ac:dyDescent="0.25">
      <c r="D618" s="1028"/>
      <c r="E618" s="1071"/>
      <c r="H618" s="998"/>
      <c r="I618" s="998"/>
      <c r="J618" s="998"/>
      <c r="K618" s="998"/>
      <c r="L618" s="998"/>
      <c r="M618" s="998"/>
      <c r="N618" s="998"/>
      <c r="O618" s="998"/>
    </row>
    <row r="619" spans="4:15" x14ac:dyDescent="0.25">
      <c r="D619" s="1028"/>
      <c r="E619" s="1071"/>
      <c r="H619" s="998"/>
      <c r="I619" s="998"/>
      <c r="J619" s="998"/>
      <c r="K619" s="998"/>
      <c r="L619" s="998"/>
      <c r="M619" s="998"/>
      <c r="N619" s="998"/>
      <c r="O619" s="998"/>
    </row>
    <row r="620" spans="4:15" x14ac:dyDescent="0.25">
      <c r="D620" s="1028"/>
      <c r="E620" s="1071"/>
      <c r="H620" s="998"/>
      <c r="I620" s="998"/>
      <c r="J620" s="998"/>
      <c r="K620" s="998"/>
      <c r="L620" s="998"/>
      <c r="M620" s="998"/>
      <c r="N620" s="998"/>
      <c r="O620" s="998"/>
    </row>
    <row r="621" spans="4:15" x14ac:dyDescent="0.25">
      <c r="D621" s="1028"/>
      <c r="E621" s="1071"/>
      <c r="H621" s="998"/>
      <c r="I621" s="998"/>
      <c r="J621" s="998"/>
      <c r="K621" s="998"/>
      <c r="L621" s="998"/>
      <c r="M621" s="998"/>
      <c r="N621" s="998"/>
      <c r="O621" s="998"/>
    </row>
    <row r="622" spans="4:15" x14ac:dyDescent="0.25">
      <c r="D622" s="1028"/>
      <c r="E622" s="1071"/>
      <c r="H622" s="998"/>
      <c r="I622" s="998"/>
      <c r="J622" s="998"/>
      <c r="K622" s="998"/>
      <c r="L622" s="998"/>
      <c r="M622" s="998"/>
      <c r="N622" s="998"/>
      <c r="O622" s="998"/>
    </row>
    <row r="623" spans="4:15" x14ac:dyDescent="0.25">
      <c r="D623" s="1028"/>
      <c r="E623" s="1071"/>
      <c r="H623" s="998"/>
      <c r="I623" s="998"/>
      <c r="J623" s="998"/>
      <c r="K623" s="998"/>
      <c r="L623" s="998"/>
      <c r="M623" s="998"/>
      <c r="N623" s="998"/>
      <c r="O623" s="998"/>
    </row>
    <row r="624" spans="4:15" x14ac:dyDescent="0.25">
      <c r="D624" s="1028"/>
      <c r="E624" s="1071"/>
      <c r="H624" s="998"/>
      <c r="I624" s="998"/>
      <c r="J624" s="998"/>
      <c r="K624" s="998"/>
      <c r="L624" s="998"/>
      <c r="M624" s="998"/>
      <c r="N624" s="998"/>
      <c r="O624" s="998"/>
    </row>
    <row r="625" spans="4:15" x14ac:dyDescent="0.25">
      <c r="D625" s="1028"/>
      <c r="E625" s="1071"/>
      <c r="H625" s="998"/>
      <c r="I625" s="998"/>
      <c r="J625" s="998"/>
      <c r="K625" s="998"/>
      <c r="L625" s="998"/>
      <c r="M625" s="998"/>
      <c r="N625" s="998"/>
      <c r="O625" s="998"/>
    </row>
    <row r="626" spans="4:15" x14ac:dyDescent="0.25">
      <c r="D626" s="1028"/>
      <c r="E626" s="1071"/>
      <c r="H626" s="998"/>
      <c r="I626" s="998"/>
      <c r="J626" s="998"/>
      <c r="K626" s="998"/>
      <c r="L626" s="998"/>
      <c r="M626" s="998"/>
      <c r="N626" s="998"/>
      <c r="O626" s="998"/>
    </row>
    <row r="627" spans="4:15" x14ac:dyDescent="0.25">
      <c r="D627" s="1028"/>
      <c r="E627" s="1071"/>
      <c r="H627" s="998"/>
      <c r="I627" s="998"/>
      <c r="J627" s="998"/>
      <c r="K627" s="998"/>
      <c r="L627" s="998"/>
      <c r="M627" s="998"/>
      <c r="N627" s="998"/>
      <c r="O627" s="998"/>
    </row>
    <row r="628" spans="4:15" x14ac:dyDescent="0.25">
      <c r="D628" s="1028"/>
      <c r="E628" s="1071"/>
      <c r="H628" s="998"/>
      <c r="I628" s="998"/>
      <c r="J628" s="998"/>
      <c r="K628" s="998"/>
      <c r="L628" s="998"/>
      <c r="M628" s="998"/>
      <c r="N628" s="998"/>
      <c r="O628" s="998"/>
    </row>
    <row r="629" spans="4:15" x14ac:dyDescent="0.25">
      <c r="D629" s="1028"/>
      <c r="E629" s="1071"/>
      <c r="H629" s="998"/>
      <c r="I629" s="998"/>
      <c r="J629" s="998"/>
      <c r="K629" s="998"/>
      <c r="L629" s="998"/>
      <c r="M629" s="998"/>
      <c r="N629" s="998"/>
      <c r="O629" s="998"/>
    </row>
    <row r="630" spans="4:15" x14ac:dyDescent="0.25">
      <c r="D630" s="1028"/>
      <c r="E630" s="1071"/>
      <c r="H630" s="998"/>
      <c r="I630" s="998"/>
      <c r="J630" s="998"/>
      <c r="K630" s="998"/>
      <c r="L630" s="998"/>
      <c r="M630" s="998"/>
      <c r="N630" s="998"/>
      <c r="O630" s="998"/>
    </row>
    <row r="631" spans="4:15" x14ac:dyDescent="0.25">
      <c r="D631" s="1028"/>
      <c r="E631" s="1071"/>
      <c r="H631" s="998"/>
      <c r="I631" s="998"/>
      <c r="J631" s="998"/>
      <c r="K631" s="998"/>
      <c r="L631" s="998"/>
      <c r="M631" s="998"/>
      <c r="N631" s="998"/>
      <c r="O631" s="998"/>
    </row>
    <row r="632" spans="4:15" x14ac:dyDescent="0.25">
      <c r="D632" s="1028"/>
      <c r="E632" s="1071"/>
      <c r="H632" s="998"/>
      <c r="I632" s="998"/>
      <c r="J632" s="998"/>
      <c r="K632" s="998"/>
      <c r="L632" s="998"/>
      <c r="M632" s="998"/>
      <c r="N632" s="998"/>
      <c r="O632" s="998"/>
    </row>
    <row r="633" spans="4:15" x14ac:dyDescent="0.25">
      <c r="D633" s="1028"/>
      <c r="E633" s="1071"/>
      <c r="H633" s="998"/>
      <c r="I633" s="998"/>
      <c r="J633" s="998"/>
      <c r="K633" s="998"/>
      <c r="L633" s="998"/>
      <c r="M633" s="998"/>
      <c r="N633" s="998"/>
      <c r="O633" s="998"/>
    </row>
    <row r="634" spans="4:15" x14ac:dyDescent="0.25">
      <c r="D634" s="1028"/>
      <c r="E634" s="1071"/>
      <c r="H634" s="998"/>
      <c r="I634" s="998"/>
      <c r="J634" s="998"/>
      <c r="K634" s="998"/>
      <c r="L634" s="998"/>
      <c r="M634" s="998"/>
      <c r="N634" s="998"/>
      <c r="O634" s="998"/>
    </row>
    <row r="635" spans="4:15" x14ac:dyDescent="0.25">
      <c r="D635" s="1028"/>
      <c r="E635" s="1071"/>
      <c r="H635" s="998"/>
      <c r="I635" s="998"/>
      <c r="J635" s="998"/>
      <c r="K635" s="998"/>
      <c r="L635" s="998"/>
      <c r="M635" s="998"/>
      <c r="N635" s="998"/>
      <c r="O635" s="998"/>
    </row>
    <row r="636" spans="4:15" x14ac:dyDescent="0.25">
      <c r="D636" s="1028"/>
      <c r="E636" s="1071"/>
      <c r="H636" s="998"/>
      <c r="I636" s="998"/>
      <c r="J636" s="998"/>
      <c r="K636" s="998"/>
      <c r="L636" s="998"/>
      <c r="M636" s="998"/>
      <c r="N636" s="998"/>
      <c r="O636" s="998"/>
    </row>
    <row r="637" spans="4:15" x14ac:dyDescent="0.25">
      <c r="D637" s="1028"/>
      <c r="E637" s="1071"/>
      <c r="H637" s="998"/>
      <c r="I637" s="998"/>
      <c r="J637" s="998"/>
      <c r="K637" s="998"/>
      <c r="L637" s="998"/>
      <c r="M637" s="998"/>
      <c r="N637" s="998"/>
      <c r="O637" s="998"/>
    </row>
    <row r="638" spans="4:15" x14ac:dyDescent="0.25">
      <c r="D638" s="1028"/>
      <c r="E638" s="1071"/>
      <c r="H638" s="998"/>
      <c r="I638" s="998"/>
      <c r="J638" s="998"/>
      <c r="K638" s="998"/>
      <c r="L638" s="998"/>
      <c r="M638" s="998"/>
      <c r="N638" s="998"/>
      <c r="O638" s="998"/>
    </row>
    <row r="639" spans="4:15" x14ac:dyDescent="0.25">
      <c r="D639" s="1028"/>
      <c r="E639" s="1071"/>
      <c r="H639" s="998"/>
      <c r="I639" s="998"/>
      <c r="J639" s="998"/>
      <c r="K639" s="998"/>
      <c r="L639" s="998"/>
      <c r="M639" s="998"/>
      <c r="N639" s="998"/>
      <c r="O639" s="998"/>
    </row>
    <row r="640" spans="4:15" x14ac:dyDescent="0.25">
      <c r="D640" s="1028"/>
      <c r="E640" s="1071"/>
      <c r="H640" s="998"/>
      <c r="I640" s="998"/>
      <c r="J640" s="998"/>
      <c r="K640" s="998"/>
      <c r="L640" s="998"/>
      <c r="M640" s="998"/>
      <c r="N640" s="998"/>
      <c r="O640" s="998"/>
    </row>
    <row r="641" spans="4:15" x14ac:dyDescent="0.25">
      <c r="D641" s="1028"/>
      <c r="E641" s="1071"/>
      <c r="H641" s="998"/>
      <c r="I641" s="998"/>
      <c r="J641" s="998"/>
      <c r="K641" s="998"/>
      <c r="L641" s="998"/>
      <c r="M641" s="998"/>
      <c r="N641" s="998"/>
      <c r="O641" s="998"/>
    </row>
    <row r="642" spans="4:15" x14ac:dyDescent="0.25">
      <c r="D642" s="1028"/>
      <c r="E642" s="1071"/>
      <c r="H642" s="998"/>
      <c r="I642" s="998"/>
      <c r="J642" s="998"/>
      <c r="K642" s="998"/>
      <c r="L642" s="998"/>
      <c r="M642" s="998"/>
      <c r="N642" s="998"/>
      <c r="O642" s="998"/>
    </row>
    <row r="643" spans="4:15" x14ac:dyDescent="0.25">
      <c r="D643" s="1028"/>
      <c r="E643" s="1071"/>
      <c r="H643" s="998"/>
      <c r="I643" s="998"/>
      <c r="J643" s="998"/>
      <c r="K643" s="998"/>
      <c r="L643" s="998"/>
      <c r="M643" s="998"/>
      <c r="N643" s="998"/>
      <c r="O643" s="998"/>
    </row>
    <row r="644" spans="4:15" x14ac:dyDescent="0.25">
      <c r="D644" s="1028"/>
      <c r="E644" s="1071"/>
      <c r="H644" s="998"/>
      <c r="I644" s="998"/>
      <c r="J644" s="998"/>
      <c r="K644" s="998"/>
      <c r="L644" s="998"/>
      <c r="M644" s="998"/>
      <c r="N644" s="998"/>
      <c r="O644" s="998"/>
    </row>
    <row r="645" spans="4:15" x14ac:dyDescent="0.25">
      <c r="D645" s="1028"/>
      <c r="E645" s="1071"/>
      <c r="H645" s="998"/>
      <c r="I645" s="998"/>
      <c r="J645" s="998"/>
      <c r="K645" s="998"/>
      <c r="L645" s="998"/>
      <c r="M645" s="998"/>
      <c r="N645" s="998"/>
      <c r="O645" s="998"/>
    </row>
    <row r="646" spans="4:15" x14ac:dyDescent="0.25">
      <c r="D646" s="1028"/>
      <c r="E646" s="1071"/>
      <c r="H646" s="998"/>
      <c r="I646" s="998"/>
      <c r="J646" s="998"/>
      <c r="K646" s="998"/>
      <c r="L646" s="998"/>
      <c r="M646" s="998"/>
      <c r="N646" s="998"/>
      <c r="O646" s="998"/>
    </row>
    <row r="647" spans="4:15" x14ac:dyDescent="0.25">
      <c r="D647" s="1028"/>
      <c r="E647" s="1071"/>
      <c r="H647" s="998"/>
      <c r="I647" s="998"/>
      <c r="J647" s="998"/>
      <c r="K647" s="998"/>
      <c r="L647" s="998"/>
      <c r="M647" s="998"/>
      <c r="N647" s="998"/>
      <c r="O647" s="998"/>
    </row>
    <row r="648" spans="4:15" x14ac:dyDescent="0.25">
      <c r="D648" s="1028"/>
      <c r="E648" s="1071"/>
      <c r="H648" s="998"/>
      <c r="I648" s="998"/>
      <c r="J648" s="998"/>
      <c r="K648" s="998"/>
      <c r="L648" s="998"/>
      <c r="M648" s="998"/>
      <c r="N648" s="998"/>
      <c r="O648" s="998"/>
    </row>
    <row r="649" spans="4:15" x14ac:dyDescent="0.25">
      <c r="D649" s="1028"/>
      <c r="E649" s="1071"/>
      <c r="H649" s="998"/>
      <c r="I649" s="998"/>
      <c r="J649" s="998"/>
      <c r="K649" s="998"/>
      <c r="L649" s="998"/>
      <c r="M649" s="998"/>
      <c r="N649" s="998"/>
      <c r="O649" s="998"/>
    </row>
    <row r="650" spans="4:15" x14ac:dyDescent="0.25">
      <c r="D650" s="1028"/>
      <c r="E650" s="1071"/>
      <c r="H650" s="998"/>
      <c r="I650" s="998"/>
      <c r="J650" s="998"/>
      <c r="K650" s="998"/>
      <c r="L650" s="998"/>
      <c r="M650" s="998"/>
      <c r="N650" s="998"/>
      <c r="O650" s="998"/>
    </row>
    <row r="651" spans="4:15" x14ac:dyDescent="0.25">
      <c r="D651" s="1028"/>
      <c r="E651" s="1071"/>
      <c r="H651" s="998"/>
      <c r="I651" s="998"/>
      <c r="J651" s="998"/>
      <c r="K651" s="998"/>
      <c r="L651" s="998"/>
      <c r="M651" s="998"/>
      <c r="N651" s="998"/>
      <c r="O651" s="998"/>
    </row>
    <row r="652" spans="4:15" x14ac:dyDescent="0.25">
      <c r="D652" s="1028"/>
      <c r="E652" s="1071"/>
      <c r="H652" s="998"/>
      <c r="I652" s="998"/>
      <c r="J652" s="998"/>
      <c r="K652" s="998"/>
      <c r="L652" s="998"/>
      <c r="M652" s="998"/>
      <c r="N652" s="998"/>
      <c r="O652" s="998"/>
    </row>
    <row r="653" spans="4:15" x14ac:dyDescent="0.25">
      <c r="D653" s="1028"/>
      <c r="E653" s="1071"/>
      <c r="H653" s="998"/>
      <c r="I653" s="998"/>
      <c r="J653" s="998"/>
      <c r="K653" s="998"/>
      <c r="L653" s="998"/>
      <c r="M653" s="998"/>
      <c r="N653" s="998"/>
      <c r="O653" s="998"/>
    </row>
    <row r="654" spans="4:15" x14ac:dyDescent="0.25">
      <c r="D654" s="1028"/>
      <c r="E654" s="1071"/>
      <c r="H654" s="998"/>
      <c r="I654" s="998"/>
      <c r="J654" s="998"/>
      <c r="K654" s="998"/>
      <c r="L654" s="998"/>
      <c r="M654" s="998"/>
      <c r="N654" s="998"/>
      <c r="O654" s="998"/>
    </row>
    <row r="655" spans="4:15" x14ac:dyDescent="0.25">
      <c r="D655" s="1028"/>
      <c r="E655" s="1071"/>
      <c r="H655" s="998"/>
      <c r="I655" s="998"/>
      <c r="J655" s="998"/>
      <c r="K655" s="998"/>
      <c r="L655" s="998"/>
      <c r="M655" s="998"/>
      <c r="N655" s="998"/>
      <c r="O655" s="998"/>
    </row>
    <row r="656" spans="4:15" x14ac:dyDescent="0.25">
      <c r="D656" s="1028"/>
      <c r="E656" s="1071"/>
      <c r="H656" s="998"/>
      <c r="I656" s="998"/>
      <c r="J656" s="998"/>
      <c r="K656" s="998"/>
      <c r="L656" s="998"/>
      <c r="M656" s="998"/>
      <c r="N656" s="998"/>
      <c r="O656" s="998"/>
    </row>
    <row r="657" spans="4:15" x14ac:dyDescent="0.25">
      <c r="D657" s="1028"/>
      <c r="E657" s="1071"/>
      <c r="H657" s="998"/>
      <c r="I657" s="998"/>
      <c r="J657" s="998"/>
      <c r="K657" s="998"/>
      <c r="L657" s="998"/>
      <c r="M657" s="998"/>
      <c r="N657" s="998"/>
      <c r="O657" s="998"/>
    </row>
    <row r="658" spans="4:15" x14ac:dyDescent="0.25">
      <c r="D658" s="1028"/>
      <c r="E658" s="1071"/>
      <c r="H658" s="998"/>
      <c r="I658" s="998"/>
      <c r="J658" s="998"/>
      <c r="K658" s="998"/>
      <c r="L658" s="998"/>
      <c r="M658" s="998"/>
      <c r="N658" s="998"/>
      <c r="O658" s="998"/>
    </row>
    <row r="659" spans="4:15" x14ac:dyDescent="0.25">
      <c r="D659" s="1028"/>
      <c r="E659" s="1071"/>
      <c r="H659" s="998"/>
      <c r="I659" s="998"/>
      <c r="J659" s="998"/>
      <c r="K659" s="998"/>
      <c r="L659" s="998"/>
      <c r="M659" s="998"/>
      <c r="N659" s="998"/>
      <c r="O659" s="998"/>
    </row>
    <row r="660" spans="4:15" x14ac:dyDescent="0.25">
      <c r="D660" s="1028"/>
      <c r="E660" s="1071"/>
      <c r="H660" s="998"/>
      <c r="I660" s="998"/>
      <c r="J660" s="998"/>
      <c r="K660" s="998"/>
      <c r="L660" s="998"/>
      <c r="M660" s="998"/>
      <c r="N660" s="998"/>
      <c r="O660" s="998"/>
    </row>
    <row r="661" spans="4:15" x14ac:dyDescent="0.25">
      <c r="D661" s="1028"/>
      <c r="E661" s="1071"/>
      <c r="H661" s="998"/>
      <c r="I661" s="998"/>
      <c r="J661" s="998"/>
      <c r="K661" s="998"/>
      <c r="L661" s="998"/>
      <c r="M661" s="998"/>
      <c r="N661" s="998"/>
      <c r="O661" s="998"/>
    </row>
    <row r="662" spans="4:15" x14ac:dyDescent="0.25">
      <c r="D662" s="1028"/>
      <c r="E662" s="1071"/>
      <c r="H662" s="998"/>
      <c r="I662" s="998"/>
      <c r="J662" s="998"/>
      <c r="K662" s="998"/>
      <c r="L662" s="998"/>
      <c r="M662" s="998"/>
      <c r="N662" s="998"/>
      <c r="O662" s="998"/>
    </row>
    <row r="663" spans="4:15" x14ac:dyDescent="0.25">
      <c r="D663" s="1028"/>
      <c r="E663" s="1071"/>
      <c r="H663" s="998"/>
      <c r="I663" s="998"/>
      <c r="J663" s="998"/>
      <c r="K663" s="998"/>
      <c r="L663" s="998"/>
      <c r="M663" s="998"/>
      <c r="N663" s="998"/>
      <c r="O663" s="998"/>
    </row>
    <row r="664" spans="4:15" x14ac:dyDescent="0.25">
      <c r="D664" s="1028"/>
      <c r="E664" s="1071"/>
      <c r="H664" s="998"/>
      <c r="I664" s="998"/>
      <c r="J664" s="998"/>
      <c r="K664" s="998"/>
      <c r="L664" s="998"/>
      <c r="M664" s="998"/>
      <c r="N664" s="998"/>
      <c r="O664" s="998"/>
    </row>
    <row r="665" spans="4:15" x14ac:dyDescent="0.25">
      <c r="D665" s="1028"/>
      <c r="E665" s="1071"/>
      <c r="H665" s="998"/>
      <c r="I665" s="998"/>
      <c r="J665" s="998"/>
      <c r="K665" s="998"/>
      <c r="L665" s="998"/>
      <c r="M665" s="998"/>
      <c r="N665" s="998"/>
      <c r="O665" s="998"/>
    </row>
    <row r="666" spans="4:15" x14ac:dyDescent="0.25">
      <c r="D666" s="1028"/>
      <c r="E666" s="1071"/>
      <c r="H666" s="998"/>
      <c r="I666" s="998"/>
      <c r="J666" s="998"/>
      <c r="K666" s="998"/>
      <c r="L666" s="998"/>
      <c r="M666" s="998"/>
      <c r="N666" s="998"/>
      <c r="O666" s="998"/>
    </row>
    <row r="667" spans="4:15" x14ac:dyDescent="0.25">
      <c r="D667" s="1028"/>
      <c r="E667" s="1071"/>
      <c r="H667" s="998"/>
      <c r="I667" s="998"/>
      <c r="J667" s="998"/>
      <c r="K667" s="998"/>
      <c r="L667" s="998"/>
      <c r="M667" s="998"/>
      <c r="N667" s="998"/>
      <c r="O667" s="998"/>
    </row>
    <row r="668" spans="4:15" x14ac:dyDescent="0.25">
      <c r="D668" s="1028"/>
      <c r="E668" s="1071"/>
      <c r="H668" s="998"/>
      <c r="I668" s="998"/>
      <c r="J668" s="998"/>
      <c r="K668" s="998"/>
      <c r="L668" s="998"/>
      <c r="M668" s="998"/>
      <c r="N668" s="998"/>
      <c r="O668" s="998"/>
    </row>
    <row r="669" spans="4:15" x14ac:dyDescent="0.25">
      <c r="D669" s="1028"/>
      <c r="E669" s="1071"/>
      <c r="H669" s="998"/>
      <c r="I669" s="998"/>
      <c r="J669" s="998"/>
      <c r="K669" s="998"/>
      <c r="L669" s="998"/>
      <c r="M669" s="998"/>
      <c r="N669" s="998"/>
      <c r="O669" s="998"/>
    </row>
    <row r="670" spans="4:15" x14ac:dyDescent="0.25">
      <c r="D670" s="1028"/>
      <c r="E670" s="1071"/>
      <c r="H670" s="998"/>
      <c r="I670" s="998"/>
      <c r="J670" s="998"/>
      <c r="K670" s="998"/>
      <c r="L670" s="998"/>
      <c r="M670" s="998"/>
      <c r="N670" s="998"/>
      <c r="O670" s="998"/>
    </row>
    <row r="671" spans="4:15" x14ac:dyDescent="0.25">
      <c r="D671" s="1028"/>
      <c r="E671" s="1071"/>
      <c r="H671" s="998"/>
      <c r="I671" s="998"/>
      <c r="J671" s="998"/>
      <c r="K671" s="998"/>
      <c r="L671" s="998"/>
      <c r="M671" s="998"/>
      <c r="N671" s="998"/>
      <c r="O671" s="998"/>
    </row>
    <row r="672" spans="4:15" x14ac:dyDescent="0.25">
      <c r="D672" s="1028"/>
      <c r="E672" s="1071"/>
      <c r="H672" s="998"/>
      <c r="I672" s="998"/>
      <c r="J672" s="998"/>
      <c r="K672" s="998"/>
      <c r="L672" s="998"/>
      <c r="M672" s="998"/>
      <c r="N672" s="998"/>
      <c r="O672" s="998"/>
    </row>
    <row r="673" spans="4:15" x14ac:dyDescent="0.25">
      <c r="D673" s="1028"/>
      <c r="E673" s="1071"/>
      <c r="H673" s="998"/>
      <c r="I673" s="998"/>
      <c r="J673" s="998"/>
      <c r="K673" s="998"/>
      <c r="L673" s="998"/>
      <c r="M673" s="998"/>
      <c r="N673" s="998"/>
      <c r="O673" s="998"/>
    </row>
    <row r="674" spans="4:15" x14ac:dyDescent="0.25">
      <c r="D674" s="1028"/>
      <c r="E674" s="1071"/>
      <c r="H674" s="998"/>
      <c r="I674" s="998"/>
      <c r="J674" s="998"/>
      <c r="K674" s="998"/>
      <c r="L674" s="998"/>
      <c r="M674" s="998"/>
      <c r="N674" s="998"/>
      <c r="O674" s="998"/>
    </row>
    <row r="675" spans="4:15" x14ac:dyDescent="0.25">
      <c r="D675" s="1028"/>
      <c r="E675" s="1071"/>
      <c r="H675" s="998"/>
      <c r="I675" s="998"/>
      <c r="J675" s="998"/>
      <c r="K675" s="998"/>
      <c r="L675" s="998"/>
      <c r="M675" s="998"/>
      <c r="N675" s="998"/>
      <c r="O675" s="998"/>
    </row>
    <row r="676" spans="4:15" x14ac:dyDescent="0.25">
      <c r="D676" s="1028"/>
      <c r="E676" s="1071"/>
      <c r="H676" s="998"/>
      <c r="I676" s="998"/>
      <c r="J676" s="998"/>
      <c r="K676" s="998"/>
      <c r="L676" s="998"/>
      <c r="M676" s="998"/>
      <c r="N676" s="998"/>
      <c r="O676" s="998"/>
    </row>
    <row r="677" spans="4:15" x14ac:dyDescent="0.25">
      <c r="D677" s="1028"/>
      <c r="E677" s="1071"/>
      <c r="H677" s="998"/>
      <c r="I677" s="998"/>
      <c r="J677" s="998"/>
      <c r="K677" s="998"/>
      <c r="L677" s="998"/>
      <c r="M677" s="998"/>
      <c r="N677" s="998"/>
      <c r="O677" s="998"/>
    </row>
    <row r="678" spans="4:15" x14ac:dyDescent="0.25">
      <c r="D678" s="1028"/>
      <c r="E678" s="1071"/>
      <c r="H678" s="998"/>
      <c r="I678" s="998"/>
      <c r="J678" s="998"/>
      <c r="K678" s="998"/>
      <c r="L678" s="998"/>
      <c r="M678" s="998"/>
      <c r="N678" s="998"/>
      <c r="O678" s="998"/>
    </row>
    <row r="679" spans="4:15" x14ac:dyDescent="0.25">
      <c r="D679" s="1028"/>
      <c r="E679" s="1071"/>
      <c r="H679" s="998"/>
      <c r="I679" s="998"/>
      <c r="J679" s="998"/>
      <c r="K679" s="998"/>
      <c r="L679" s="998"/>
      <c r="M679" s="998"/>
      <c r="N679" s="998"/>
      <c r="O679" s="998"/>
    </row>
    <row r="680" spans="4:15" x14ac:dyDescent="0.25">
      <c r="D680" s="1028"/>
      <c r="E680" s="1071"/>
      <c r="H680" s="998"/>
      <c r="I680" s="998"/>
      <c r="J680" s="998"/>
      <c r="K680" s="998"/>
      <c r="L680" s="998"/>
      <c r="M680" s="998"/>
      <c r="N680" s="998"/>
      <c r="O680" s="998"/>
    </row>
    <row r="681" spans="4:15" x14ac:dyDescent="0.25">
      <c r="D681" s="1028"/>
      <c r="E681" s="1071"/>
      <c r="H681" s="998"/>
      <c r="I681" s="998"/>
      <c r="J681" s="998"/>
      <c r="K681" s="998"/>
      <c r="L681" s="998"/>
      <c r="M681" s="998"/>
      <c r="N681" s="998"/>
      <c r="O681" s="998"/>
    </row>
    <row r="682" spans="4:15" x14ac:dyDescent="0.25">
      <c r="D682" s="1028"/>
      <c r="E682" s="1071"/>
      <c r="H682" s="998"/>
      <c r="I682" s="998"/>
      <c r="J682" s="998"/>
      <c r="K682" s="998"/>
      <c r="L682" s="998"/>
      <c r="M682" s="998"/>
      <c r="N682" s="998"/>
      <c r="O682" s="998"/>
    </row>
    <row r="683" spans="4:15" x14ac:dyDescent="0.25">
      <c r="D683" s="1028"/>
      <c r="E683" s="1071"/>
      <c r="H683" s="998"/>
      <c r="I683" s="998"/>
      <c r="J683" s="998"/>
      <c r="K683" s="998"/>
      <c r="L683" s="998"/>
      <c r="M683" s="998"/>
      <c r="N683" s="998"/>
      <c r="O683" s="998"/>
    </row>
    <row r="684" spans="4:15" x14ac:dyDescent="0.25">
      <c r="D684" s="1028"/>
      <c r="E684" s="1071"/>
      <c r="H684" s="998"/>
      <c r="I684" s="998"/>
      <c r="J684" s="998"/>
      <c r="K684" s="998"/>
      <c r="L684" s="998"/>
      <c r="M684" s="998"/>
      <c r="N684" s="998"/>
      <c r="O684" s="998"/>
    </row>
    <row r="685" spans="4:15" x14ac:dyDescent="0.25">
      <c r="D685" s="1028"/>
      <c r="E685" s="1071"/>
      <c r="H685" s="998"/>
      <c r="I685" s="998"/>
      <c r="J685" s="998"/>
      <c r="K685" s="998"/>
      <c r="L685" s="998"/>
      <c r="M685" s="998"/>
      <c r="N685" s="998"/>
      <c r="O685" s="998"/>
    </row>
    <row r="686" spans="4:15" x14ac:dyDescent="0.25">
      <c r="D686" s="1028"/>
      <c r="E686" s="1071"/>
      <c r="H686" s="998"/>
      <c r="I686" s="998"/>
      <c r="J686" s="998"/>
      <c r="K686" s="998"/>
      <c r="L686" s="998"/>
      <c r="M686" s="998"/>
      <c r="N686" s="998"/>
      <c r="O686" s="998"/>
    </row>
    <row r="687" spans="4:15" x14ac:dyDescent="0.25">
      <c r="D687" s="1028"/>
      <c r="E687" s="1071"/>
      <c r="H687" s="998"/>
      <c r="I687" s="998"/>
      <c r="J687" s="998"/>
      <c r="K687" s="998"/>
      <c r="L687" s="998"/>
      <c r="M687" s="998"/>
      <c r="N687" s="998"/>
      <c r="O687" s="998"/>
    </row>
    <row r="688" spans="4:15" x14ac:dyDescent="0.25">
      <c r="D688" s="1028"/>
      <c r="E688" s="1071"/>
      <c r="H688" s="998"/>
      <c r="I688" s="998"/>
      <c r="J688" s="998"/>
      <c r="K688" s="998"/>
      <c r="L688" s="998"/>
      <c r="M688" s="998"/>
      <c r="N688" s="998"/>
      <c r="O688" s="998"/>
    </row>
    <row r="689" spans="4:15" x14ac:dyDescent="0.25">
      <c r="D689" s="1028"/>
      <c r="E689" s="1071"/>
      <c r="H689" s="998"/>
      <c r="I689" s="998"/>
      <c r="J689" s="998"/>
      <c r="K689" s="998"/>
      <c r="L689" s="998"/>
      <c r="M689" s="998"/>
      <c r="N689" s="998"/>
      <c r="O689" s="998"/>
    </row>
    <row r="690" spans="4:15" x14ac:dyDescent="0.25">
      <c r="D690" s="1028"/>
      <c r="E690" s="1071"/>
      <c r="H690" s="998"/>
      <c r="I690" s="998"/>
      <c r="J690" s="998"/>
      <c r="K690" s="998"/>
      <c r="L690" s="998"/>
      <c r="M690" s="998"/>
      <c r="N690" s="998"/>
      <c r="O690" s="998"/>
    </row>
    <row r="691" spans="4:15" x14ac:dyDescent="0.25">
      <c r="D691" s="1028"/>
      <c r="E691" s="1071"/>
      <c r="H691" s="998"/>
      <c r="I691" s="998"/>
      <c r="J691" s="998"/>
      <c r="K691" s="998"/>
      <c r="L691" s="998"/>
      <c r="M691" s="998"/>
      <c r="N691" s="998"/>
      <c r="O691" s="998"/>
    </row>
    <row r="692" spans="4:15" x14ac:dyDescent="0.25">
      <c r="D692" s="1028"/>
      <c r="E692" s="1071"/>
      <c r="H692" s="998"/>
      <c r="I692" s="998"/>
      <c r="J692" s="998"/>
      <c r="K692" s="998"/>
      <c r="L692" s="998"/>
      <c r="M692" s="998"/>
      <c r="N692" s="998"/>
      <c r="O692" s="998"/>
    </row>
    <row r="693" spans="4:15" x14ac:dyDescent="0.25">
      <c r="D693" s="1028"/>
      <c r="E693" s="1071"/>
      <c r="H693" s="998"/>
      <c r="I693" s="998"/>
      <c r="J693" s="998"/>
      <c r="K693" s="998"/>
      <c r="L693" s="998"/>
      <c r="M693" s="998"/>
      <c r="N693" s="998"/>
      <c r="O693" s="998"/>
    </row>
    <row r="694" spans="4:15" x14ac:dyDescent="0.25">
      <c r="D694" s="1028"/>
      <c r="E694" s="1071"/>
      <c r="H694" s="998"/>
      <c r="I694" s="998"/>
      <c r="J694" s="998"/>
      <c r="K694" s="998"/>
      <c r="L694" s="998"/>
      <c r="M694" s="998"/>
      <c r="N694" s="998"/>
      <c r="O694" s="998"/>
    </row>
    <row r="695" spans="4:15" x14ac:dyDescent="0.25">
      <c r="D695" s="1028"/>
      <c r="E695" s="1071"/>
      <c r="H695" s="998"/>
      <c r="I695" s="998"/>
      <c r="J695" s="998"/>
      <c r="K695" s="998"/>
      <c r="L695" s="998"/>
      <c r="M695" s="998"/>
      <c r="N695" s="998"/>
      <c r="O695" s="998"/>
    </row>
    <row r="696" spans="4:15" x14ac:dyDescent="0.25">
      <c r="D696" s="1028"/>
      <c r="E696" s="1071"/>
      <c r="H696" s="998"/>
      <c r="I696" s="998"/>
      <c r="J696" s="998"/>
      <c r="K696" s="998"/>
      <c r="L696" s="998"/>
      <c r="M696" s="998"/>
      <c r="N696" s="998"/>
      <c r="O696" s="998"/>
    </row>
    <row r="697" spans="4:15" x14ac:dyDescent="0.25">
      <c r="D697" s="1028"/>
      <c r="E697" s="1071"/>
      <c r="H697" s="998"/>
      <c r="I697" s="998"/>
      <c r="J697" s="998"/>
      <c r="K697" s="998"/>
      <c r="L697" s="998"/>
      <c r="M697" s="998"/>
      <c r="N697" s="998"/>
      <c r="O697" s="998"/>
    </row>
    <row r="698" spans="4:15" x14ac:dyDescent="0.25">
      <c r="D698" s="1028"/>
      <c r="E698" s="1071"/>
      <c r="H698" s="998"/>
      <c r="I698" s="998"/>
      <c r="J698" s="998"/>
      <c r="K698" s="998"/>
      <c r="L698" s="998"/>
      <c r="M698" s="998"/>
      <c r="N698" s="998"/>
      <c r="O698" s="998"/>
    </row>
    <row r="699" spans="4:15" x14ac:dyDescent="0.25">
      <c r="D699" s="1028"/>
      <c r="E699" s="1071"/>
      <c r="H699" s="998"/>
      <c r="I699" s="998"/>
      <c r="J699" s="998"/>
      <c r="K699" s="998"/>
      <c r="L699" s="998"/>
      <c r="M699" s="998"/>
      <c r="N699" s="998"/>
      <c r="O699" s="998"/>
    </row>
    <row r="700" spans="4:15" x14ac:dyDescent="0.25">
      <c r="D700" s="1028"/>
      <c r="E700" s="1071"/>
      <c r="H700" s="998"/>
      <c r="I700" s="998"/>
      <c r="J700" s="998"/>
      <c r="K700" s="998"/>
      <c r="L700" s="998"/>
      <c r="M700" s="998"/>
      <c r="N700" s="998"/>
      <c r="O700" s="998"/>
    </row>
    <row r="701" spans="4:15" x14ac:dyDescent="0.25">
      <c r="D701" s="1028"/>
      <c r="E701" s="1071"/>
      <c r="H701" s="998"/>
      <c r="I701" s="998"/>
      <c r="J701" s="998"/>
      <c r="K701" s="998"/>
      <c r="L701" s="998"/>
      <c r="M701" s="998"/>
      <c r="N701" s="998"/>
      <c r="O701" s="998"/>
    </row>
    <row r="702" spans="4:15" x14ac:dyDescent="0.25">
      <c r="D702" s="1028"/>
      <c r="E702" s="1071"/>
      <c r="H702" s="998"/>
      <c r="I702" s="998"/>
      <c r="J702" s="998"/>
      <c r="K702" s="998"/>
      <c r="L702" s="998"/>
      <c r="M702" s="998"/>
      <c r="N702" s="998"/>
      <c r="O702" s="998"/>
    </row>
    <row r="703" spans="4:15" x14ac:dyDescent="0.25">
      <c r="D703" s="1028"/>
      <c r="E703" s="1071"/>
      <c r="H703" s="998"/>
      <c r="I703" s="998"/>
      <c r="J703" s="998"/>
      <c r="K703" s="998"/>
      <c r="L703" s="998"/>
      <c r="M703" s="998"/>
      <c r="N703" s="998"/>
      <c r="O703" s="998"/>
    </row>
    <row r="704" spans="4:15" x14ac:dyDescent="0.25">
      <c r="D704" s="1028"/>
      <c r="E704" s="1071"/>
      <c r="H704" s="998"/>
      <c r="I704" s="998"/>
      <c r="J704" s="998"/>
      <c r="K704" s="998"/>
      <c r="L704" s="998"/>
      <c r="M704" s="998"/>
      <c r="N704" s="998"/>
      <c r="O704" s="998"/>
    </row>
    <row r="705" spans="4:15" x14ac:dyDescent="0.25">
      <c r="D705" s="1028"/>
      <c r="E705" s="1071"/>
      <c r="H705" s="998"/>
      <c r="I705" s="998"/>
      <c r="J705" s="998"/>
      <c r="K705" s="998"/>
      <c r="L705" s="998"/>
      <c r="M705" s="998"/>
      <c r="N705" s="998"/>
      <c r="O705" s="998"/>
    </row>
    <row r="706" spans="4:15" x14ac:dyDescent="0.25">
      <c r="D706" s="1028"/>
      <c r="E706" s="1071"/>
      <c r="H706" s="998"/>
      <c r="I706" s="998"/>
      <c r="J706" s="998"/>
      <c r="K706" s="998"/>
      <c r="L706" s="998"/>
      <c r="M706" s="998"/>
      <c r="N706" s="998"/>
      <c r="O706" s="998"/>
    </row>
    <row r="707" spans="4:15" x14ac:dyDescent="0.25">
      <c r="D707" s="1028"/>
      <c r="E707" s="1071"/>
      <c r="H707" s="998"/>
      <c r="I707" s="998"/>
      <c r="J707" s="998"/>
      <c r="K707" s="998"/>
      <c r="L707" s="998"/>
      <c r="M707" s="998"/>
      <c r="N707" s="998"/>
      <c r="O707" s="998"/>
    </row>
    <row r="708" spans="4:15" x14ac:dyDescent="0.25">
      <c r="D708" s="1028"/>
      <c r="E708" s="1071"/>
      <c r="H708" s="998"/>
      <c r="I708" s="998"/>
      <c r="J708" s="998"/>
      <c r="K708" s="998"/>
      <c r="L708" s="998"/>
      <c r="M708" s="998"/>
      <c r="N708" s="998"/>
      <c r="O708" s="998"/>
    </row>
    <row r="709" spans="4:15" x14ac:dyDescent="0.25">
      <c r="D709" s="1028"/>
      <c r="E709" s="1071"/>
      <c r="H709" s="998"/>
      <c r="I709" s="998"/>
      <c r="J709" s="998"/>
      <c r="K709" s="998"/>
      <c r="L709" s="998"/>
      <c r="M709" s="998"/>
      <c r="N709" s="998"/>
      <c r="O709" s="998"/>
    </row>
    <row r="710" spans="4:15" x14ac:dyDescent="0.25">
      <c r="D710" s="1028"/>
      <c r="E710" s="1071"/>
      <c r="H710" s="998"/>
      <c r="I710" s="998"/>
      <c r="J710" s="998"/>
      <c r="K710" s="998"/>
      <c r="L710" s="998"/>
      <c r="M710" s="998"/>
      <c r="N710" s="998"/>
      <c r="O710" s="998"/>
    </row>
    <row r="711" spans="4:15" x14ac:dyDescent="0.25">
      <c r="D711" s="1028"/>
      <c r="E711" s="1071"/>
      <c r="H711" s="998"/>
      <c r="I711" s="998"/>
      <c r="J711" s="998"/>
      <c r="K711" s="998"/>
      <c r="L711" s="998"/>
      <c r="M711" s="998"/>
      <c r="N711" s="998"/>
      <c r="O711" s="998"/>
    </row>
    <row r="712" spans="4:15" x14ac:dyDescent="0.25">
      <c r="D712" s="1028"/>
      <c r="E712" s="1071"/>
      <c r="H712" s="998"/>
      <c r="I712" s="998"/>
      <c r="J712" s="998"/>
      <c r="K712" s="998"/>
      <c r="L712" s="998"/>
      <c r="M712" s="998"/>
      <c r="N712" s="998"/>
      <c r="O712" s="998"/>
    </row>
    <row r="713" spans="4:15" x14ac:dyDescent="0.25">
      <c r="D713" s="1028"/>
      <c r="E713" s="1071"/>
      <c r="H713" s="998"/>
      <c r="I713" s="998"/>
      <c r="J713" s="998"/>
      <c r="K713" s="998"/>
      <c r="L713" s="998"/>
      <c r="M713" s="998"/>
      <c r="N713" s="998"/>
      <c r="O713" s="998"/>
    </row>
    <row r="714" spans="4:15" x14ac:dyDescent="0.25">
      <c r="D714" s="1028"/>
      <c r="E714" s="1071"/>
      <c r="H714" s="998"/>
      <c r="I714" s="998"/>
      <c r="J714" s="998"/>
      <c r="K714" s="998"/>
      <c r="L714" s="998"/>
      <c r="M714" s="998"/>
      <c r="N714" s="998"/>
      <c r="O714" s="998"/>
    </row>
    <row r="715" spans="4:15" x14ac:dyDescent="0.25">
      <c r="D715" s="1028"/>
      <c r="E715" s="1071"/>
      <c r="H715" s="998"/>
      <c r="I715" s="998"/>
      <c r="J715" s="998"/>
      <c r="K715" s="998"/>
      <c r="L715" s="998"/>
      <c r="M715" s="998"/>
      <c r="N715" s="998"/>
      <c r="O715" s="998"/>
    </row>
    <row r="716" spans="4:15" x14ac:dyDescent="0.25">
      <c r="D716" s="1028"/>
      <c r="E716" s="1071"/>
      <c r="H716" s="998"/>
      <c r="I716" s="998"/>
      <c r="J716" s="998"/>
      <c r="K716" s="998"/>
      <c r="L716" s="998"/>
      <c r="M716" s="998"/>
      <c r="N716" s="998"/>
      <c r="O716" s="998"/>
    </row>
    <row r="717" spans="4:15" x14ac:dyDescent="0.25">
      <c r="D717" s="1028"/>
      <c r="E717" s="1071"/>
      <c r="H717" s="998"/>
      <c r="I717" s="998"/>
      <c r="J717" s="998"/>
      <c r="K717" s="998"/>
      <c r="L717" s="998"/>
      <c r="M717" s="998"/>
      <c r="N717" s="998"/>
      <c r="O717" s="998"/>
    </row>
    <row r="718" spans="4:15" x14ac:dyDescent="0.25">
      <c r="D718" s="1028"/>
      <c r="E718" s="1071"/>
      <c r="H718" s="998"/>
      <c r="I718" s="998"/>
      <c r="J718" s="998"/>
      <c r="K718" s="998"/>
      <c r="L718" s="998"/>
      <c r="M718" s="998"/>
      <c r="N718" s="998"/>
      <c r="O718" s="998"/>
    </row>
    <row r="719" spans="4:15" x14ac:dyDescent="0.25">
      <c r="D719" s="1028"/>
      <c r="E719" s="1071"/>
      <c r="H719" s="998"/>
      <c r="I719" s="998"/>
      <c r="J719" s="998"/>
      <c r="K719" s="998"/>
      <c r="L719" s="998"/>
      <c r="M719" s="998"/>
      <c r="N719" s="998"/>
      <c r="O719" s="998"/>
    </row>
    <row r="720" spans="4:15" x14ac:dyDescent="0.25">
      <c r="D720" s="1028"/>
      <c r="E720" s="1071"/>
      <c r="H720" s="998"/>
      <c r="I720" s="998"/>
      <c r="J720" s="998"/>
      <c r="K720" s="998"/>
      <c r="L720" s="998"/>
      <c r="M720" s="998"/>
      <c r="N720" s="998"/>
      <c r="O720" s="998"/>
    </row>
    <row r="721" spans="4:15" x14ac:dyDescent="0.25">
      <c r="D721" s="1028"/>
      <c r="E721" s="1071"/>
      <c r="H721" s="998"/>
      <c r="I721" s="998"/>
      <c r="J721" s="998"/>
      <c r="K721" s="998"/>
      <c r="L721" s="998"/>
      <c r="M721" s="998"/>
      <c r="N721" s="998"/>
      <c r="O721" s="998"/>
    </row>
    <row r="722" spans="4:15" x14ac:dyDescent="0.25">
      <c r="D722" s="1028"/>
      <c r="E722" s="1071"/>
      <c r="H722" s="998"/>
      <c r="I722" s="998"/>
      <c r="J722" s="998"/>
      <c r="K722" s="998"/>
      <c r="L722" s="998"/>
      <c r="M722" s="998"/>
      <c r="N722" s="998"/>
      <c r="O722" s="998"/>
    </row>
    <row r="723" spans="4:15" x14ac:dyDescent="0.25">
      <c r="D723" s="1028"/>
      <c r="E723" s="1071"/>
      <c r="H723" s="998"/>
      <c r="I723" s="998"/>
      <c r="J723" s="998"/>
      <c r="K723" s="998"/>
      <c r="L723" s="998"/>
      <c r="M723" s="998"/>
      <c r="N723" s="998"/>
      <c r="O723" s="998"/>
    </row>
    <row r="724" spans="4:15" x14ac:dyDescent="0.25">
      <c r="D724" s="1028"/>
      <c r="E724" s="1071"/>
      <c r="H724" s="998"/>
      <c r="I724" s="998"/>
      <c r="J724" s="998"/>
      <c r="K724" s="998"/>
      <c r="L724" s="998"/>
      <c r="M724" s="998"/>
      <c r="N724" s="998"/>
      <c r="O724" s="998"/>
    </row>
    <row r="725" spans="4:15" x14ac:dyDescent="0.25">
      <c r="D725" s="1028"/>
      <c r="E725" s="1071"/>
      <c r="H725" s="998"/>
      <c r="I725" s="998"/>
      <c r="J725" s="998"/>
      <c r="K725" s="998"/>
      <c r="L725" s="998"/>
      <c r="M725" s="998"/>
      <c r="N725" s="998"/>
      <c r="O725" s="998"/>
    </row>
    <row r="726" spans="4:15" x14ac:dyDescent="0.25">
      <c r="D726" s="1028"/>
      <c r="E726" s="1071"/>
      <c r="H726" s="998"/>
      <c r="I726" s="998"/>
      <c r="J726" s="998"/>
      <c r="K726" s="998"/>
      <c r="L726" s="998"/>
      <c r="M726" s="998"/>
      <c r="N726" s="998"/>
      <c r="O726" s="998"/>
    </row>
    <row r="727" spans="4:15" x14ac:dyDescent="0.25">
      <c r="D727" s="1028"/>
      <c r="E727" s="1071"/>
      <c r="H727" s="998"/>
      <c r="I727" s="998"/>
      <c r="J727" s="998"/>
      <c r="K727" s="998"/>
      <c r="L727" s="998"/>
      <c r="M727" s="998"/>
      <c r="N727" s="998"/>
      <c r="O727" s="998"/>
    </row>
    <row r="728" spans="4:15" x14ac:dyDescent="0.25">
      <c r="D728" s="1028"/>
      <c r="E728" s="1071"/>
      <c r="H728" s="998"/>
      <c r="I728" s="998"/>
      <c r="J728" s="998"/>
      <c r="K728" s="998"/>
      <c r="L728" s="998"/>
      <c r="M728" s="998"/>
      <c r="N728" s="998"/>
      <c r="O728" s="998"/>
    </row>
    <row r="729" spans="4:15" x14ac:dyDescent="0.25">
      <c r="D729" s="1028"/>
      <c r="E729" s="1071"/>
      <c r="H729" s="998"/>
      <c r="I729" s="998"/>
      <c r="J729" s="998"/>
      <c r="K729" s="998"/>
      <c r="L729" s="998"/>
      <c r="M729" s="998"/>
      <c r="N729" s="998"/>
      <c r="O729" s="998"/>
    </row>
    <row r="730" spans="4:15" x14ac:dyDescent="0.25">
      <c r="D730" s="1028"/>
      <c r="E730" s="1071"/>
      <c r="H730" s="998"/>
      <c r="I730" s="998"/>
      <c r="J730" s="998"/>
      <c r="K730" s="998"/>
      <c r="L730" s="998"/>
      <c r="M730" s="998"/>
      <c r="N730" s="998"/>
      <c r="O730" s="998"/>
    </row>
    <row r="731" spans="4:15" x14ac:dyDescent="0.25">
      <c r="D731" s="1028"/>
      <c r="E731" s="1071"/>
      <c r="H731" s="998"/>
      <c r="I731" s="998"/>
      <c r="J731" s="998"/>
      <c r="K731" s="998"/>
      <c r="L731" s="998"/>
      <c r="M731" s="998"/>
      <c r="N731" s="998"/>
      <c r="O731" s="998"/>
    </row>
    <row r="732" spans="4:15" x14ac:dyDescent="0.25">
      <c r="D732" s="1028"/>
      <c r="E732" s="1071"/>
      <c r="H732" s="998"/>
      <c r="I732" s="998"/>
      <c r="J732" s="998"/>
      <c r="K732" s="998"/>
      <c r="L732" s="998"/>
      <c r="M732" s="998"/>
      <c r="N732" s="998"/>
      <c r="O732" s="998"/>
    </row>
    <row r="733" spans="4:15" x14ac:dyDescent="0.25">
      <c r="D733" s="1028"/>
      <c r="E733" s="1071"/>
      <c r="H733" s="998"/>
      <c r="I733" s="998"/>
      <c r="J733" s="998"/>
      <c r="K733" s="998"/>
      <c r="L733" s="998"/>
      <c r="M733" s="998"/>
      <c r="N733" s="998"/>
      <c r="O733" s="998"/>
    </row>
    <row r="734" spans="4:15" x14ac:dyDescent="0.25">
      <c r="D734" s="1028"/>
      <c r="E734" s="1071"/>
      <c r="H734" s="998"/>
      <c r="I734" s="998"/>
      <c r="J734" s="998"/>
      <c r="K734" s="998"/>
      <c r="L734" s="998"/>
      <c r="M734" s="998"/>
      <c r="N734" s="998"/>
      <c r="O734" s="998"/>
    </row>
    <row r="735" spans="4:15" x14ac:dyDescent="0.25">
      <c r="D735" s="1028"/>
      <c r="E735" s="1071"/>
      <c r="H735" s="998"/>
      <c r="I735" s="998"/>
      <c r="J735" s="998"/>
      <c r="K735" s="998"/>
      <c r="L735" s="998"/>
      <c r="M735" s="998"/>
      <c r="N735" s="998"/>
      <c r="O735" s="998"/>
    </row>
    <row r="736" spans="4:15" x14ac:dyDescent="0.25">
      <c r="D736" s="1028"/>
      <c r="E736" s="1071"/>
      <c r="H736" s="998"/>
      <c r="I736" s="998"/>
      <c r="J736" s="998"/>
      <c r="K736" s="998"/>
      <c r="L736" s="998"/>
      <c r="M736" s="998"/>
      <c r="N736" s="998"/>
      <c r="O736" s="998"/>
    </row>
    <row r="737" spans="4:15" x14ac:dyDescent="0.25">
      <c r="D737" s="1028"/>
      <c r="E737" s="1071"/>
      <c r="H737" s="998"/>
      <c r="I737" s="998"/>
      <c r="J737" s="998"/>
      <c r="K737" s="998"/>
      <c r="L737" s="998"/>
      <c r="M737" s="998"/>
      <c r="N737" s="998"/>
      <c r="O737" s="998"/>
    </row>
    <row r="738" spans="4:15" x14ac:dyDescent="0.25">
      <c r="D738" s="1028"/>
      <c r="E738" s="1071"/>
      <c r="H738" s="998"/>
      <c r="I738" s="998"/>
      <c r="J738" s="998"/>
      <c r="K738" s="998"/>
      <c r="L738" s="998"/>
      <c r="M738" s="998"/>
      <c r="N738" s="998"/>
      <c r="O738" s="998"/>
    </row>
    <row r="739" spans="4:15" x14ac:dyDescent="0.25">
      <c r="D739" s="1028"/>
      <c r="E739" s="1071"/>
      <c r="H739" s="998"/>
      <c r="I739" s="998"/>
      <c r="J739" s="998"/>
      <c r="K739" s="998"/>
      <c r="L739" s="998"/>
      <c r="M739" s="998"/>
      <c r="N739" s="998"/>
      <c r="O739" s="998"/>
    </row>
    <row r="740" spans="4:15" x14ac:dyDescent="0.25">
      <c r="D740" s="1028"/>
      <c r="E740" s="1071"/>
      <c r="H740" s="998"/>
      <c r="I740" s="998"/>
      <c r="J740" s="998"/>
      <c r="K740" s="998"/>
      <c r="L740" s="998"/>
      <c r="M740" s="998"/>
      <c r="N740" s="998"/>
      <c r="O740" s="998"/>
    </row>
    <row r="741" spans="4:15" x14ac:dyDescent="0.25">
      <c r="D741" s="1028"/>
      <c r="E741" s="1071"/>
      <c r="H741" s="998"/>
      <c r="I741" s="998"/>
      <c r="J741" s="998"/>
      <c r="K741" s="998"/>
      <c r="L741" s="998"/>
      <c r="M741" s="998"/>
      <c r="N741" s="998"/>
      <c r="O741" s="998"/>
    </row>
    <row r="742" spans="4:15" x14ac:dyDescent="0.25">
      <c r="D742" s="1028"/>
      <c r="E742" s="1071"/>
      <c r="H742" s="998"/>
      <c r="I742" s="998"/>
      <c r="J742" s="998"/>
      <c r="K742" s="998"/>
      <c r="L742" s="998"/>
      <c r="M742" s="998"/>
      <c r="N742" s="998"/>
      <c r="O742" s="998"/>
    </row>
    <row r="743" spans="4:15" x14ac:dyDescent="0.25">
      <c r="D743" s="1028"/>
      <c r="E743" s="1071"/>
      <c r="H743" s="998"/>
      <c r="I743" s="998"/>
      <c r="J743" s="998"/>
      <c r="K743" s="998"/>
      <c r="L743" s="998"/>
      <c r="M743" s="998"/>
      <c r="N743" s="998"/>
      <c r="O743" s="998"/>
    </row>
    <row r="744" spans="4:15" x14ac:dyDescent="0.25">
      <c r="D744" s="1028"/>
      <c r="E744" s="1071"/>
      <c r="H744" s="998"/>
      <c r="I744" s="998"/>
      <c r="J744" s="998"/>
      <c r="K744" s="998"/>
      <c r="L744" s="998"/>
      <c r="M744" s="998"/>
      <c r="N744" s="998"/>
      <c r="O744" s="998"/>
    </row>
    <row r="745" spans="4:15" x14ac:dyDescent="0.25">
      <c r="D745" s="1028"/>
      <c r="E745" s="1071"/>
      <c r="H745" s="998"/>
      <c r="I745" s="998"/>
      <c r="J745" s="998"/>
      <c r="K745" s="998"/>
      <c r="L745" s="998"/>
      <c r="M745" s="998"/>
      <c r="N745" s="998"/>
      <c r="O745" s="998"/>
    </row>
    <row r="746" spans="4:15" x14ac:dyDescent="0.25">
      <c r="D746" s="1028"/>
      <c r="E746" s="1071"/>
      <c r="H746" s="998"/>
      <c r="I746" s="998"/>
      <c r="J746" s="998"/>
      <c r="K746" s="998"/>
      <c r="L746" s="998"/>
      <c r="M746" s="998"/>
      <c r="N746" s="998"/>
      <c r="O746" s="998"/>
    </row>
    <row r="747" spans="4:15" x14ac:dyDescent="0.25">
      <c r="D747" s="1028"/>
      <c r="E747" s="1071"/>
      <c r="H747" s="998"/>
      <c r="I747" s="998"/>
      <c r="J747" s="998"/>
      <c r="K747" s="998"/>
      <c r="L747" s="998"/>
      <c r="M747" s="998"/>
      <c r="N747" s="998"/>
      <c r="O747" s="998"/>
    </row>
    <row r="748" spans="4:15" x14ac:dyDescent="0.25">
      <c r="D748" s="1028"/>
      <c r="E748" s="1071"/>
      <c r="H748" s="998"/>
      <c r="I748" s="998"/>
      <c r="J748" s="998"/>
      <c r="K748" s="998"/>
      <c r="L748" s="998"/>
      <c r="M748" s="998"/>
      <c r="N748" s="998"/>
      <c r="O748" s="998"/>
    </row>
    <row r="749" spans="4:15" x14ac:dyDescent="0.25">
      <c r="D749" s="1028"/>
      <c r="E749" s="1071"/>
      <c r="H749" s="998"/>
      <c r="I749" s="998"/>
      <c r="J749" s="998"/>
      <c r="K749" s="998"/>
      <c r="L749" s="998"/>
      <c r="M749" s="998"/>
      <c r="N749" s="998"/>
      <c r="O749" s="998"/>
    </row>
    <row r="750" spans="4:15" x14ac:dyDescent="0.25">
      <c r="D750" s="1028"/>
      <c r="E750" s="1071"/>
      <c r="H750" s="998"/>
      <c r="I750" s="998"/>
      <c r="J750" s="998"/>
      <c r="K750" s="998"/>
      <c r="L750" s="998"/>
      <c r="M750" s="998"/>
      <c r="N750" s="998"/>
      <c r="O750" s="998"/>
    </row>
    <row r="751" spans="4:15" x14ac:dyDescent="0.25">
      <c r="D751" s="1028"/>
      <c r="E751" s="1071"/>
      <c r="H751" s="998"/>
      <c r="I751" s="998"/>
      <c r="J751" s="998"/>
      <c r="K751" s="998"/>
      <c r="L751" s="998"/>
      <c r="M751" s="998"/>
      <c r="N751" s="998"/>
      <c r="O751" s="998"/>
    </row>
    <row r="752" spans="4:15" x14ac:dyDescent="0.25">
      <c r="D752" s="1028"/>
      <c r="E752" s="1071"/>
      <c r="H752" s="998"/>
      <c r="I752" s="998"/>
      <c r="J752" s="998"/>
      <c r="K752" s="998"/>
      <c r="L752" s="998"/>
      <c r="M752" s="998"/>
      <c r="N752" s="998"/>
      <c r="O752" s="998"/>
    </row>
    <row r="753" spans="4:15" x14ac:dyDescent="0.25">
      <c r="D753" s="1028"/>
      <c r="E753" s="1071"/>
      <c r="H753" s="998"/>
      <c r="I753" s="998"/>
      <c r="J753" s="998"/>
      <c r="K753" s="998"/>
      <c r="L753" s="998"/>
      <c r="M753" s="998"/>
      <c r="N753" s="998"/>
      <c r="O753" s="998"/>
    </row>
    <row r="754" spans="4:15" x14ac:dyDescent="0.25">
      <c r="D754" s="1028"/>
      <c r="E754" s="1071"/>
      <c r="H754" s="998"/>
      <c r="I754" s="998"/>
      <c r="J754" s="998"/>
      <c r="K754" s="998"/>
      <c r="L754" s="998"/>
      <c r="M754" s="998"/>
      <c r="N754" s="998"/>
      <c r="O754" s="998"/>
    </row>
    <row r="755" spans="4:15" x14ac:dyDescent="0.25">
      <c r="D755" s="1028"/>
      <c r="E755" s="1071"/>
      <c r="H755" s="998"/>
      <c r="I755" s="998"/>
      <c r="J755" s="998"/>
      <c r="K755" s="998"/>
      <c r="L755" s="998"/>
      <c r="M755" s="998"/>
      <c r="N755" s="998"/>
      <c r="O755" s="998"/>
    </row>
    <row r="756" spans="4:15" x14ac:dyDescent="0.25">
      <c r="D756" s="1028"/>
      <c r="E756" s="1071"/>
      <c r="H756" s="998"/>
      <c r="I756" s="998"/>
      <c r="J756" s="998"/>
      <c r="K756" s="998"/>
      <c r="L756" s="998"/>
      <c r="M756" s="998"/>
      <c r="N756" s="998"/>
      <c r="O756" s="998"/>
    </row>
    <row r="757" spans="4:15" x14ac:dyDescent="0.25">
      <c r="D757" s="1028"/>
      <c r="E757" s="1071"/>
      <c r="H757" s="998"/>
      <c r="I757" s="998"/>
      <c r="J757" s="998"/>
      <c r="K757" s="998"/>
      <c r="L757" s="998"/>
      <c r="M757" s="998"/>
      <c r="N757" s="998"/>
      <c r="O757" s="998"/>
    </row>
    <row r="758" spans="4:15" x14ac:dyDescent="0.25">
      <c r="D758" s="1028"/>
      <c r="E758" s="1071"/>
      <c r="H758" s="998"/>
      <c r="I758" s="998"/>
      <c r="J758" s="998"/>
      <c r="K758" s="998"/>
      <c r="L758" s="998"/>
      <c r="M758" s="998"/>
      <c r="N758" s="998"/>
      <c r="O758" s="998"/>
    </row>
    <row r="759" spans="4:15" x14ac:dyDescent="0.25">
      <c r="D759" s="1028"/>
      <c r="E759" s="1071"/>
      <c r="H759" s="998"/>
      <c r="I759" s="998"/>
      <c r="J759" s="998"/>
      <c r="K759" s="998"/>
      <c r="L759" s="998"/>
      <c r="M759" s="998"/>
      <c r="N759" s="998"/>
      <c r="O759" s="998"/>
    </row>
    <row r="760" spans="4:15" x14ac:dyDescent="0.25">
      <c r="D760" s="1028"/>
      <c r="E760" s="1071"/>
      <c r="H760" s="998"/>
      <c r="I760" s="998"/>
      <c r="J760" s="998"/>
      <c r="K760" s="998"/>
      <c r="L760" s="998"/>
      <c r="M760" s="998"/>
      <c r="N760" s="998"/>
      <c r="O760" s="998"/>
    </row>
    <row r="761" spans="4:15" x14ac:dyDescent="0.25">
      <c r="D761" s="1028"/>
      <c r="E761" s="1071"/>
      <c r="H761" s="998"/>
      <c r="I761" s="998"/>
      <c r="J761" s="998"/>
      <c r="K761" s="998"/>
      <c r="L761" s="998"/>
      <c r="M761" s="998"/>
      <c r="N761" s="998"/>
      <c r="O761" s="998"/>
    </row>
    <row r="762" spans="4:15" x14ac:dyDescent="0.25">
      <c r="D762" s="1028"/>
      <c r="E762" s="1071"/>
      <c r="H762" s="998"/>
      <c r="I762" s="998"/>
      <c r="J762" s="998"/>
      <c r="K762" s="998"/>
      <c r="L762" s="998"/>
      <c r="M762" s="998"/>
      <c r="N762" s="998"/>
      <c r="O762" s="998"/>
    </row>
    <row r="763" spans="4:15" x14ac:dyDescent="0.25">
      <c r="D763" s="1028"/>
      <c r="E763" s="1071"/>
      <c r="H763" s="998"/>
      <c r="I763" s="998"/>
      <c r="J763" s="998"/>
      <c r="K763" s="998"/>
      <c r="L763" s="998"/>
      <c r="M763" s="998"/>
      <c r="N763" s="998"/>
      <c r="O763" s="998"/>
    </row>
    <row r="764" spans="4:15" x14ac:dyDescent="0.25">
      <c r="D764" s="1028"/>
      <c r="E764" s="1071"/>
      <c r="H764" s="998"/>
      <c r="I764" s="998"/>
      <c r="J764" s="998"/>
      <c r="K764" s="998"/>
      <c r="L764" s="998"/>
      <c r="M764" s="998"/>
      <c r="N764" s="998"/>
      <c r="O764" s="998"/>
    </row>
    <row r="765" spans="4:15" x14ac:dyDescent="0.25">
      <c r="D765" s="1028"/>
      <c r="E765" s="1071"/>
      <c r="H765" s="998"/>
      <c r="I765" s="998"/>
      <c r="J765" s="998"/>
      <c r="K765" s="998"/>
      <c r="L765" s="998"/>
      <c r="M765" s="998"/>
      <c r="N765" s="998"/>
      <c r="O765" s="998"/>
    </row>
    <row r="766" spans="4:15" x14ac:dyDescent="0.25">
      <c r="D766" s="1028"/>
      <c r="E766" s="1071"/>
      <c r="H766" s="998"/>
      <c r="I766" s="998"/>
      <c r="J766" s="998"/>
      <c r="K766" s="998"/>
      <c r="L766" s="998"/>
      <c r="M766" s="998"/>
      <c r="N766" s="998"/>
      <c r="O766" s="998"/>
    </row>
    <row r="767" spans="4:15" x14ac:dyDescent="0.25">
      <c r="D767" s="1028"/>
      <c r="E767" s="1071"/>
      <c r="H767" s="998"/>
      <c r="I767" s="998"/>
      <c r="J767" s="998"/>
      <c r="K767" s="998"/>
      <c r="L767" s="998"/>
      <c r="M767" s="998"/>
      <c r="N767" s="998"/>
      <c r="O767" s="998"/>
    </row>
    <row r="768" spans="4:15" x14ac:dyDescent="0.25">
      <c r="D768" s="1028"/>
      <c r="E768" s="1071"/>
      <c r="H768" s="998"/>
      <c r="I768" s="998"/>
      <c r="J768" s="998"/>
      <c r="K768" s="998"/>
      <c r="L768" s="998"/>
      <c r="M768" s="998"/>
      <c r="N768" s="998"/>
      <c r="O768" s="998"/>
    </row>
    <row r="769" spans="4:15" x14ac:dyDescent="0.25">
      <c r="D769" s="1028"/>
      <c r="E769" s="1071"/>
      <c r="H769" s="998"/>
      <c r="I769" s="998"/>
      <c r="J769" s="998"/>
      <c r="K769" s="998"/>
      <c r="L769" s="998"/>
      <c r="M769" s="998"/>
      <c r="N769" s="998"/>
      <c r="O769" s="998"/>
    </row>
    <row r="770" spans="4:15" x14ac:dyDescent="0.25">
      <c r="D770" s="1028"/>
      <c r="E770" s="1071"/>
      <c r="H770" s="998"/>
      <c r="I770" s="998"/>
      <c r="J770" s="998"/>
      <c r="K770" s="998"/>
      <c r="L770" s="998"/>
      <c r="M770" s="998"/>
      <c r="N770" s="998"/>
      <c r="O770" s="998"/>
    </row>
    <row r="771" spans="4:15" x14ac:dyDescent="0.25">
      <c r="D771" s="1028"/>
      <c r="E771" s="1071"/>
      <c r="H771" s="998"/>
      <c r="I771" s="998"/>
      <c r="J771" s="998"/>
      <c r="K771" s="998"/>
      <c r="L771" s="998"/>
      <c r="M771" s="998"/>
      <c r="N771" s="998"/>
      <c r="O771" s="998"/>
    </row>
    <row r="772" spans="4:15" x14ac:dyDescent="0.25">
      <c r="D772" s="1028"/>
      <c r="E772" s="1071"/>
      <c r="H772" s="998"/>
      <c r="I772" s="998"/>
      <c r="J772" s="998"/>
      <c r="K772" s="998"/>
      <c r="L772" s="998"/>
      <c r="M772" s="998"/>
      <c r="N772" s="998"/>
      <c r="O772" s="998"/>
    </row>
    <row r="773" spans="4:15" x14ac:dyDescent="0.25">
      <c r="D773" s="1028"/>
      <c r="E773" s="1071"/>
      <c r="H773" s="998"/>
      <c r="I773" s="998"/>
      <c r="J773" s="998"/>
      <c r="K773" s="998"/>
      <c r="L773" s="998"/>
      <c r="M773" s="998"/>
      <c r="N773" s="998"/>
      <c r="O773" s="998"/>
    </row>
    <row r="774" spans="4:15" x14ac:dyDescent="0.25">
      <c r="D774" s="1028"/>
      <c r="E774" s="1071"/>
      <c r="H774" s="998"/>
      <c r="I774" s="998"/>
      <c r="J774" s="998"/>
      <c r="K774" s="998"/>
      <c r="L774" s="998"/>
      <c r="M774" s="998"/>
      <c r="N774" s="998"/>
      <c r="O774" s="998"/>
    </row>
    <row r="775" spans="4:15" x14ac:dyDescent="0.25">
      <c r="D775" s="1028"/>
      <c r="E775" s="1071"/>
      <c r="H775" s="998"/>
      <c r="I775" s="998"/>
      <c r="J775" s="998"/>
      <c r="K775" s="998"/>
      <c r="L775" s="998"/>
      <c r="M775" s="998"/>
      <c r="N775" s="998"/>
      <c r="O775" s="998"/>
    </row>
    <row r="776" spans="4:15" x14ac:dyDescent="0.25">
      <c r="D776" s="1028"/>
      <c r="E776" s="1071"/>
      <c r="H776" s="998"/>
      <c r="I776" s="998"/>
      <c r="J776" s="998"/>
      <c r="K776" s="998"/>
      <c r="L776" s="998"/>
      <c r="M776" s="998"/>
      <c r="N776" s="998"/>
      <c r="O776" s="998"/>
    </row>
    <row r="777" spans="4:15" x14ac:dyDescent="0.25">
      <c r="D777" s="1028"/>
      <c r="E777" s="1071"/>
      <c r="H777" s="998"/>
      <c r="I777" s="998"/>
      <c r="J777" s="998"/>
      <c r="K777" s="998"/>
      <c r="L777" s="998"/>
      <c r="M777" s="998"/>
      <c r="N777" s="998"/>
      <c r="O777" s="998"/>
    </row>
    <row r="778" spans="4:15" x14ac:dyDescent="0.25">
      <c r="D778" s="1028"/>
      <c r="E778" s="1071"/>
      <c r="H778" s="998"/>
      <c r="I778" s="998"/>
      <c r="J778" s="998"/>
      <c r="K778" s="998"/>
      <c r="L778" s="998"/>
      <c r="M778" s="998"/>
      <c r="N778" s="998"/>
      <c r="O778" s="998"/>
    </row>
    <row r="779" spans="4:15" x14ac:dyDescent="0.25">
      <c r="D779" s="1028"/>
      <c r="E779" s="1071"/>
      <c r="H779" s="998"/>
      <c r="I779" s="998"/>
      <c r="J779" s="998"/>
      <c r="K779" s="998"/>
      <c r="L779" s="998"/>
      <c r="M779" s="998"/>
      <c r="N779" s="998"/>
      <c r="O779" s="998"/>
    </row>
    <row r="780" spans="4:15" x14ac:dyDescent="0.25">
      <c r="D780" s="1028"/>
      <c r="E780" s="1071"/>
      <c r="H780" s="998"/>
      <c r="I780" s="998"/>
      <c r="J780" s="998"/>
      <c r="K780" s="998"/>
      <c r="L780" s="998"/>
      <c r="M780" s="998"/>
      <c r="N780" s="998"/>
      <c r="O780" s="998"/>
    </row>
    <row r="781" spans="4:15" x14ac:dyDescent="0.25">
      <c r="D781" s="1028"/>
      <c r="E781" s="1071"/>
      <c r="H781" s="998"/>
      <c r="I781" s="998"/>
      <c r="J781" s="998"/>
      <c r="K781" s="998"/>
      <c r="L781" s="998"/>
      <c r="M781" s="998"/>
      <c r="N781" s="998"/>
      <c r="O781" s="998"/>
    </row>
    <row r="782" spans="4:15" x14ac:dyDescent="0.25">
      <c r="D782" s="1028"/>
      <c r="E782" s="1071"/>
      <c r="H782" s="998"/>
      <c r="I782" s="998"/>
      <c r="J782" s="998"/>
      <c r="K782" s="998"/>
      <c r="L782" s="998"/>
      <c r="M782" s="998"/>
      <c r="N782" s="998"/>
      <c r="O782" s="998"/>
    </row>
    <row r="783" spans="4:15" x14ac:dyDescent="0.25">
      <c r="D783" s="1028"/>
      <c r="E783" s="1071"/>
      <c r="H783" s="998"/>
      <c r="I783" s="998"/>
      <c r="J783" s="998"/>
      <c r="K783" s="998"/>
      <c r="L783" s="998"/>
      <c r="M783" s="998"/>
      <c r="N783" s="998"/>
      <c r="O783" s="998"/>
    </row>
    <row r="784" spans="4:15" x14ac:dyDescent="0.25">
      <c r="D784" s="1028"/>
      <c r="E784" s="1071"/>
      <c r="H784" s="998"/>
      <c r="I784" s="998"/>
      <c r="J784" s="998"/>
      <c r="K784" s="998"/>
      <c r="L784" s="998"/>
      <c r="M784" s="998"/>
      <c r="N784" s="998"/>
      <c r="O784" s="998"/>
    </row>
    <row r="785" spans="4:15" x14ac:dyDescent="0.25">
      <c r="D785" s="1028"/>
      <c r="E785" s="1071"/>
      <c r="H785" s="998"/>
      <c r="I785" s="998"/>
      <c r="J785" s="998"/>
      <c r="K785" s="998"/>
      <c r="L785" s="998"/>
      <c r="M785" s="998"/>
      <c r="N785" s="998"/>
      <c r="O785" s="998"/>
    </row>
    <row r="786" spans="4:15" x14ac:dyDescent="0.25">
      <c r="D786" s="1028"/>
      <c r="E786" s="1071"/>
      <c r="H786" s="998"/>
      <c r="I786" s="998"/>
      <c r="J786" s="998"/>
      <c r="K786" s="998"/>
      <c r="L786" s="998"/>
      <c r="M786" s="998"/>
      <c r="N786" s="998"/>
      <c r="O786" s="998"/>
    </row>
    <row r="787" spans="4:15" x14ac:dyDescent="0.25">
      <c r="D787" s="1028"/>
      <c r="E787" s="1071"/>
      <c r="H787" s="998"/>
      <c r="I787" s="998"/>
      <c r="J787" s="998"/>
      <c r="K787" s="998"/>
      <c r="L787" s="998"/>
      <c r="M787" s="998"/>
      <c r="N787" s="998"/>
      <c r="O787" s="998"/>
    </row>
    <row r="788" spans="4:15" x14ac:dyDescent="0.25">
      <c r="D788" s="1028"/>
      <c r="E788" s="1071"/>
      <c r="H788" s="998"/>
      <c r="I788" s="998"/>
      <c r="J788" s="998"/>
      <c r="K788" s="998"/>
      <c r="L788" s="998"/>
      <c r="M788" s="998"/>
      <c r="N788" s="998"/>
      <c r="O788" s="998"/>
    </row>
    <row r="789" spans="4:15" x14ac:dyDescent="0.25">
      <c r="D789" s="1028"/>
      <c r="E789" s="1071"/>
      <c r="H789" s="998"/>
      <c r="I789" s="998"/>
      <c r="J789" s="998"/>
      <c r="K789" s="998"/>
      <c r="L789" s="998"/>
      <c r="M789" s="998"/>
      <c r="N789" s="998"/>
      <c r="O789" s="998"/>
    </row>
    <row r="790" spans="4:15" x14ac:dyDescent="0.25">
      <c r="D790" s="1028"/>
      <c r="E790" s="1071"/>
      <c r="H790" s="998"/>
      <c r="I790" s="998"/>
      <c r="J790" s="998"/>
      <c r="K790" s="998"/>
      <c r="L790" s="998"/>
      <c r="M790" s="998"/>
      <c r="N790" s="998"/>
      <c r="O790" s="998"/>
    </row>
    <row r="791" spans="4:15" x14ac:dyDescent="0.25">
      <c r="D791" s="1028"/>
      <c r="E791" s="1071"/>
      <c r="H791" s="998"/>
      <c r="I791" s="998"/>
      <c r="J791" s="998"/>
      <c r="K791" s="998"/>
      <c r="L791" s="998"/>
      <c r="M791" s="998"/>
      <c r="N791" s="998"/>
      <c r="O791" s="998"/>
    </row>
    <row r="792" spans="4:15" x14ac:dyDescent="0.25">
      <c r="D792" s="1028"/>
      <c r="E792" s="1071"/>
      <c r="H792" s="998"/>
      <c r="I792" s="998"/>
      <c r="J792" s="998"/>
      <c r="K792" s="998"/>
      <c r="L792" s="998"/>
      <c r="M792" s="998"/>
      <c r="N792" s="998"/>
      <c r="O792" s="998"/>
    </row>
    <row r="793" spans="4:15" x14ac:dyDescent="0.25">
      <c r="D793" s="1028"/>
      <c r="E793" s="1071"/>
      <c r="H793" s="998"/>
      <c r="I793" s="998"/>
      <c r="J793" s="998"/>
      <c r="K793" s="998"/>
      <c r="L793" s="998"/>
      <c r="M793" s="998"/>
      <c r="N793" s="998"/>
      <c r="O793" s="998"/>
    </row>
    <row r="794" spans="4:15" x14ac:dyDescent="0.25">
      <c r="D794" s="1028"/>
      <c r="E794" s="1071"/>
      <c r="H794" s="998"/>
      <c r="I794" s="998"/>
      <c r="J794" s="998"/>
      <c r="K794" s="998"/>
      <c r="L794" s="998"/>
      <c r="M794" s="998"/>
      <c r="N794" s="998"/>
      <c r="O794" s="998"/>
    </row>
    <row r="795" spans="4:15" x14ac:dyDescent="0.25">
      <c r="D795" s="1028"/>
      <c r="E795" s="1071"/>
      <c r="H795" s="998"/>
      <c r="I795" s="998"/>
      <c r="J795" s="998"/>
      <c r="K795" s="998"/>
      <c r="L795" s="998"/>
      <c r="M795" s="998"/>
      <c r="N795" s="998"/>
      <c r="O795" s="998"/>
    </row>
    <row r="796" spans="4:15" x14ac:dyDescent="0.25">
      <c r="D796" s="1028"/>
      <c r="E796" s="1071"/>
      <c r="H796" s="998"/>
      <c r="I796" s="998"/>
      <c r="J796" s="998"/>
      <c r="K796" s="998"/>
      <c r="L796" s="998"/>
      <c r="M796" s="998"/>
      <c r="N796" s="998"/>
      <c r="O796" s="998"/>
    </row>
    <row r="797" spans="4:15" x14ac:dyDescent="0.25">
      <c r="D797" s="1028"/>
      <c r="E797" s="1071"/>
      <c r="H797" s="998"/>
      <c r="I797" s="998"/>
      <c r="J797" s="998"/>
      <c r="K797" s="998"/>
      <c r="L797" s="998"/>
      <c r="M797" s="998"/>
      <c r="N797" s="998"/>
      <c r="O797" s="998"/>
    </row>
    <row r="798" spans="4:15" x14ac:dyDescent="0.25">
      <c r="D798" s="1028"/>
      <c r="E798" s="1071"/>
      <c r="H798" s="998"/>
      <c r="I798" s="998"/>
      <c r="J798" s="998"/>
      <c r="K798" s="998"/>
      <c r="L798" s="998"/>
      <c r="M798" s="998"/>
      <c r="N798" s="998"/>
      <c r="O798" s="998"/>
    </row>
    <row r="799" spans="4:15" x14ac:dyDescent="0.25">
      <c r="D799" s="1028"/>
      <c r="E799" s="1071"/>
      <c r="H799" s="998"/>
      <c r="I799" s="998"/>
      <c r="J799" s="998"/>
      <c r="K799" s="998"/>
      <c r="L799" s="998"/>
      <c r="M799" s="998"/>
      <c r="N799" s="998"/>
      <c r="O799" s="998"/>
    </row>
    <row r="800" spans="4:15" x14ac:dyDescent="0.25">
      <c r="D800" s="1028"/>
      <c r="E800" s="1071"/>
      <c r="H800" s="998"/>
      <c r="I800" s="998"/>
      <c r="J800" s="998"/>
      <c r="K800" s="998"/>
      <c r="L800" s="998"/>
      <c r="M800" s="998"/>
      <c r="N800" s="998"/>
      <c r="O800" s="998"/>
    </row>
    <row r="801" spans="4:15" x14ac:dyDescent="0.25">
      <c r="D801" s="1028"/>
      <c r="E801" s="1071"/>
      <c r="H801" s="998"/>
      <c r="I801" s="998"/>
      <c r="J801" s="998"/>
      <c r="K801" s="998"/>
      <c r="L801" s="998"/>
      <c r="M801" s="998"/>
      <c r="N801" s="998"/>
      <c r="O801" s="998"/>
    </row>
    <row r="802" spans="4:15" x14ac:dyDescent="0.25">
      <c r="D802" s="1028"/>
      <c r="E802" s="1071"/>
      <c r="H802" s="998"/>
      <c r="I802" s="998"/>
      <c r="J802" s="998"/>
      <c r="K802" s="998"/>
      <c r="L802" s="998"/>
      <c r="M802" s="998"/>
      <c r="N802" s="998"/>
      <c r="O802" s="998"/>
    </row>
    <row r="803" spans="4:15" x14ac:dyDescent="0.25">
      <c r="D803" s="1028"/>
      <c r="E803" s="1071"/>
      <c r="H803" s="998"/>
      <c r="I803" s="998"/>
      <c r="J803" s="998"/>
      <c r="K803" s="998"/>
      <c r="L803" s="998"/>
      <c r="M803" s="998"/>
      <c r="N803" s="998"/>
      <c r="O803" s="998"/>
    </row>
    <row r="804" spans="4:15" x14ac:dyDescent="0.25">
      <c r="D804" s="1028"/>
      <c r="E804" s="1071"/>
      <c r="H804" s="998"/>
      <c r="I804" s="998"/>
      <c r="J804" s="998"/>
      <c r="K804" s="998"/>
      <c r="L804" s="998"/>
      <c r="M804" s="998"/>
      <c r="N804" s="998"/>
      <c r="O804" s="998"/>
    </row>
    <row r="805" spans="4:15" x14ac:dyDescent="0.25">
      <c r="D805" s="1028"/>
      <c r="E805" s="1071"/>
      <c r="H805" s="998"/>
      <c r="I805" s="998"/>
      <c r="J805" s="998"/>
      <c r="K805" s="998"/>
      <c r="L805" s="998"/>
      <c r="M805" s="998"/>
      <c r="N805" s="998"/>
      <c r="O805" s="998"/>
    </row>
    <row r="806" spans="4:15" x14ac:dyDescent="0.25">
      <c r="D806" s="1028"/>
      <c r="E806" s="1071"/>
      <c r="H806" s="998"/>
      <c r="I806" s="998"/>
      <c r="J806" s="998"/>
      <c r="K806" s="998"/>
      <c r="L806" s="998"/>
      <c r="M806" s="998"/>
      <c r="N806" s="998"/>
      <c r="O806" s="998"/>
    </row>
    <row r="807" spans="4:15" x14ac:dyDescent="0.25">
      <c r="D807" s="1028"/>
      <c r="E807" s="1071"/>
      <c r="H807" s="998"/>
      <c r="I807" s="998"/>
      <c r="J807" s="998"/>
      <c r="K807" s="998"/>
      <c r="L807" s="998"/>
      <c r="M807" s="998"/>
      <c r="N807" s="998"/>
      <c r="O807" s="998"/>
    </row>
    <row r="808" spans="4:15" x14ac:dyDescent="0.25">
      <c r="D808" s="1028"/>
      <c r="E808" s="1071"/>
      <c r="H808" s="998"/>
      <c r="I808" s="998"/>
      <c r="J808" s="998"/>
      <c r="K808" s="998"/>
      <c r="L808" s="998"/>
      <c r="M808" s="998"/>
      <c r="N808" s="998"/>
      <c r="O808" s="998"/>
    </row>
    <row r="809" spans="4:15" x14ac:dyDescent="0.25">
      <c r="D809" s="1028"/>
      <c r="E809" s="1071"/>
      <c r="H809" s="998"/>
      <c r="I809" s="998"/>
      <c r="J809" s="998"/>
      <c r="K809" s="998"/>
      <c r="L809" s="998"/>
      <c r="M809" s="998"/>
      <c r="N809" s="998"/>
      <c r="O809" s="998"/>
    </row>
    <row r="810" spans="4:15" x14ac:dyDescent="0.25">
      <c r="D810" s="1028"/>
      <c r="E810" s="1071"/>
      <c r="H810" s="998"/>
      <c r="I810" s="998"/>
      <c r="J810" s="998"/>
      <c r="K810" s="998"/>
      <c r="L810" s="998"/>
      <c r="M810" s="998"/>
      <c r="N810" s="998"/>
      <c r="O810" s="998"/>
    </row>
    <row r="811" spans="4:15" x14ac:dyDescent="0.25">
      <c r="D811" s="1028"/>
      <c r="E811" s="1071"/>
      <c r="H811" s="998"/>
      <c r="I811" s="998"/>
      <c r="J811" s="998"/>
      <c r="K811" s="998"/>
      <c r="L811" s="998"/>
      <c r="M811" s="998"/>
      <c r="N811" s="998"/>
      <c r="O811" s="998"/>
    </row>
    <row r="812" spans="4:15" x14ac:dyDescent="0.25">
      <c r="D812" s="1028"/>
      <c r="E812" s="1071"/>
      <c r="H812" s="998"/>
      <c r="I812" s="998"/>
      <c r="J812" s="998"/>
      <c r="K812" s="998"/>
      <c r="L812" s="998"/>
      <c r="M812" s="998"/>
      <c r="N812" s="998"/>
      <c r="O812" s="998"/>
    </row>
    <row r="813" spans="4:15" x14ac:dyDescent="0.25">
      <c r="D813" s="1028"/>
      <c r="E813" s="1071"/>
      <c r="H813" s="998"/>
      <c r="I813" s="998"/>
      <c r="J813" s="998"/>
      <c r="K813" s="998"/>
      <c r="L813" s="998"/>
      <c r="M813" s="998"/>
      <c r="N813" s="998"/>
      <c r="O813" s="998"/>
    </row>
    <row r="814" spans="4:15" x14ac:dyDescent="0.25">
      <c r="D814" s="1028"/>
      <c r="E814" s="1071"/>
      <c r="H814" s="998"/>
      <c r="I814" s="998"/>
      <c r="J814" s="998"/>
      <c r="K814" s="998"/>
      <c r="L814" s="998"/>
      <c r="M814" s="998"/>
      <c r="N814" s="998"/>
      <c r="O814" s="998"/>
    </row>
    <row r="815" spans="4:15" x14ac:dyDescent="0.25">
      <c r="D815" s="1028"/>
      <c r="E815" s="1071"/>
      <c r="H815" s="998"/>
      <c r="I815" s="998"/>
      <c r="J815" s="998"/>
      <c r="K815" s="998"/>
      <c r="L815" s="998"/>
      <c r="M815" s="998"/>
      <c r="N815" s="998"/>
      <c r="O815" s="998"/>
    </row>
    <row r="816" spans="4:15" x14ac:dyDescent="0.25">
      <c r="D816" s="1028"/>
      <c r="E816" s="1071"/>
      <c r="H816" s="998"/>
      <c r="I816" s="998"/>
      <c r="J816" s="998"/>
      <c r="K816" s="998"/>
      <c r="L816" s="998"/>
      <c r="M816" s="998"/>
      <c r="N816" s="998"/>
      <c r="O816" s="998"/>
    </row>
    <row r="817" spans="4:15" x14ac:dyDescent="0.25">
      <c r="D817" s="1028"/>
      <c r="E817" s="1071"/>
      <c r="H817" s="998"/>
      <c r="I817" s="998"/>
      <c r="J817" s="998"/>
      <c r="K817" s="998"/>
      <c r="L817" s="998"/>
      <c r="M817" s="998"/>
      <c r="N817" s="998"/>
      <c r="O817" s="998"/>
    </row>
    <row r="818" spans="4:15" x14ac:dyDescent="0.25">
      <c r="D818" s="1028"/>
      <c r="E818" s="1071"/>
      <c r="H818" s="998"/>
      <c r="I818" s="998"/>
      <c r="J818" s="998"/>
      <c r="K818" s="998"/>
      <c r="L818" s="998"/>
      <c r="M818" s="998"/>
      <c r="N818" s="998"/>
      <c r="O818" s="998"/>
    </row>
    <row r="819" spans="4:15" x14ac:dyDescent="0.25">
      <c r="D819" s="1028"/>
      <c r="E819" s="1071"/>
      <c r="H819" s="998"/>
      <c r="I819" s="998"/>
      <c r="J819" s="998"/>
      <c r="K819" s="998"/>
      <c r="L819" s="998"/>
      <c r="M819" s="998"/>
      <c r="N819" s="998"/>
      <c r="O819" s="998"/>
    </row>
    <row r="820" spans="4:15" x14ac:dyDescent="0.25">
      <c r="D820" s="1028"/>
      <c r="E820" s="1071"/>
      <c r="H820" s="998"/>
      <c r="I820" s="998"/>
      <c r="J820" s="998"/>
      <c r="K820" s="998"/>
      <c r="L820" s="998"/>
      <c r="M820" s="998"/>
      <c r="N820" s="998"/>
      <c r="O820" s="998"/>
    </row>
    <row r="821" spans="4:15" x14ac:dyDescent="0.25">
      <c r="D821" s="1028"/>
      <c r="E821" s="1071"/>
      <c r="H821" s="998"/>
      <c r="I821" s="998"/>
      <c r="J821" s="998"/>
      <c r="K821" s="998"/>
      <c r="L821" s="998"/>
      <c r="M821" s="998"/>
      <c r="N821" s="998"/>
      <c r="O821" s="998"/>
    </row>
    <row r="822" spans="4:15" x14ac:dyDescent="0.25">
      <c r="D822" s="1028"/>
      <c r="E822" s="1071"/>
      <c r="H822" s="998"/>
      <c r="I822" s="998"/>
      <c r="J822" s="998"/>
      <c r="K822" s="998"/>
      <c r="L822" s="998"/>
      <c r="M822" s="998"/>
      <c r="N822" s="998"/>
      <c r="O822" s="998"/>
    </row>
    <row r="823" spans="4:15" x14ac:dyDescent="0.25">
      <c r="D823" s="1028"/>
      <c r="E823" s="1071"/>
      <c r="H823" s="998"/>
      <c r="I823" s="998"/>
      <c r="J823" s="998"/>
      <c r="K823" s="998"/>
      <c r="L823" s="998"/>
      <c r="M823" s="998"/>
      <c r="N823" s="998"/>
      <c r="O823" s="998"/>
    </row>
    <row r="824" spans="4:15" x14ac:dyDescent="0.25">
      <c r="D824" s="1028"/>
      <c r="E824" s="1071"/>
      <c r="H824" s="998"/>
      <c r="I824" s="998"/>
      <c r="J824" s="998"/>
      <c r="K824" s="998"/>
      <c r="L824" s="998"/>
      <c r="M824" s="998"/>
      <c r="N824" s="998"/>
      <c r="O824" s="998"/>
    </row>
    <row r="825" spans="4:15" x14ac:dyDescent="0.25">
      <c r="D825" s="1028"/>
      <c r="E825" s="1071"/>
      <c r="H825" s="998"/>
      <c r="I825" s="998"/>
      <c r="J825" s="998"/>
      <c r="K825" s="998"/>
      <c r="L825" s="998"/>
      <c r="M825" s="998"/>
      <c r="N825" s="998"/>
      <c r="O825" s="998"/>
    </row>
    <row r="826" spans="4:15" x14ac:dyDescent="0.25">
      <c r="D826" s="1028"/>
      <c r="E826" s="1071"/>
      <c r="H826" s="998"/>
      <c r="I826" s="998"/>
      <c r="J826" s="998"/>
      <c r="K826" s="998"/>
      <c r="L826" s="998"/>
      <c r="M826" s="998"/>
      <c r="N826" s="998"/>
      <c r="O826" s="998"/>
    </row>
    <row r="827" spans="4:15" x14ac:dyDescent="0.25">
      <c r="D827" s="1028"/>
      <c r="E827" s="1071"/>
      <c r="H827" s="998"/>
      <c r="I827" s="998"/>
      <c r="J827" s="998"/>
      <c r="K827" s="998"/>
      <c r="L827" s="998"/>
      <c r="M827" s="998"/>
      <c r="N827" s="998"/>
      <c r="O827" s="998"/>
    </row>
    <row r="828" spans="4:15" x14ac:dyDescent="0.25">
      <c r="D828" s="1028"/>
      <c r="E828" s="1071"/>
      <c r="H828" s="998"/>
      <c r="I828" s="998"/>
      <c r="J828" s="998"/>
      <c r="K828" s="998"/>
      <c r="L828" s="998"/>
      <c r="M828" s="998"/>
      <c r="N828" s="998"/>
      <c r="O828" s="998"/>
    </row>
    <row r="829" spans="4:15" x14ac:dyDescent="0.25">
      <c r="D829" s="1028"/>
      <c r="E829" s="1071"/>
      <c r="H829" s="998"/>
      <c r="I829" s="998"/>
      <c r="J829" s="998"/>
      <c r="K829" s="998"/>
      <c r="L829" s="998"/>
      <c r="M829" s="998"/>
      <c r="N829" s="998"/>
      <c r="O829" s="998"/>
    </row>
    <row r="830" spans="4:15" x14ac:dyDescent="0.25">
      <c r="D830" s="1028"/>
      <c r="E830" s="1071"/>
      <c r="H830" s="998"/>
      <c r="I830" s="998"/>
      <c r="J830" s="998"/>
      <c r="K830" s="998"/>
      <c r="L830" s="998"/>
      <c r="M830" s="998"/>
      <c r="N830" s="998"/>
      <c r="O830" s="998"/>
    </row>
    <row r="831" spans="4:15" x14ac:dyDescent="0.25">
      <c r="D831" s="1028"/>
      <c r="E831" s="1071"/>
      <c r="H831" s="998"/>
      <c r="I831" s="998"/>
      <c r="J831" s="998"/>
      <c r="K831" s="998"/>
      <c r="L831" s="998"/>
      <c r="M831" s="998"/>
      <c r="N831" s="998"/>
      <c r="O831" s="998"/>
    </row>
    <row r="832" spans="4:15" x14ac:dyDescent="0.25">
      <c r="D832" s="1028"/>
      <c r="E832" s="1071"/>
      <c r="H832" s="998"/>
      <c r="I832" s="998"/>
      <c r="J832" s="998"/>
      <c r="K832" s="998"/>
      <c r="L832" s="998"/>
      <c r="M832" s="998"/>
      <c r="N832" s="998"/>
      <c r="O832" s="998"/>
    </row>
    <row r="833" spans="4:15" x14ac:dyDescent="0.25">
      <c r="D833" s="1028"/>
      <c r="E833" s="1071"/>
      <c r="H833" s="998"/>
      <c r="I833" s="998"/>
      <c r="J833" s="998"/>
      <c r="K833" s="998"/>
      <c r="L833" s="998"/>
      <c r="M833" s="998"/>
      <c r="N833" s="998"/>
      <c r="O833" s="998"/>
    </row>
    <row r="834" spans="4:15" x14ac:dyDescent="0.25">
      <c r="D834" s="1028"/>
      <c r="E834" s="1071"/>
      <c r="H834" s="998"/>
      <c r="I834" s="998"/>
      <c r="J834" s="998"/>
      <c r="K834" s="998"/>
      <c r="L834" s="998"/>
      <c r="M834" s="998"/>
      <c r="N834" s="998"/>
      <c r="O834" s="998"/>
    </row>
    <row r="835" spans="4:15" x14ac:dyDescent="0.25">
      <c r="D835" s="1028"/>
      <c r="E835" s="1071"/>
      <c r="H835" s="998"/>
      <c r="I835" s="998"/>
      <c r="J835" s="998"/>
      <c r="K835" s="998"/>
      <c r="L835" s="998"/>
      <c r="M835" s="998"/>
      <c r="N835" s="998"/>
      <c r="O835" s="998"/>
    </row>
    <row r="836" spans="4:15" x14ac:dyDescent="0.25">
      <c r="D836" s="1028"/>
      <c r="E836" s="1071"/>
      <c r="H836" s="998"/>
      <c r="I836" s="998"/>
      <c r="J836" s="998"/>
      <c r="K836" s="998"/>
      <c r="L836" s="998"/>
      <c r="M836" s="998"/>
      <c r="N836" s="998"/>
      <c r="O836" s="998"/>
    </row>
    <row r="837" spans="4:15" x14ac:dyDescent="0.25">
      <c r="D837" s="1028"/>
      <c r="E837" s="1071"/>
      <c r="H837" s="998"/>
      <c r="I837" s="998"/>
      <c r="J837" s="998"/>
      <c r="K837" s="998"/>
      <c r="L837" s="998"/>
      <c r="M837" s="998"/>
      <c r="N837" s="998"/>
      <c r="O837" s="998"/>
    </row>
    <row r="838" spans="4:15" x14ac:dyDescent="0.25">
      <c r="D838" s="1028"/>
      <c r="E838" s="1071"/>
      <c r="H838" s="998"/>
      <c r="I838" s="998"/>
      <c r="J838" s="998"/>
      <c r="K838" s="998"/>
      <c r="L838" s="998"/>
      <c r="M838" s="998"/>
      <c r="N838" s="998"/>
      <c r="O838" s="998"/>
    </row>
    <row r="839" spans="4:15" x14ac:dyDescent="0.25">
      <c r="D839" s="1028"/>
      <c r="E839" s="1071"/>
      <c r="H839" s="998"/>
      <c r="I839" s="998"/>
      <c r="J839" s="998"/>
      <c r="K839" s="998"/>
      <c r="L839" s="998"/>
      <c r="M839" s="998"/>
      <c r="N839" s="998"/>
      <c r="O839" s="998"/>
    </row>
    <row r="840" spans="4:15" x14ac:dyDescent="0.25">
      <c r="D840" s="1028"/>
      <c r="E840" s="1071"/>
      <c r="H840" s="998"/>
      <c r="I840" s="998"/>
      <c r="J840" s="998"/>
      <c r="K840" s="998"/>
      <c r="L840" s="998"/>
      <c r="M840" s="998"/>
      <c r="N840" s="998"/>
      <c r="O840" s="998"/>
    </row>
    <row r="841" spans="4:15" x14ac:dyDescent="0.25">
      <c r="D841" s="1028"/>
      <c r="E841" s="1071"/>
      <c r="H841" s="998"/>
      <c r="I841" s="998"/>
      <c r="J841" s="998"/>
      <c r="K841" s="998"/>
      <c r="L841" s="998"/>
      <c r="M841" s="998"/>
      <c r="N841" s="998"/>
      <c r="O841" s="998"/>
    </row>
    <row r="842" spans="4:15" x14ac:dyDescent="0.25">
      <c r="D842" s="1028"/>
      <c r="E842" s="1071"/>
      <c r="H842" s="998"/>
      <c r="I842" s="998"/>
      <c r="J842" s="998"/>
      <c r="K842" s="998"/>
      <c r="L842" s="998"/>
      <c r="M842" s="998"/>
      <c r="N842" s="998"/>
      <c r="O842" s="998"/>
    </row>
    <row r="843" spans="4:15" x14ac:dyDescent="0.25">
      <c r="D843" s="1028"/>
      <c r="E843" s="1071"/>
      <c r="H843" s="998"/>
      <c r="I843" s="998"/>
      <c r="J843" s="998"/>
      <c r="K843" s="998"/>
      <c r="L843" s="998"/>
      <c r="M843" s="998"/>
      <c r="N843" s="998"/>
      <c r="O843" s="998"/>
    </row>
    <row r="844" spans="4:15" x14ac:dyDescent="0.25">
      <c r="D844" s="1028"/>
      <c r="E844" s="1071"/>
      <c r="H844" s="998"/>
      <c r="I844" s="998"/>
      <c r="J844" s="998"/>
      <c r="K844" s="998"/>
      <c r="L844" s="998"/>
      <c r="M844" s="998"/>
      <c r="N844" s="998"/>
      <c r="O844" s="998"/>
    </row>
    <row r="845" spans="4:15" x14ac:dyDescent="0.25">
      <c r="D845" s="1028"/>
      <c r="E845" s="1071"/>
      <c r="H845" s="998"/>
      <c r="I845" s="998"/>
      <c r="J845" s="998"/>
      <c r="K845" s="998"/>
      <c r="L845" s="998"/>
      <c r="M845" s="998"/>
      <c r="N845" s="998"/>
      <c r="O845" s="998"/>
    </row>
    <row r="846" spans="4:15" x14ac:dyDescent="0.25">
      <c r="D846" s="1028"/>
      <c r="E846" s="1071"/>
      <c r="H846" s="998"/>
      <c r="I846" s="998"/>
      <c r="J846" s="998"/>
      <c r="K846" s="998"/>
      <c r="L846" s="998"/>
      <c r="M846" s="998"/>
      <c r="N846" s="998"/>
      <c r="O846" s="998"/>
    </row>
    <row r="847" spans="4:15" x14ac:dyDescent="0.25">
      <c r="D847" s="1028"/>
      <c r="E847" s="1071"/>
      <c r="H847" s="998"/>
      <c r="I847" s="998"/>
      <c r="J847" s="998"/>
      <c r="K847" s="998"/>
      <c r="L847" s="998"/>
      <c r="M847" s="998"/>
      <c r="N847" s="998"/>
      <c r="O847" s="998"/>
    </row>
    <row r="848" spans="4:15" x14ac:dyDescent="0.25">
      <c r="D848" s="1028"/>
      <c r="E848" s="1071"/>
      <c r="H848" s="998"/>
      <c r="I848" s="998"/>
      <c r="J848" s="998"/>
      <c r="K848" s="998"/>
      <c r="L848" s="998"/>
      <c r="M848" s="998"/>
      <c r="N848" s="998"/>
      <c r="O848" s="998"/>
    </row>
    <row r="849" spans="4:15" x14ac:dyDescent="0.25">
      <c r="D849" s="1028"/>
      <c r="E849" s="1071"/>
      <c r="H849" s="998"/>
      <c r="I849" s="998"/>
      <c r="J849" s="998"/>
      <c r="K849" s="998"/>
      <c r="L849" s="998"/>
      <c r="M849" s="998"/>
      <c r="N849" s="998"/>
      <c r="O849" s="998"/>
    </row>
    <row r="850" spans="4:15" x14ac:dyDescent="0.25">
      <c r="D850" s="1028"/>
      <c r="E850" s="1071"/>
      <c r="H850" s="998"/>
      <c r="I850" s="998"/>
      <c r="J850" s="998"/>
      <c r="K850" s="998"/>
      <c r="L850" s="998"/>
      <c r="M850" s="998"/>
      <c r="N850" s="998"/>
      <c r="O850" s="998"/>
    </row>
    <row r="851" spans="4:15" x14ac:dyDescent="0.25">
      <c r="D851" s="1028"/>
      <c r="E851" s="1071"/>
      <c r="H851" s="998"/>
      <c r="I851" s="998"/>
      <c r="J851" s="998"/>
      <c r="K851" s="998"/>
      <c r="L851" s="998"/>
      <c r="M851" s="998"/>
      <c r="N851" s="998"/>
      <c r="O851" s="998"/>
    </row>
    <row r="852" spans="4:15" x14ac:dyDescent="0.25">
      <c r="D852" s="1028"/>
      <c r="E852" s="1071"/>
      <c r="H852" s="998"/>
      <c r="I852" s="998"/>
      <c r="J852" s="998"/>
      <c r="K852" s="998"/>
      <c r="L852" s="998"/>
      <c r="M852" s="998"/>
      <c r="N852" s="998"/>
      <c r="O852" s="998"/>
    </row>
    <row r="853" spans="4:15" x14ac:dyDescent="0.25">
      <c r="D853" s="1028"/>
      <c r="E853" s="1071"/>
      <c r="H853" s="998"/>
      <c r="I853" s="998"/>
      <c r="J853" s="998"/>
      <c r="K853" s="998"/>
      <c r="L853" s="998"/>
      <c r="M853" s="998"/>
      <c r="N853" s="998"/>
      <c r="O853" s="998"/>
    </row>
    <row r="854" spans="4:15" x14ac:dyDescent="0.25">
      <c r="D854" s="1028"/>
      <c r="E854" s="1071"/>
      <c r="H854" s="998"/>
      <c r="I854" s="998"/>
      <c r="J854" s="998"/>
      <c r="K854" s="998"/>
      <c r="L854" s="998"/>
      <c r="M854" s="998"/>
      <c r="N854" s="998"/>
      <c r="O854" s="998"/>
    </row>
    <row r="855" spans="4:15" x14ac:dyDescent="0.25">
      <c r="D855" s="1028"/>
      <c r="E855" s="1071"/>
      <c r="H855" s="998"/>
      <c r="I855" s="998"/>
      <c r="J855" s="998"/>
      <c r="K855" s="998"/>
      <c r="L855" s="998"/>
      <c r="M855" s="998"/>
      <c r="N855" s="998"/>
      <c r="O855" s="998"/>
    </row>
    <row r="856" spans="4:15" x14ac:dyDescent="0.25">
      <c r="D856" s="1028"/>
      <c r="E856" s="1071"/>
      <c r="H856" s="998"/>
      <c r="I856" s="998"/>
      <c r="J856" s="998"/>
      <c r="K856" s="998"/>
      <c r="L856" s="998"/>
      <c r="M856" s="998"/>
      <c r="N856" s="998"/>
      <c r="O856" s="998"/>
    </row>
    <row r="857" spans="4:15" x14ac:dyDescent="0.25">
      <c r="D857" s="1028"/>
      <c r="E857" s="1071"/>
      <c r="H857" s="998"/>
      <c r="I857" s="998"/>
      <c r="J857" s="998"/>
      <c r="K857" s="998"/>
      <c r="L857" s="998"/>
      <c r="M857" s="998"/>
      <c r="N857" s="998"/>
      <c r="O857" s="998"/>
    </row>
    <row r="858" spans="4:15" x14ac:dyDescent="0.25">
      <c r="D858" s="1028"/>
      <c r="E858" s="1071"/>
      <c r="H858" s="998"/>
      <c r="I858" s="998"/>
      <c r="J858" s="998"/>
      <c r="K858" s="998"/>
      <c r="L858" s="998"/>
      <c r="M858" s="998"/>
      <c r="N858" s="998"/>
      <c r="O858" s="998"/>
    </row>
    <row r="859" spans="4:15" x14ac:dyDescent="0.25">
      <c r="D859" s="1028"/>
      <c r="E859" s="1071"/>
      <c r="H859" s="998"/>
      <c r="I859" s="998"/>
      <c r="J859" s="998"/>
      <c r="K859" s="998"/>
      <c r="L859" s="998"/>
      <c r="M859" s="998"/>
      <c r="N859" s="998"/>
      <c r="O859" s="998"/>
    </row>
    <row r="860" spans="4:15" x14ac:dyDescent="0.25">
      <c r="D860" s="1028"/>
      <c r="E860" s="1071"/>
      <c r="H860" s="998"/>
      <c r="I860" s="998"/>
      <c r="J860" s="998"/>
      <c r="K860" s="998"/>
      <c r="L860" s="998"/>
      <c r="M860" s="998"/>
      <c r="N860" s="998"/>
      <c r="O860" s="998"/>
    </row>
    <row r="861" spans="4:15" x14ac:dyDescent="0.25">
      <c r="D861" s="1028"/>
      <c r="E861" s="1071"/>
      <c r="H861" s="998"/>
      <c r="I861" s="998"/>
      <c r="J861" s="998"/>
      <c r="K861" s="998"/>
      <c r="L861" s="998"/>
      <c r="M861" s="998"/>
      <c r="N861" s="998"/>
      <c r="O861" s="998"/>
    </row>
    <row r="862" spans="4:15" x14ac:dyDescent="0.25">
      <c r="D862" s="1028"/>
      <c r="E862" s="1071"/>
      <c r="H862" s="998"/>
      <c r="I862" s="998"/>
      <c r="J862" s="998"/>
      <c r="K862" s="998"/>
      <c r="L862" s="998"/>
      <c r="M862" s="998"/>
      <c r="N862" s="998"/>
      <c r="O862" s="998"/>
    </row>
    <row r="863" spans="4:15" x14ac:dyDescent="0.25">
      <c r="D863" s="1028"/>
      <c r="E863" s="1071"/>
      <c r="H863" s="998"/>
      <c r="I863" s="998"/>
      <c r="J863" s="998"/>
      <c r="K863" s="998"/>
      <c r="L863" s="998"/>
      <c r="M863" s="998"/>
      <c r="N863" s="998"/>
      <c r="O863" s="998"/>
    </row>
    <row r="864" spans="4:15" x14ac:dyDescent="0.25">
      <c r="D864" s="1028"/>
      <c r="E864" s="1071"/>
      <c r="H864" s="998"/>
      <c r="I864" s="998"/>
      <c r="J864" s="998"/>
      <c r="K864" s="998"/>
      <c r="L864" s="998"/>
      <c r="M864" s="998"/>
      <c r="N864" s="998"/>
      <c r="O864" s="998"/>
    </row>
    <row r="865" spans="4:15" x14ac:dyDescent="0.25">
      <c r="D865" s="1028"/>
      <c r="E865" s="1071"/>
      <c r="H865" s="998"/>
      <c r="I865" s="998"/>
      <c r="J865" s="998"/>
      <c r="K865" s="998"/>
      <c r="L865" s="998"/>
      <c r="M865" s="998"/>
      <c r="N865" s="998"/>
      <c r="O865" s="998"/>
    </row>
    <row r="866" spans="4:15" x14ac:dyDescent="0.25">
      <c r="D866" s="1028"/>
      <c r="E866" s="1071"/>
      <c r="H866" s="998"/>
      <c r="I866" s="998"/>
      <c r="J866" s="998"/>
      <c r="K866" s="998"/>
      <c r="L866" s="998"/>
      <c r="M866" s="998"/>
      <c r="N866" s="998"/>
      <c r="O866" s="998"/>
    </row>
    <row r="867" spans="4:15" x14ac:dyDescent="0.25">
      <c r="D867" s="1028"/>
      <c r="E867" s="1071"/>
      <c r="H867" s="998"/>
      <c r="I867" s="998"/>
      <c r="J867" s="998"/>
      <c r="K867" s="998"/>
      <c r="L867" s="998"/>
      <c r="M867" s="998"/>
      <c r="N867" s="998"/>
      <c r="O867" s="998"/>
    </row>
    <row r="868" spans="4:15" x14ac:dyDescent="0.25">
      <c r="D868" s="1028"/>
      <c r="E868" s="1071"/>
      <c r="H868" s="998"/>
      <c r="I868" s="998"/>
      <c r="J868" s="998"/>
      <c r="K868" s="998"/>
      <c r="L868" s="998"/>
      <c r="M868" s="998"/>
      <c r="N868" s="998"/>
      <c r="O868" s="998"/>
    </row>
    <row r="869" spans="4:15" x14ac:dyDescent="0.25">
      <c r="D869" s="1028"/>
      <c r="E869" s="1071"/>
      <c r="H869" s="998"/>
      <c r="I869" s="998"/>
      <c r="J869" s="998"/>
      <c r="K869" s="998"/>
      <c r="L869" s="998"/>
      <c r="M869" s="998"/>
      <c r="N869" s="998"/>
      <c r="O869" s="998"/>
    </row>
    <row r="870" spans="4:15" x14ac:dyDescent="0.25">
      <c r="D870" s="1028"/>
      <c r="E870" s="1071"/>
      <c r="H870" s="998"/>
      <c r="I870" s="998"/>
      <c r="J870" s="998"/>
      <c r="K870" s="998"/>
      <c r="L870" s="998"/>
      <c r="M870" s="998"/>
      <c r="N870" s="998"/>
      <c r="O870" s="998"/>
    </row>
    <row r="871" spans="4:15" x14ac:dyDescent="0.25">
      <c r="D871" s="1028"/>
      <c r="E871" s="1071"/>
      <c r="H871" s="998"/>
      <c r="I871" s="998"/>
      <c r="J871" s="998"/>
      <c r="K871" s="998"/>
      <c r="L871" s="998"/>
      <c r="M871" s="998"/>
      <c r="N871" s="998"/>
      <c r="O871" s="998"/>
    </row>
    <row r="872" spans="4:15" x14ac:dyDescent="0.25">
      <c r="D872" s="1028"/>
      <c r="E872" s="1071"/>
      <c r="H872" s="998"/>
      <c r="I872" s="998"/>
      <c r="J872" s="998"/>
      <c r="K872" s="998"/>
      <c r="L872" s="998"/>
      <c r="M872" s="998"/>
      <c r="N872" s="998"/>
      <c r="O872" s="998"/>
    </row>
    <row r="873" spans="4:15" x14ac:dyDescent="0.25">
      <c r="D873" s="1028"/>
      <c r="E873" s="1071"/>
      <c r="H873" s="998"/>
      <c r="I873" s="998"/>
      <c r="J873" s="998"/>
      <c r="K873" s="998"/>
      <c r="L873" s="998"/>
      <c r="M873" s="998"/>
      <c r="N873" s="998"/>
      <c r="O873" s="998"/>
    </row>
    <row r="874" spans="4:15" x14ac:dyDescent="0.25">
      <c r="D874" s="1028"/>
      <c r="E874" s="1071"/>
      <c r="H874" s="998"/>
      <c r="I874" s="998"/>
      <c r="J874" s="998"/>
      <c r="K874" s="998"/>
      <c r="L874" s="998"/>
      <c r="M874" s="998"/>
      <c r="N874" s="998"/>
      <c r="O874" s="998"/>
    </row>
    <row r="875" spans="4:15" x14ac:dyDescent="0.25">
      <c r="D875" s="1028"/>
      <c r="E875" s="1071"/>
      <c r="H875" s="998"/>
      <c r="I875" s="998"/>
      <c r="J875" s="998"/>
      <c r="K875" s="998"/>
      <c r="L875" s="998"/>
      <c r="M875" s="998"/>
      <c r="N875" s="998"/>
      <c r="O875" s="998"/>
    </row>
    <row r="876" spans="4:15" x14ac:dyDescent="0.25">
      <c r="D876" s="1028"/>
      <c r="E876" s="1071"/>
      <c r="H876" s="998"/>
      <c r="I876" s="998"/>
      <c r="J876" s="998"/>
      <c r="K876" s="998"/>
      <c r="L876" s="998"/>
      <c r="M876" s="998"/>
      <c r="N876" s="998"/>
      <c r="O876" s="998"/>
    </row>
    <row r="877" spans="4:15" x14ac:dyDescent="0.25">
      <c r="D877" s="1028"/>
      <c r="E877" s="1071"/>
      <c r="H877" s="998"/>
      <c r="I877" s="998"/>
      <c r="J877" s="998"/>
      <c r="K877" s="998"/>
      <c r="L877" s="998"/>
      <c r="M877" s="998"/>
      <c r="N877" s="998"/>
      <c r="O877" s="998"/>
    </row>
    <row r="878" spans="4:15" x14ac:dyDescent="0.25">
      <c r="D878" s="1028"/>
      <c r="E878" s="1071"/>
      <c r="H878" s="998"/>
      <c r="I878" s="998"/>
      <c r="J878" s="998"/>
      <c r="K878" s="998"/>
      <c r="L878" s="998"/>
      <c r="M878" s="998"/>
      <c r="N878" s="998"/>
      <c r="O878" s="998"/>
    </row>
    <row r="879" spans="4:15" x14ac:dyDescent="0.25">
      <c r="D879" s="1028"/>
      <c r="E879" s="1071"/>
      <c r="H879" s="998"/>
      <c r="I879" s="998"/>
      <c r="J879" s="998"/>
      <c r="K879" s="998"/>
      <c r="L879" s="998"/>
      <c r="M879" s="998"/>
      <c r="N879" s="998"/>
      <c r="O879" s="998"/>
    </row>
    <row r="880" spans="4:15" x14ac:dyDescent="0.25">
      <c r="D880" s="1028"/>
      <c r="E880" s="1071"/>
      <c r="H880" s="998"/>
      <c r="I880" s="998"/>
      <c r="J880" s="998"/>
      <c r="K880" s="998"/>
      <c r="L880" s="998"/>
      <c r="M880" s="998"/>
      <c r="N880" s="998"/>
      <c r="O880" s="998"/>
    </row>
    <row r="881" spans="4:15" x14ac:dyDescent="0.25">
      <c r="D881" s="1028"/>
      <c r="E881" s="1071"/>
      <c r="H881" s="998"/>
      <c r="I881" s="998"/>
      <c r="J881" s="998"/>
      <c r="K881" s="998"/>
      <c r="L881" s="998"/>
      <c r="M881" s="998"/>
      <c r="N881" s="998"/>
      <c r="O881" s="998"/>
    </row>
    <row r="882" spans="4:15" x14ac:dyDescent="0.25">
      <c r="D882" s="1028"/>
      <c r="E882" s="1071"/>
      <c r="H882" s="998"/>
      <c r="I882" s="998"/>
      <c r="J882" s="998"/>
      <c r="K882" s="998"/>
      <c r="L882" s="998"/>
      <c r="M882" s="998"/>
      <c r="N882" s="998"/>
      <c r="O882" s="998"/>
    </row>
    <row r="883" spans="4:15" x14ac:dyDescent="0.25">
      <c r="D883" s="1028"/>
      <c r="E883" s="1071"/>
      <c r="H883" s="998"/>
      <c r="I883" s="998"/>
      <c r="J883" s="998"/>
      <c r="K883" s="998"/>
      <c r="L883" s="998"/>
      <c r="M883" s="998"/>
      <c r="N883" s="998"/>
      <c r="O883" s="998"/>
    </row>
    <row r="884" spans="4:15" x14ac:dyDescent="0.25">
      <c r="D884" s="1028"/>
      <c r="E884" s="1071"/>
      <c r="H884" s="998"/>
      <c r="I884" s="998"/>
      <c r="J884" s="998"/>
      <c r="K884" s="998"/>
      <c r="L884" s="998"/>
      <c r="M884" s="998"/>
      <c r="N884" s="998"/>
      <c r="O884" s="998"/>
    </row>
    <row r="885" spans="4:15" x14ac:dyDescent="0.25">
      <c r="D885" s="1028"/>
      <c r="E885" s="1071"/>
      <c r="H885" s="998"/>
      <c r="I885" s="998"/>
      <c r="J885" s="998"/>
      <c r="K885" s="998"/>
      <c r="L885" s="998"/>
      <c r="M885" s="998"/>
      <c r="N885" s="998"/>
      <c r="O885" s="998"/>
    </row>
    <row r="886" spans="4:15" x14ac:dyDescent="0.25">
      <c r="D886" s="1028"/>
      <c r="E886" s="1071"/>
      <c r="H886" s="998"/>
      <c r="I886" s="998"/>
      <c r="J886" s="998"/>
      <c r="K886" s="998"/>
      <c r="L886" s="998"/>
      <c r="M886" s="998"/>
      <c r="N886" s="998"/>
      <c r="O886" s="998"/>
    </row>
    <row r="887" spans="4:15" x14ac:dyDescent="0.25">
      <c r="D887" s="1028"/>
      <c r="E887" s="1071"/>
      <c r="H887" s="998"/>
      <c r="I887" s="998"/>
      <c r="J887" s="998"/>
      <c r="K887" s="998"/>
      <c r="L887" s="998"/>
      <c r="M887" s="998"/>
      <c r="N887" s="998"/>
      <c r="O887" s="998"/>
    </row>
    <row r="888" spans="4:15" x14ac:dyDescent="0.25">
      <c r="D888" s="1028"/>
      <c r="E888" s="1071"/>
      <c r="H888" s="998"/>
      <c r="I888" s="998"/>
      <c r="J888" s="998"/>
      <c r="K888" s="998"/>
      <c r="L888" s="998"/>
      <c r="M888" s="998"/>
      <c r="N888" s="998"/>
      <c r="O888" s="998"/>
    </row>
    <row r="889" spans="4:15" x14ac:dyDescent="0.25">
      <c r="D889" s="1028"/>
      <c r="E889" s="1071"/>
      <c r="H889" s="998"/>
      <c r="I889" s="998"/>
      <c r="J889" s="998"/>
      <c r="K889" s="998"/>
      <c r="L889" s="998"/>
      <c r="M889" s="998"/>
      <c r="N889" s="998"/>
      <c r="O889" s="998"/>
    </row>
    <row r="890" spans="4:15" x14ac:dyDescent="0.25">
      <c r="D890" s="1028"/>
      <c r="E890" s="1071"/>
      <c r="H890" s="998"/>
      <c r="I890" s="998"/>
      <c r="J890" s="998"/>
      <c r="K890" s="998"/>
      <c r="L890" s="998"/>
      <c r="M890" s="998"/>
      <c r="N890" s="998"/>
      <c r="O890" s="998"/>
    </row>
    <row r="891" spans="4:15" x14ac:dyDescent="0.25">
      <c r="D891" s="1028"/>
      <c r="E891" s="1071"/>
      <c r="H891" s="998"/>
      <c r="I891" s="998"/>
      <c r="J891" s="998"/>
      <c r="K891" s="998"/>
      <c r="L891" s="998"/>
      <c r="M891" s="998"/>
      <c r="N891" s="998"/>
      <c r="O891" s="998"/>
    </row>
    <row r="892" spans="4:15" x14ac:dyDescent="0.25">
      <c r="D892" s="1028"/>
      <c r="E892" s="1071"/>
      <c r="H892" s="998"/>
      <c r="I892" s="998"/>
      <c r="J892" s="998"/>
      <c r="K892" s="998"/>
      <c r="L892" s="998"/>
      <c r="M892" s="998"/>
      <c r="N892" s="998"/>
      <c r="O892" s="998"/>
    </row>
    <row r="893" spans="4:15" x14ac:dyDescent="0.25">
      <c r="D893" s="1028"/>
      <c r="E893" s="1071"/>
      <c r="H893" s="998"/>
      <c r="I893" s="998"/>
      <c r="J893" s="998"/>
      <c r="K893" s="998"/>
      <c r="L893" s="998"/>
      <c r="M893" s="998"/>
      <c r="N893" s="998"/>
      <c r="O893" s="998"/>
    </row>
    <row r="894" spans="4:15" x14ac:dyDescent="0.25">
      <c r="D894" s="1028"/>
      <c r="E894" s="1071"/>
      <c r="H894" s="998"/>
      <c r="I894" s="998"/>
      <c r="J894" s="998"/>
      <c r="K894" s="998"/>
      <c r="L894" s="998"/>
      <c r="M894" s="998"/>
      <c r="N894" s="998"/>
      <c r="O894" s="998"/>
    </row>
    <row r="895" spans="4:15" x14ac:dyDescent="0.25">
      <c r="D895" s="1028"/>
      <c r="E895" s="1071"/>
      <c r="H895" s="998"/>
      <c r="I895" s="998"/>
      <c r="J895" s="998"/>
      <c r="K895" s="998"/>
      <c r="L895" s="998"/>
      <c r="M895" s="998"/>
      <c r="N895" s="998"/>
      <c r="O895" s="998"/>
    </row>
    <row r="896" spans="4:15" x14ac:dyDescent="0.25">
      <c r="D896" s="1028"/>
      <c r="E896" s="1071"/>
      <c r="H896" s="998"/>
      <c r="I896" s="998"/>
      <c r="J896" s="998"/>
      <c r="K896" s="998"/>
      <c r="L896" s="998"/>
      <c r="M896" s="998"/>
      <c r="N896" s="998"/>
      <c r="O896" s="998"/>
    </row>
    <row r="897" spans="4:15" x14ac:dyDescent="0.25">
      <c r="D897" s="1028"/>
      <c r="E897" s="1071"/>
      <c r="H897" s="998"/>
      <c r="I897" s="998"/>
      <c r="J897" s="998"/>
      <c r="K897" s="998"/>
      <c r="L897" s="998"/>
      <c r="M897" s="998"/>
      <c r="N897" s="998"/>
      <c r="O897" s="998"/>
    </row>
    <row r="898" spans="4:15" x14ac:dyDescent="0.25">
      <c r="D898" s="1028"/>
      <c r="E898" s="1071"/>
      <c r="H898" s="998"/>
      <c r="I898" s="998"/>
      <c r="J898" s="998"/>
      <c r="K898" s="998"/>
      <c r="L898" s="998"/>
      <c r="M898" s="998"/>
      <c r="N898" s="998"/>
      <c r="O898" s="998"/>
    </row>
    <row r="899" spans="4:15" x14ac:dyDescent="0.25">
      <c r="D899" s="1028"/>
      <c r="E899" s="1071"/>
      <c r="H899" s="998"/>
      <c r="I899" s="998"/>
      <c r="J899" s="998"/>
      <c r="K899" s="998"/>
      <c r="L899" s="998"/>
      <c r="M899" s="998"/>
      <c r="N899" s="998"/>
      <c r="O899" s="998"/>
    </row>
    <row r="900" spans="4:15" x14ac:dyDescent="0.25">
      <c r="D900" s="1028"/>
      <c r="E900" s="1071"/>
      <c r="H900" s="998"/>
      <c r="I900" s="998"/>
      <c r="J900" s="998"/>
      <c r="K900" s="998"/>
      <c r="L900" s="998"/>
      <c r="M900" s="998"/>
      <c r="N900" s="998"/>
      <c r="O900" s="998"/>
    </row>
    <row r="901" spans="4:15" x14ac:dyDescent="0.25">
      <c r="D901" s="1028"/>
      <c r="E901" s="1071"/>
      <c r="H901" s="998"/>
      <c r="I901" s="998"/>
      <c r="J901" s="998"/>
      <c r="K901" s="998"/>
      <c r="L901" s="998"/>
      <c r="M901" s="998"/>
      <c r="N901" s="998"/>
      <c r="O901" s="998"/>
    </row>
    <row r="902" spans="4:15" x14ac:dyDescent="0.25">
      <c r="D902" s="1028"/>
      <c r="E902" s="1071"/>
      <c r="H902" s="998"/>
      <c r="I902" s="998"/>
      <c r="J902" s="998"/>
      <c r="K902" s="998"/>
      <c r="L902" s="998"/>
      <c r="M902" s="998"/>
      <c r="N902" s="998"/>
      <c r="O902" s="998"/>
    </row>
    <row r="903" spans="4:15" x14ac:dyDescent="0.25">
      <c r="D903" s="1028"/>
      <c r="E903" s="1071"/>
      <c r="H903" s="998"/>
      <c r="I903" s="998"/>
      <c r="J903" s="998"/>
      <c r="K903" s="998"/>
      <c r="L903" s="998"/>
      <c r="M903" s="998"/>
      <c r="N903" s="998"/>
      <c r="O903" s="998"/>
    </row>
    <row r="904" spans="4:15" x14ac:dyDescent="0.25">
      <c r="D904" s="1028"/>
      <c r="E904" s="1071"/>
      <c r="H904" s="998"/>
      <c r="I904" s="998"/>
      <c r="J904" s="998"/>
      <c r="K904" s="998"/>
      <c r="L904" s="998"/>
      <c r="M904" s="998"/>
      <c r="N904" s="998"/>
      <c r="O904" s="998"/>
    </row>
    <row r="905" spans="4:15" x14ac:dyDescent="0.25">
      <c r="D905" s="1028"/>
      <c r="E905" s="1071"/>
      <c r="H905" s="998"/>
      <c r="I905" s="998"/>
      <c r="J905" s="998"/>
      <c r="K905" s="998"/>
      <c r="L905" s="998"/>
      <c r="M905" s="998"/>
      <c r="N905" s="998"/>
      <c r="O905" s="998"/>
    </row>
    <row r="906" spans="4:15" x14ac:dyDescent="0.25">
      <c r="D906" s="1028"/>
      <c r="E906" s="1071"/>
      <c r="H906" s="998"/>
      <c r="I906" s="998"/>
      <c r="J906" s="998"/>
      <c r="K906" s="998"/>
      <c r="L906" s="998"/>
      <c r="M906" s="998"/>
      <c r="N906" s="998"/>
      <c r="O906" s="998"/>
    </row>
    <row r="907" spans="4:15" x14ac:dyDescent="0.25">
      <c r="D907" s="1028"/>
      <c r="E907" s="1071"/>
      <c r="H907" s="998"/>
      <c r="I907" s="998"/>
      <c r="J907" s="998"/>
      <c r="K907" s="998"/>
      <c r="L907" s="998"/>
      <c r="M907" s="998"/>
      <c r="N907" s="998"/>
      <c r="O907" s="998"/>
    </row>
    <row r="908" spans="4:15" x14ac:dyDescent="0.25">
      <c r="D908" s="1028"/>
      <c r="E908" s="1071"/>
      <c r="H908" s="998"/>
      <c r="I908" s="998"/>
      <c r="J908" s="998"/>
      <c r="K908" s="998"/>
      <c r="L908" s="998"/>
      <c r="M908" s="998"/>
      <c r="N908" s="998"/>
      <c r="O908" s="998"/>
    </row>
    <row r="909" spans="4:15" x14ac:dyDescent="0.25">
      <c r="D909" s="1028"/>
      <c r="E909" s="1071"/>
      <c r="H909" s="998"/>
      <c r="I909" s="998"/>
      <c r="J909" s="998"/>
      <c r="K909" s="998"/>
      <c r="L909" s="998"/>
      <c r="M909" s="998"/>
      <c r="N909" s="998"/>
      <c r="O909" s="998"/>
    </row>
    <row r="910" spans="4:15" x14ac:dyDescent="0.25">
      <c r="D910" s="1028"/>
      <c r="E910" s="1071"/>
      <c r="H910" s="998"/>
      <c r="I910" s="998"/>
      <c r="J910" s="998"/>
      <c r="K910" s="998"/>
      <c r="L910" s="998"/>
      <c r="M910" s="998"/>
      <c r="N910" s="998"/>
      <c r="O910" s="998"/>
    </row>
    <row r="911" spans="4:15" x14ac:dyDescent="0.25">
      <c r="D911" s="1028"/>
      <c r="E911" s="1071"/>
      <c r="H911" s="998"/>
      <c r="I911" s="998"/>
      <c r="J911" s="998"/>
      <c r="K911" s="998"/>
      <c r="L911" s="998"/>
      <c r="M911" s="998"/>
      <c r="N911" s="998"/>
      <c r="O911" s="998"/>
    </row>
    <row r="912" spans="4:15" x14ac:dyDescent="0.25">
      <c r="D912" s="1028"/>
      <c r="E912" s="1071"/>
      <c r="H912" s="998"/>
      <c r="I912" s="998"/>
      <c r="J912" s="998"/>
      <c r="K912" s="998"/>
      <c r="L912" s="998"/>
      <c r="M912" s="998"/>
      <c r="N912" s="998"/>
      <c r="O912" s="998"/>
    </row>
    <row r="913" spans="4:15" x14ac:dyDescent="0.25">
      <c r="D913" s="1028"/>
      <c r="E913" s="1071"/>
      <c r="H913" s="998"/>
      <c r="I913" s="998"/>
      <c r="J913" s="998"/>
      <c r="K913" s="998"/>
      <c r="L913" s="998"/>
      <c r="M913" s="998"/>
      <c r="N913" s="998"/>
      <c r="O913" s="998"/>
    </row>
    <row r="914" spans="4:15" x14ac:dyDescent="0.25">
      <c r="D914" s="1028"/>
      <c r="E914" s="1071"/>
      <c r="H914" s="998"/>
      <c r="I914" s="998"/>
      <c r="J914" s="998"/>
      <c r="K914" s="998"/>
      <c r="L914" s="998"/>
      <c r="M914" s="998"/>
      <c r="N914" s="998"/>
      <c r="O914" s="998"/>
    </row>
    <row r="915" spans="4:15" x14ac:dyDescent="0.25">
      <c r="D915" s="1028"/>
      <c r="E915" s="1071"/>
      <c r="H915" s="998"/>
      <c r="I915" s="998"/>
      <c r="J915" s="998"/>
      <c r="K915" s="998"/>
      <c r="L915" s="998"/>
      <c r="M915" s="998"/>
      <c r="N915" s="998"/>
      <c r="O915" s="998"/>
    </row>
    <row r="916" spans="4:15" x14ac:dyDescent="0.25">
      <c r="D916" s="1028"/>
      <c r="E916" s="1071"/>
      <c r="H916" s="998"/>
      <c r="I916" s="998"/>
      <c r="J916" s="998"/>
      <c r="K916" s="998"/>
      <c r="L916" s="998"/>
      <c r="M916" s="998"/>
      <c r="N916" s="998"/>
      <c r="O916" s="998"/>
    </row>
    <row r="917" spans="4:15" x14ac:dyDescent="0.25">
      <c r="D917" s="1028"/>
      <c r="E917" s="1071"/>
      <c r="H917" s="998"/>
      <c r="I917" s="998"/>
      <c r="J917" s="998"/>
      <c r="K917" s="998"/>
      <c r="L917" s="998"/>
      <c r="M917" s="998"/>
      <c r="N917" s="998"/>
      <c r="O917" s="998"/>
    </row>
    <row r="918" spans="4:15" x14ac:dyDescent="0.25">
      <c r="D918" s="1028"/>
      <c r="E918" s="1071"/>
      <c r="H918" s="998"/>
      <c r="I918" s="998"/>
      <c r="J918" s="998"/>
      <c r="K918" s="998"/>
      <c r="L918" s="998"/>
      <c r="M918" s="998"/>
      <c r="N918" s="998"/>
      <c r="O918" s="998"/>
    </row>
    <row r="919" spans="4:15" x14ac:dyDescent="0.25">
      <c r="D919" s="1028"/>
      <c r="E919" s="1071"/>
      <c r="H919" s="998"/>
      <c r="I919" s="998"/>
      <c r="J919" s="998"/>
      <c r="K919" s="998"/>
      <c r="L919" s="998"/>
      <c r="M919" s="998"/>
      <c r="N919" s="998"/>
      <c r="O919" s="998"/>
    </row>
    <row r="920" spans="4:15" x14ac:dyDescent="0.25">
      <c r="D920" s="1028"/>
      <c r="E920" s="1071"/>
      <c r="H920" s="998"/>
      <c r="I920" s="998"/>
      <c r="J920" s="998"/>
      <c r="K920" s="998"/>
      <c r="L920" s="998"/>
      <c r="M920" s="998"/>
      <c r="N920" s="998"/>
      <c r="O920" s="998"/>
    </row>
    <row r="921" spans="4:15" x14ac:dyDescent="0.25">
      <c r="D921" s="1028"/>
      <c r="E921" s="1071"/>
      <c r="H921" s="998"/>
      <c r="I921" s="998"/>
      <c r="J921" s="998"/>
      <c r="K921" s="998"/>
      <c r="L921" s="998"/>
      <c r="M921" s="998"/>
      <c r="N921" s="998"/>
      <c r="O921" s="998"/>
    </row>
    <row r="922" spans="4:15" x14ac:dyDescent="0.25">
      <c r="D922" s="1028"/>
      <c r="E922" s="1071"/>
      <c r="H922" s="998"/>
      <c r="I922" s="998"/>
      <c r="J922" s="998"/>
      <c r="K922" s="998"/>
      <c r="L922" s="998"/>
      <c r="M922" s="998"/>
      <c r="N922" s="998"/>
      <c r="O922" s="998"/>
    </row>
    <row r="923" spans="4:15" x14ac:dyDescent="0.25">
      <c r="D923" s="1028"/>
      <c r="E923" s="1071"/>
      <c r="H923" s="998"/>
      <c r="I923" s="998"/>
      <c r="J923" s="998"/>
      <c r="K923" s="998"/>
      <c r="L923" s="998"/>
      <c r="M923" s="998"/>
      <c r="N923" s="998"/>
      <c r="O923" s="998"/>
    </row>
    <row r="924" spans="4:15" x14ac:dyDescent="0.25">
      <c r="D924" s="1028"/>
      <c r="E924" s="1071"/>
      <c r="H924" s="998"/>
      <c r="I924" s="998"/>
      <c r="J924" s="998"/>
      <c r="K924" s="998"/>
      <c r="L924" s="998"/>
      <c r="M924" s="998"/>
      <c r="N924" s="998"/>
      <c r="O924" s="998"/>
    </row>
    <row r="925" spans="4:15" x14ac:dyDescent="0.25">
      <c r="D925" s="1028"/>
      <c r="E925" s="1071"/>
      <c r="H925" s="998"/>
      <c r="I925" s="998"/>
      <c r="J925" s="998"/>
      <c r="K925" s="998"/>
      <c r="L925" s="998"/>
      <c r="M925" s="998"/>
      <c r="N925" s="998"/>
      <c r="O925" s="998"/>
    </row>
    <row r="926" spans="4:15" x14ac:dyDescent="0.25">
      <c r="D926" s="1028"/>
      <c r="E926" s="1071"/>
      <c r="H926" s="998"/>
      <c r="I926" s="998"/>
      <c r="J926" s="998"/>
      <c r="K926" s="998"/>
      <c r="L926" s="998"/>
      <c r="M926" s="998"/>
      <c r="N926" s="998"/>
      <c r="O926" s="998"/>
    </row>
    <row r="927" spans="4:15" x14ac:dyDescent="0.25">
      <c r="D927" s="1028"/>
      <c r="E927" s="1071"/>
      <c r="H927" s="998"/>
      <c r="I927" s="998"/>
      <c r="J927" s="998"/>
      <c r="K927" s="998"/>
      <c r="L927" s="998"/>
      <c r="M927" s="998"/>
      <c r="N927" s="998"/>
      <c r="O927" s="998"/>
    </row>
    <row r="928" spans="4:15" x14ac:dyDescent="0.25">
      <c r="D928" s="1028"/>
      <c r="E928" s="1071"/>
      <c r="H928" s="998"/>
      <c r="I928" s="998"/>
      <c r="J928" s="998"/>
      <c r="K928" s="998"/>
      <c r="L928" s="998"/>
      <c r="M928" s="998"/>
      <c r="N928" s="998"/>
      <c r="O928" s="998"/>
    </row>
    <row r="929" spans="4:15" x14ac:dyDescent="0.25">
      <c r="D929" s="1028"/>
      <c r="E929" s="1071"/>
      <c r="H929" s="998"/>
      <c r="I929" s="998"/>
      <c r="J929" s="998"/>
      <c r="K929" s="998"/>
      <c r="L929" s="998"/>
      <c r="M929" s="998"/>
      <c r="N929" s="998"/>
      <c r="O929" s="998"/>
    </row>
    <row r="930" spans="4:15" x14ac:dyDescent="0.25">
      <c r="D930" s="1028"/>
      <c r="E930" s="1071"/>
      <c r="H930" s="998"/>
      <c r="I930" s="998"/>
      <c r="J930" s="998"/>
      <c r="K930" s="998"/>
      <c r="L930" s="998"/>
      <c r="M930" s="998"/>
      <c r="N930" s="998"/>
      <c r="O930" s="998"/>
    </row>
    <row r="931" spans="4:15" x14ac:dyDescent="0.25">
      <c r="D931" s="1028"/>
      <c r="E931" s="1071"/>
      <c r="H931" s="998"/>
      <c r="I931" s="998"/>
      <c r="J931" s="998"/>
      <c r="K931" s="998"/>
      <c r="L931" s="998"/>
      <c r="M931" s="998"/>
      <c r="N931" s="998"/>
      <c r="O931" s="998"/>
    </row>
    <row r="932" spans="4:15" x14ac:dyDescent="0.25">
      <c r="D932" s="1028"/>
      <c r="E932" s="1071"/>
      <c r="H932" s="998"/>
      <c r="I932" s="998"/>
      <c r="J932" s="998"/>
      <c r="K932" s="998"/>
      <c r="L932" s="998"/>
      <c r="M932" s="998"/>
      <c r="N932" s="998"/>
      <c r="O932" s="998"/>
    </row>
    <row r="933" spans="4:15" x14ac:dyDescent="0.25">
      <c r="D933" s="1028"/>
      <c r="E933" s="1071"/>
      <c r="H933" s="998"/>
      <c r="I933" s="998"/>
      <c r="J933" s="998"/>
      <c r="K933" s="998"/>
      <c r="L933" s="998"/>
      <c r="M933" s="998"/>
      <c r="N933" s="998"/>
      <c r="O933" s="998"/>
    </row>
    <row r="934" spans="4:15" x14ac:dyDescent="0.25">
      <c r="D934" s="1028"/>
      <c r="E934" s="1071"/>
      <c r="H934" s="998"/>
      <c r="I934" s="998"/>
      <c r="J934" s="998"/>
      <c r="K934" s="998"/>
      <c r="L934" s="998"/>
      <c r="M934" s="998"/>
      <c r="N934" s="998"/>
      <c r="O934" s="998"/>
    </row>
    <row r="935" spans="4:15" x14ac:dyDescent="0.25">
      <c r="D935" s="1028"/>
      <c r="E935" s="1071"/>
      <c r="H935" s="998"/>
      <c r="I935" s="998"/>
      <c r="J935" s="998"/>
      <c r="K935" s="998"/>
      <c r="L935" s="998"/>
      <c r="M935" s="998"/>
      <c r="N935" s="998"/>
      <c r="O935" s="998"/>
    </row>
    <row r="936" spans="4:15" x14ac:dyDescent="0.25">
      <c r="D936" s="1028"/>
      <c r="E936" s="1071"/>
      <c r="H936" s="998"/>
      <c r="I936" s="998"/>
      <c r="J936" s="998"/>
      <c r="K936" s="998"/>
      <c r="L936" s="998"/>
      <c r="M936" s="998"/>
      <c r="N936" s="998"/>
      <c r="O936" s="998"/>
    </row>
    <row r="937" spans="4:15" x14ac:dyDescent="0.25">
      <c r="D937" s="1028"/>
      <c r="E937" s="1071"/>
      <c r="H937" s="998"/>
      <c r="I937" s="998"/>
      <c r="J937" s="998"/>
      <c r="K937" s="998"/>
      <c r="L937" s="998"/>
      <c r="M937" s="998"/>
      <c r="N937" s="998"/>
      <c r="O937" s="998"/>
    </row>
    <row r="938" spans="4:15" x14ac:dyDescent="0.25">
      <c r="D938" s="1028"/>
      <c r="E938" s="1071"/>
      <c r="H938" s="998"/>
      <c r="I938" s="998"/>
      <c r="J938" s="998"/>
      <c r="K938" s="998"/>
      <c r="L938" s="998"/>
      <c r="M938" s="998"/>
      <c r="N938" s="998"/>
      <c r="O938" s="998"/>
    </row>
    <row r="939" spans="4:15" x14ac:dyDescent="0.25">
      <c r="D939" s="1028"/>
      <c r="E939" s="1071"/>
      <c r="H939" s="998"/>
      <c r="I939" s="998"/>
      <c r="J939" s="998"/>
      <c r="K939" s="998"/>
      <c r="L939" s="998"/>
      <c r="M939" s="998"/>
      <c r="N939" s="998"/>
      <c r="O939" s="998"/>
    </row>
    <row r="940" spans="4:15" x14ac:dyDescent="0.25">
      <c r="D940" s="1028"/>
      <c r="E940" s="1071"/>
      <c r="H940" s="998"/>
      <c r="I940" s="998"/>
      <c r="J940" s="998"/>
      <c r="K940" s="998"/>
      <c r="L940" s="998"/>
      <c r="M940" s="998"/>
      <c r="N940" s="998"/>
      <c r="O940" s="998"/>
    </row>
    <row r="941" spans="4:15" x14ac:dyDescent="0.25">
      <c r="D941" s="1028"/>
      <c r="E941" s="1071"/>
      <c r="H941" s="998"/>
      <c r="I941" s="998"/>
      <c r="J941" s="998"/>
      <c r="K941" s="998"/>
      <c r="L941" s="998"/>
      <c r="M941" s="998"/>
      <c r="N941" s="998"/>
      <c r="O941" s="998"/>
    </row>
    <row r="942" spans="4:15" x14ac:dyDescent="0.25">
      <c r="D942" s="1028"/>
      <c r="E942" s="1071"/>
      <c r="H942" s="998"/>
      <c r="I942" s="998"/>
      <c r="J942" s="998"/>
      <c r="K942" s="998"/>
      <c r="L942" s="998"/>
      <c r="M942" s="998"/>
      <c r="N942" s="998"/>
      <c r="O942" s="998"/>
    </row>
    <row r="943" spans="4:15" x14ac:dyDescent="0.25">
      <c r="D943" s="1028"/>
      <c r="E943" s="1071"/>
      <c r="H943" s="998"/>
      <c r="I943" s="998"/>
      <c r="J943" s="998"/>
      <c r="K943" s="998"/>
      <c r="L943" s="998"/>
      <c r="M943" s="998"/>
      <c r="N943" s="998"/>
      <c r="O943" s="998"/>
    </row>
    <row r="944" spans="4:15" x14ac:dyDescent="0.25">
      <c r="D944" s="1028"/>
      <c r="E944" s="1071"/>
      <c r="H944" s="998"/>
      <c r="I944" s="998"/>
      <c r="J944" s="998"/>
      <c r="K944" s="998"/>
      <c r="L944" s="998"/>
      <c r="M944" s="998"/>
      <c r="N944" s="998"/>
      <c r="O944" s="998"/>
    </row>
    <row r="945" spans="4:15" x14ac:dyDescent="0.25">
      <c r="D945" s="1028"/>
      <c r="E945" s="1071"/>
      <c r="H945" s="998"/>
      <c r="I945" s="998"/>
      <c r="J945" s="998"/>
      <c r="K945" s="998"/>
      <c r="L945" s="998"/>
      <c r="M945" s="998"/>
      <c r="N945" s="998"/>
      <c r="O945" s="998"/>
    </row>
    <row r="946" spans="4:15" x14ac:dyDescent="0.25">
      <c r="D946" s="1028"/>
      <c r="E946" s="1071"/>
      <c r="H946" s="998"/>
      <c r="I946" s="998"/>
      <c r="J946" s="998"/>
      <c r="K946" s="998"/>
      <c r="L946" s="998"/>
      <c r="M946" s="998"/>
      <c r="N946" s="998"/>
      <c r="O946" s="998"/>
    </row>
    <row r="947" spans="4:15" x14ac:dyDescent="0.25">
      <c r="D947" s="1028"/>
      <c r="E947" s="1071"/>
      <c r="H947" s="998"/>
      <c r="I947" s="998"/>
      <c r="J947" s="998"/>
      <c r="K947" s="998"/>
      <c r="L947" s="998"/>
      <c r="M947" s="998"/>
      <c r="N947" s="998"/>
      <c r="O947" s="998"/>
    </row>
    <row r="948" spans="4:15" x14ac:dyDescent="0.25">
      <c r="D948" s="1028"/>
      <c r="E948" s="1071"/>
      <c r="H948" s="998"/>
      <c r="I948" s="998"/>
      <c r="J948" s="998"/>
      <c r="K948" s="998"/>
      <c r="L948" s="998"/>
      <c r="M948" s="998"/>
      <c r="N948" s="998"/>
      <c r="O948" s="998"/>
    </row>
    <row r="949" spans="4:15" x14ac:dyDescent="0.25">
      <c r="D949" s="1028"/>
      <c r="E949" s="1071"/>
      <c r="H949" s="998"/>
      <c r="I949" s="998"/>
      <c r="J949" s="998"/>
      <c r="K949" s="998"/>
      <c r="L949" s="998"/>
      <c r="M949" s="998"/>
      <c r="N949" s="998"/>
      <c r="O949" s="998"/>
    </row>
    <row r="950" spans="4:15" x14ac:dyDescent="0.25">
      <c r="D950" s="1028"/>
      <c r="E950" s="1071"/>
      <c r="H950" s="998"/>
      <c r="I950" s="998"/>
      <c r="J950" s="998"/>
      <c r="K950" s="998"/>
      <c r="L950" s="998"/>
      <c r="M950" s="998"/>
      <c r="N950" s="998"/>
      <c r="O950" s="998"/>
    </row>
    <row r="951" spans="4:15" x14ac:dyDescent="0.25">
      <c r="D951" s="1028"/>
      <c r="E951" s="1071"/>
      <c r="H951" s="998"/>
      <c r="I951" s="998"/>
      <c r="J951" s="998"/>
      <c r="K951" s="998"/>
      <c r="L951" s="998"/>
      <c r="M951" s="998"/>
      <c r="N951" s="998"/>
      <c r="O951" s="998"/>
    </row>
    <row r="952" spans="4:15" x14ac:dyDescent="0.25">
      <c r="D952" s="1028"/>
      <c r="E952" s="1071"/>
      <c r="H952" s="998"/>
      <c r="I952" s="998"/>
      <c r="J952" s="998"/>
      <c r="K952" s="998"/>
      <c r="L952" s="998"/>
      <c r="M952" s="998"/>
      <c r="N952" s="998"/>
      <c r="O952" s="998"/>
    </row>
    <row r="953" spans="4:15" x14ac:dyDescent="0.25">
      <c r="D953" s="1028"/>
      <c r="E953" s="1071"/>
      <c r="H953" s="998"/>
      <c r="I953" s="998"/>
      <c r="J953" s="998"/>
      <c r="K953" s="998"/>
      <c r="L953" s="998"/>
      <c r="M953" s="998"/>
      <c r="N953" s="998"/>
      <c r="O953" s="998"/>
    </row>
    <row r="954" spans="4:15" x14ac:dyDescent="0.25">
      <c r="D954" s="1028"/>
      <c r="E954" s="1071"/>
      <c r="H954" s="998"/>
      <c r="I954" s="998"/>
      <c r="J954" s="998"/>
      <c r="K954" s="998"/>
      <c r="L954" s="998"/>
      <c r="M954" s="998"/>
      <c r="N954" s="998"/>
      <c r="O954" s="998"/>
    </row>
    <row r="955" spans="4:15" x14ac:dyDescent="0.25">
      <c r="D955" s="1028"/>
      <c r="E955" s="1071"/>
      <c r="H955" s="998"/>
      <c r="I955" s="998"/>
      <c r="J955" s="998"/>
      <c r="K955" s="998"/>
      <c r="L955" s="998"/>
      <c r="M955" s="998"/>
      <c r="N955" s="998"/>
      <c r="O955" s="998"/>
    </row>
    <row r="956" spans="4:15" x14ac:dyDescent="0.25">
      <c r="D956" s="1028"/>
      <c r="E956" s="1071"/>
      <c r="H956" s="998"/>
      <c r="I956" s="998"/>
      <c r="J956" s="998"/>
      <c r="K956" s="998"/>
      <c r="L956" s="998"/>
      <c r="M956" s="998"/>
      <c r="N956" s="998"/>
      <c r="O956" s="998"/>
    </row>
    <row r="957" spans="4:15" x14ac:dyDescent="0.25">
      <c r="D957" s="1028"/>
      <c r="E957" s="1071"/>
      <c r="H957" s="998"/>
      <c r="I957" s="998"/>
      <c r="J957" s="998"/>
      <c r="K957" s="998"/>
      <c r="L957" s="998"/>
      <c r="M957" s="998"/>
      <c r="N957" s="998"/>
      <c r="O957" s="998"/>
    </row>
    <row r="958" spans="4:15" x14ac:dyDescent="0.25">
      <c r="D958" s="1028"/>
      <c r="E958" s="1071"/>
      <c r="H958" s="998"/>
      <c r="I958" s="998"/>
      <c r="J958" s="998"/>
      <c r="K958" s="998"/>
      <c r="L958" s="998"/>
      <c r="M958" s="998"/>
      <c r="N958" s="998"/>
      <c r="O958" s="998"/>
    </row>
    <row r="959" spans="4:15" x14ac:dyDescent="0.25">
      <c r="D959" s="1028"/>
      <c r="E959" s="1071"/>
      <c r="H959" s="998"/>
      <c r="I959" s="998"/>
      <c r="J959" s="998"/>
      <c r="K959" s="998"/>
      <c r="L959" s="998"/>
      <c r="M959" s="998"/>
      <c r="N959" s="998"/>
      <c r="O959" s="998"/>
    </row>
    <row r="960" spans="4:15" x14ac:dyDescent="0.25">
      <c r="D960" s="1028"/>
      <c r="E960" s="1071"/>
      <c r="H960" s="998"/>
      <c r="I960" s="998"/>
      <c r="J960" s="998"/>
      <c r="K960" s="998"/>
      <c r="L960" s="998"/>
      <c r="M960" s="998"/>
      <c r="N960" s="998"/>
      <c r="O960" s="998"/>
    </row>
    <row r="961" spans="4:15" x14ac:dyDescent="0.25">
      <c r="D961" s="1028"/>
      <c r="E961" s="1071"/>
      <c r="H961" s="998"/>
      <c r="I961" s="998"/>
      <c r="J961" s="998"/>
      <c r="K961" s="998"/>
      <c r="L961" s="998"/>
      <c r="M961" s="998"/>
      <c r="N961" s="998"/>
      <c r="O961" s="998"/>
    </row>
    <row r="962" spans="4:15" x14ac:dyDescent="0.25">
      <c r="D962" s="1028"/>
      <c r="E962" s="1071"/>
      <c r="H962" s="998"/>
      <c r="I962" s="998"/>
      <c r="J962" s="998"/>
      <c r="K962" s="998"/>
      <c r="L962" s="998"/>
      <c r="M962" s="998"/>
      <c r="N962" s="998"/>
      <c r="O962" s="998"/>
    </row>
    <row r="963" spans="4:15" x14ac:dyDescent="0.25">
      <c r="D963" s="1028"/>
      <c r="E963" s="1071"/>
      <c r="H963" s="998"/>
      <c r="I963" s="998"/>
      <c r="J963" s="998"/>
      <c r="K963" s="998"/>
      <c r="L963" s="998"/>
      <c r="M963" s="998"/>
      <c r="N963" s="998"/>
      <c r="O963" s="998"/>
    </row>
    <row r="964" spans="4:15" x14ac:dyDescent="0.25">
      <c r="D964" s="1028"/>
      <c r="E964" s="1071"/>
      <c r="H964" s="998"/>
      <c r="I964" s="998"/>
      <c r="J964" s="998"/>
      <c r="K964" s="998"/>
      <c r="L964" s="998"/>
      <c r="M964" s="998"/>
      <c r="N964" s="998"/>
      <c r="O964" s="998"/>
    </row>
    <row r="965" spans="4:15" x14ac:dyDescent="0.25">
      <c r="D965" s="1028"/>
      <c r="E965" s="1071"/>
      <c r="H965" s="998"/>
      <c r="I965" s="998"/>
      <c r="J965" s="998"/>
      <c r="K965" s="998"/>
      <c r="L965" s="998"/>
      <c r="M965" s="998"/>
      <c r="N965" s="998"/>
      <c r="O965" s="998"/>
    </row>
    <row r="966" spans="4:15" x14ac:dyDescent="0.25">
      <c r="D966" s="1028"/>
      <c r="E966" s="1071"/>
      <c r="H966" s="998"/>
      <c r="I966" s="998"/>
      <c r="J966" s="998"/>
      <c r="K966" s="998"/>
      <c r="L966" s="998"/>
      <c r="M966" s="998"/>
      <c r="N966" s="998"/>
      <c r="O966" s="998"/>
    </row>
    <row r="967" spans="4:15" x14ac:dyDescent="0.25">
      <c r="D967" s="1028"/>
      <c r="E967" s="1071"/>
      <c r="H967" s="998"/>
      <c r="I967" s="998"/>
      <c r="J967" s="998"/>
      <c r="K967" s="998"/>
      <c r="L967" s="998"/>
      <c r="M967" s="998"/>
      <c r="N967" s="998"/>
      <c r="O967" s="998"/>
    </row>
    <row r="968" spans="4:15" x14ac:dyDescent="0.25">
      <c r="D968" s="1028"/>
      <c r="E968" s="1071"/>
      <c r="H968" s="998"/>
      <c r="I968" s="998"/>
      <c r="J968" s="998"/>
      <c r="K968" s="998"/>
      <c r="L968" s="998"/>
      <c r="M968" s="998"/>
      <c r="N968" s="998"/>
      <c r="O968" s="998"/>
    </row>
    <row r="969" spans="4:15" x14ac:dyDescent="0.25">
      <c r="D969" s="1028"/>
      <c r="E969" s="1071"/>
      <c r="H969" s="998"/>
      <c r="I969" s="998"/>
      <c r="J969" s="998"/>
      <c r="K969" s="998"/>
      <c r="L969" s="998"/>
      <c r="M969" s="998"/>
      <c r="N969" s="998"/>
      <c r="O969" s="998"/>
    </row>
    <row r="970" spans="4:15" x14ac:dyDescent="0.25">
      <c r="D970" s="1028"/>
      <c r="E970" s="1071"/>
      <c r="H970" s="998"/>
      <c r="I970" s="998"/>
      <c r="J970" s="998"/>
      <c r="K970" s="998"/>
      <c r="L970" s="998"/>
      <c r="M970" s="998"/>
      <c r="N970" s="998"/>
      <c r="O970" s="998"/>
    </row>
    <row r="971" spans="4:15" x14ac:dyDescent="0.25">
      <c r="D971" s="1028"/>
      <c r="E971" s="1071"/>
      <c r="H971" s="998"/>
      <c r="I971" s="998"/>
      <c r="J971" s="998"/>
      <c r="K971" s="998"/>
      <c r="L971" s="998"/>
      <c r="M971" s="998"/>
      <c r="N971" s="998"/>
      <c r="O971" s="998"/>
    </row>
    <row r="972" spans="4:15" x14ac:dyDescent="0.25">
      <c r="D972" s="1028"/>
      <c r="E972" s="1071"/>
      <c r="H972" s="998"/>
      <c r="I972" s="998"/>
      <c r="J972" s="998"/>
      <c r="K972" s="998"/>
      <c r="L972" s="998"/>
      <c r="M972" s="998"/>
      <c r="N972" s="998"/>
      <c r="O972" s="998"/>
    </row>
    <row r="973" spans="4:15" x14ac:dyDescent="0.25">
      <c r="D973" s="1028"/>
      <c r="E973" s="1071"/>
      <c r="H973" s="998"/>
      <c r="I973" s="998"/>
      <c r="J973" s="998"/>
      <c r="K973" s="998"/>
      <c r="L973" s="998"/>
      <c r="M973" s="998"/>
      <c r="N973" s="998"/>
      <c r="O973" s="998"/>
    </row>
    <row r="974" spans="4:15" x14ac:dyDescent="0.25">
      <c r="D974" s="1028"/>
      <c r="E974" s="1071"/>
      <c r="H974" s="998"/>
      <c r="I974" s="998"/>
      <c r="J974" s="998"/>
      <c r="K974" s="998"/>
      <c r="L974" s="998"/>
      <c r="M974" s="998"/>
      <c r="N974" s="998"/>
      <c r="O974" s="998"/>
    </row>
    <row r="975" spans="4:15" x14ac:dyDescent="0.25">
      <c r="D975" s="1028"/>
      <c r="E975" s="1071"/>
      <c r="H975" s="998"/>
      <c r="I975" s="998"/>
      <c r="J975" s="998"/>
      <c r="K975" s="998"/>
      <c r="L975" s="998"/>
      <c r="M975" s="998"/>
      <c r="N975" s="998"/>
      <c r="O975" s="998"/>
    </row>
    <row r="976" spans="4:15" x14ac:dyDescent="0.25">
      <c r="D976" s="1028"/>
      <c r="H976" s="998"/>
      <c r="I976" s="998"/>
      <c r="J976" s="998"/>
      <c r="K976" s="998"/>
      <c r="L976" s="998"/>
      <c r="M976" s="998"/>
      <c r="N976" s="998"/>
      <c r="O976" s="998"/>
    </row>
    <row r="977" spans="4:15" x14ac:dyDescent="0.25">
      <c r="D977" s="1028"/>
      <c r="H977" s="998"/>
      <c r="I977" s="998"/>
      <c r="J977" s="998"/>
      <c r="K977" s="998"/>
      <c r="L977" s="998"/>
      <c r="M977" s="998"/>
      <c r="N977" s="998"/>
      <c r="O977" s="998"/>
    </row>
    <row r="978" spans="4:15" x14ac:dyDescent="0.25">
      <c r="D978" s="1028"/>
      <c r="H978" s="998"/>
      <c r="I978" s="998"/>
      <c r="J978" s="998"/>
      <c r="K978" s="998"/>
      <c r="L978" s="998"/>
      <c r="M978" s="998"/>
      <c r="N978" s="998"/>
      <c r="O978" s="998"/>
    </row>
    <row r="979" spans="4:15" x14ac:dyDescent="0.25">
      <c r="D979" s="1028"/>
      <c r="H979" s="998"/>
      <c r="I979" s="998"/>
      <c r="J979" s="998"/>
      <c r="K979" s="998"/>
      <c r="L979" s="998"/>
      <c r="M979" s="998"/>
      <c r="N979" s="998"/>
      <c r="O979" s="998"/>
    </row>
    <row r="980" spans="4:15" x14ac:dyDescent="0.25">
      <c r="D980" s="1028"/>
      <c r="H980" s="998"/>
      <c r="I980" s="998"/>
      <c r="J980" s="998"/>
      <c r="K980" s="998"/>
      <c r="L980" s="998"/>
      <c r="M980" s="998"/>
      <c r="N980" s="998"/>
      <c r="O980" s="998"/>
    </row>
    <row r="981" spans="4:15" x14ac:dyDescent="0.25">
      <c r="D981" s="1028"/>
      <c r="H981" s="998"/>
      <c r="I981" s="998"/>
      <c r="J981" s="998"/>
      <c r="K981" s="998"/>
      <c r="L981" s="998"/>
      <c r="M981" s="998"/>
      <c r="N981" s="998"/>
      <c r="O981" s="998"/>
    </row>
    <row r="982" spans="4:15" x14ac:dyDescent="0.25">
      <c r="D982" s="1028"/>
      <c r="H982" s="998"/>
      <c r="I982" s="998"/>
      <c r="J982" s="998"/>
      <c r="K982" s="998"/>
      <c r="L982" s="998"/>
      <c r="M982" s="998"/>
      <c r="N982" s="998"/>
      <c r="O982" s="998"/>
    </row>
    <row r="983" spans="4:15" x14ac:dyDescent="0.25">
      <c r="D983" s="1028"/>
      <c r="H983" s="998"/>
      <c r="I983" s="998"/>
      <c r="J983" s="998"/>
      <c r="K983" s="998"/>
      <c r="L983" s="998"/>
      <c r="M983" s="998"/>
      <c r="N983" s="998"/>
      <c r="O983" s="998"/>
    </row>
    <row r="984" spans="4:15" x14ac:dyDescent="0.25">
      <c r="D984" s="1028"/>
      <c r="H984" s="998"/>
      <c r="I984" s="998"/>
      <c r="J984" s="998"/>
      <c r="K984" s="998"/>
      <c r="L984" s="998"/>
      <c r="M984" s="998"/>
      <c r="N984" s="998"/>
      <c r="O984" s="998"/>
    </row>
    <row r="985" spans="4:15" x14ac:dyDescent="0.25">
      <c r="D985" s="1028"/>
      <c r="H985" s="998"/>
      <c r="I985" s="998"/>
      <c r="J985" s="998"/>
      <c r="K985" s="998"/>
      <c r="L985" s="998"/>
      <c r="M985" s="998"/>
      <c r="N985" s="998"/>
      <c r="O985" s="998"/>
    </row>
    <row r="986" spans="4:15" x14ac:dyDescent="0.25">
      <c r="D986" s="1028"/>
      <c r="H986" s="998"/>
      <c r="I986" s="998"/>
      <c r="J986" s="998"/>
      <c r="K986" s="998"/>
      <c r="L986" s="998"/>
      <c r="M986" s="998"/>
      <c r="N986" s="998"/>
      <c r="O986" s="998"/>
    </row>
    <row r="987" spans="4:15" x14ac:dyDescent="0.25">
      <c r="D987" s="1028"/>
      <c r="H987" s="998"/>
      <c r="I987" s="998"/>
      <c r="J987" s="998"/>
      <c r="K987" s="998"/>
      <c r="L987" s="998"/>
      <c r="M987" s="998"/>
      <c r="N987" s="998"/>
      <c r="O987" s="998"/>
    </row>
    <row r="988" spans="4:15" x14ac:dyDescent="0.25">
      <c r="I988" s="998"/>
    </row>
    <row r="989" spans="4:15" x14ac:dyDescent="0.25">
      <c r="I989" s="998"/>
    </row>
    <row r="990" spans="4:15" x14ac:dyDescent="0.25">
      <c r="I990" s="998"/>
    </row>
    <row r="991" spans="4:15" x14ac:dyDescent="0.25">
      <c r="I991" s="998"/>
    </row>
    <row r="992" spans="4:15" x14ac:dyDescent="0.25">
      <c r="I992" s="998"/>
    </row>
    <row r="993" spans="5:15" x14ac:dyDescent="0.25">
      <c r="I993" s="998"/>
    </row>
    <row r="994" spans="5:15" x14ac:dyDescent="0.25">
      <c r="E994" s="766"/>
      <c r="F994" s="998"/>
      <c r="G994" s="998"/>
      <c r="H994" s="998"/>
      <c r="I994" s="998"/>
      <c r="J994" s="998"/>
      <c r="K994" s="998"/>
      <c r="L994" s="998"/>
      <c r="M994" s="998"/>
      <c r="N994" s="998"/>
      <c r="O994" s="998"/>
    </row>
    <row r="995" spans="5:15" x14ac:dyDescent="0.25">
      <c r="E995" s="766"/>
      <c r="F995" s="998"/>
      <c r="G995" s="998"/>
      <c r="H995" s="998"/>
      <c r="I995" s="998"/>
      <c r="J995" s="998"/>
      <c r="K995" s="998"/>
      <c r="L995" s="998"/>
      <c r="M995" s="998"/>
      <c r="N995" s="998"/>
      <c r="O995" s="998"/>
    </row>
    <row r="996" spans="5:15" x14ac:dyDescent="0.25">
      <c r="E996" s="766"/>
      <c r="F996" s="998"/>
      <c r="G996" s="998"/>
      <c r="H996" s="998"/>
      <c r="I996" s="998"/>
      <c r="J996" s="998"/>
      <c r="K996" s="998"/>
      <c r="L996" s="998"/>
      <c r="M996" s="998"/>
      <c r="N996" s="998"/>
      <c r="O996" s="998"/>
    </row>
    <row r="1002" spans="5:15" x14ac:dyDescent="0.25">
      <c r="E1002" s="766"/>
      <c r="F1002" s="998"/>
      <c r="G1002" s="998"/>
      <c r="H1002" s="998"/>
      <c r="I1002" s="998"/>
      <c r="J1002" s="998"/>
      <c r="K1002" s="998"/>
      <c r="L1002" s="998"/>
      <c r="M1002" s="998"/>
      <c r="N1002" s="998"/>
      <c r="O1002" s="998"/>
    </row>
    <row r="1003" spans="5:15" x14ac:dyDescent="0.25">
      <c r="E1003" s="766"/>
      <c r="F1003" s="998"/>
      <c r="G1003" s="998"/>
      <c r="H1003" s="998"/>
      <c r="I1003" s="998"/>
      <c r="J1003" s="998"/>
      <c r="K1003" s="998"/>
      <c r="L1003" s="998"/>
      <c r="M1003" s="998"/>
      <c r="N1003" s="998"/>
      <c r="O1003" s="998"/>
    </row>
    <row r="1004" spans="5:15" x14ac:dyDescent="0.25">
      <c r="E1004" s="766"/>
      <c r="F1004" s="998"/>
      <c r="G1004" s="998"/>
      <c r="H1004" s="998"/>
      <c r="I1004" s="998"/>
      <c r="J1004" s="998"/>
      <c r="K1004" s="998"/>
      <c r="L1004" s="998"/>
      <c r="M1004" s="998"/>
      <c r="N1004" s="998"/>
      <c r="O1004" s="998"/>
    </row>
  </sheetData>
  <conditionalFormatting sqref="G1:G9 G77:G81 G189:G1048576 G18:G66 G91:G187">
    <cfRule type="cellIs" dxfId="6" priority="6" operator="between">
      <formula>0.01</formula>
      <formula>0.4</formula>
    </cfRule>
  </conditionalFormatting>
  <conditionalFormatting sqref="G188">
    <cfRule type="cellIs" dxfId="5" priority="5" operator="between">
      <formula>0.01</formula>
      <formula>0.4</formula>
    </cfRule>
  </conditionalFormatting>
  <conditionalFormatting sqref="C1:D1">
    <cfRule type="cellIs" dxfId="4" priority="7" operator="greaterThan">
      <formula>200000</formula>
    </cfRule>
  </conditionalFormatting>
  <conditionalFormatting sqref="G10:G17">
    <cfRule type="cellIs" dxfId="3" priority="4" operator="between">
      <formula>0.01</formula>
      <formula>0.4</formula>
    </cfRule>
  </conditionalFormatting>
  <conditionalFormatting sqref="G67:G74">
    <cfRule type="cellIs" dxfId="2" priority="3" operator="between">
      <formula>0.01</formula>
      <formula>0.4</formula>
    </cfRule>
  </conditionalFormatting>
  <conditionalFormatting sqref="G75:G76">
    <cfRule type="cellIs" dxfId="1" priority="2" operator="between">
      <formula>0.01</formula>
      <formula>0.4</formula>
    </cfRule>
  </conditionalFormatting>
  <conditionalFormatting sqref="G82:G90">
    <cfRule type="cellIs" dxfId="0" priority="1" operator="between">
      <formula>0.01</formula>
      <formula>0.4</formula>
    </cfRule>
  </conditionalFormatting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Z20" sqref="EZ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Lakmal - Deep South D </vt:lpstr>
      <vt:lpstr>Pradeep - South D </vt:lpstr>
      <vt:lpstr>Shashika - South West D </vt:lpstr>
      <vt:lpstr>Colombo South D </vt:lpstr>
      <vt:lpstr>Colombo Central D </vt:lpstr>
      <vt:lpstr>Gampaha 02 D </vt:lpstr>
      <vt:lpstr>Kamal - Sabaragamuawa D </vt:lpstr>
      <vt:lpstr> Namal - Uva D </vt:lpstr>
      <vt:lpstr>Vikum - Gampaha 01 D </vt:lpstr>
      <vt:lpstr>Mahendra- North D </vt:lpstr>
      <vt:lpstr> Ruwan - Central D </vt:lpstr>
      <vt:lpstr>Parakrama- North Central D </vt:lpstr>
      <vt:lpstr>Idunil - Polonnaruwa D </vt:lpstr>
      <vt:lpstr>East D </vt:lpstr>
      <vt:lpstr>Wasantha - North West D</vt:lpstr>
      <vt:lpstr>Sheet3</vt:lpstr>
      <vt:lpstr>Total Qty</vt:lpstr>
      <vt:lpstr>Value Target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2024-05-02T02:59:17Z</dcterms:modified>
</cp:coreProperties>
</file>