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xmet2\01_XRD\data\"/>
    </mc:Choice>
  </mc:AlternateContent>
  <xr:revisionPtr revIDLastSave="0" documentId="8_{F6D3EE11-29E6-453E-8345-7B6226C3DCFD}" xr6:coauthVersionLast="47" xr6:coauthVersionMax="47" xr10:uidLastSave="{00000000-0000-0000-0000-000000000000}"/>
  <bookViews>
    <workbookView xWindow="2988" yWindow="1188" windowWidth="18624" windowHeight="12120" xr2:uid="{C8249684-DD35-47CE-87B7-26AB01390CB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D12" i="1"/>
  <c r="J12" i="1" s="1"/>
  <c r="E6" i="1"/>
  <c r="I6" i="1" s="1"/>
  <c r="F6" i="1"/>
  <c r="G6" i="1"/>
  <c r="H6" i="1"/>
  <c r="D6" i="1"/>
  <c r="A7" i="1"/>
  <c r="A6" i="1"/>
  <c r="I12" i="1" l="1"/>
  <c r="J6" i="1"/>
</calcChain>
</file>

<file path=xl/sharedStrings.xml><?xml version="1.0" encoding="utf-8"?>
<sst xmlns="http://schemas.openxmlformats.org/spreadsheetml/2006/main" count="12" uniqueCount="8">
  <si>
    <t>h</t>
  </si>
  <si>
    <t>k</t>
  </si>
  <si>
    <t>l</t>
  </si>
  <si>
    <t>2theta 1</t>
  </si>
  <si>
    <t>2theta 2</t>
  </si>
  <si>
    <t>a</t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</si>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</sst>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9241-5727-4FFA-B1C4-742195344EC0}">
  <dimension ref="A1:J12"/>
  <sheetViews>
    <sheetView tabSelected="1" topLeftCell="B1" workbookViewId="0">
      <selection activeCell="J15" sqref="J15"/>
    </sheetView>
  </sheetViews>
  <sheetFormatPr defaultRowHeight="14.4" x14ac:dyDescent="0.3"/>
  <cols>
    <col min="4" max="8" width="14.5546875" bestFit="1" customWidth="1"/>
    <col min="9" max="9" width="9.5546875" bestFit="1" customWidth="1"/>
    <col min="10" max="10" width="9.44140625" bestFit="1" customWidth="1"/>
  </cols>
  <sheetData>
    <row r="1" spans="1:10" x14ac:dyDescent="0.3">
      <c r="A1">
        <v>63.27</v>
      </c>
      <c r="C1" t="s">
        <v>6</v>
      </c>
      <c r="D1">
        <v>1.5406010000000001</v>
      </c>
    </row>
    <row r="2" spans="1:10" x14ac:dyDescent="0.3">
      <c r="A2">
        <v>58.43</v>
      </c>
      <c r="C2" t="s">
        <v>3</v>
      </c>
      <c r="D2">
        <v>43.131</v>
      </c>
      <c r="E2">
        <v>50.276000000000003</v>
      </c>
      <c r="F2">
        <v>73.980999999999995</v>
      </c>
      <c r="G2">
        <v>89.802000000000007</v>
      </c>
      <c r="H2">
        <v>95.015000000000001</v>
      </c>
    </row>
    <row r="3" spans="1:10" x14ac:dyDescent="0.3">
      <c r="A3">
        <v>63.26</v>
      </c>
      <c r="C3" t="s">
        <v>0</v>
      </c>
      <c r="D3">
        <v>1</v>
      </c>
      <c r="E3">
        <v>2</v>
      </c>
      <c r="F3">
        <v>2</v>
      </c>
      <c r="G3">
        <v>3</v>
      </c>
      <c r="H3">
        <v>2</v>
      </c>
    </row>
    <row r="4" spans="1:10" x14ac:dyDescent="0.3">
      <c r="A4">
        <v>52.86</v>
      </c>
      <c r="C4" t="s">
        <v>1</v>
      </c>
      <c r="D4">
        <v>1</v>
      </c>
      <c r="E4">
        <v>0</v>
      </c>
      <c r="F4">
        <v>2</v>
      </c>
      <c r="G4">
        <v>1</v>
      </c>
      <c r="H4">
        <v>2</v>
      </c>
    </row>
    <row r="5" spans="1:10" x14ac:dyDescent="0.3">
      <c r="A5">
        <v>62.73</v>
      </c>
      <c r="C5" t="s">
        <v>2</v>
      </c>
      <c r="D5">
        <v>1</v>
      </c>
      <c r="E5">
        <v>0</v>
      </c>
      <c r="F5">
        <v>0</v>
      </c>
      <c r="G5">
        <v>1</v>
      </c>
      <c r="H5">
        <v>2</v>
      </c>
    </row>
    <row r="6" spans="1:10" x14ac:dyDescent="0.3">
      <c r="A6">
        <f>AVERAGE(A1:A5)</f>
        <v>60.11</v>
      </c>
      <c r="C6" t="s">
        <v>5</v>
      </c>
      <c r="D6" s="1">
        <f>$D$1*SQRT(D3^2+D4^2+D5^2)/2/SIN(RADIANS(D2/2))</f>
        <v>3.6298367364719666</v>
      </c>
      <c r="E6" s="1">
        <f t="shared" ref="E6:H6" si="0">$D$1*SQRT(E3^2+E4^2+E5^2)/2/SIN(RADIANS(E2/2))</f>
        <v>3.6266508254027379</v>
      </c>
      <c r="F6" s="1">
        <f t="shared" si="0"/>
        <v>3.621076698137609</v>
      </c>
      <c r="G6" s="1">
        <f t="shared" si="0"/>
        <v>3.6192886865920153</v>
      </c>
      <c r="H6" s="1">
        <f t="shared" si="0"/>
        <v>3.6188270905546642</v>
      </c>
      <c r="I6" s="2">
        <f>AVERAGE(D6:H6)</f>
        <v>3.6231360074317984</v>
      </c>
      <c r="J6" s="3">
        <f>STDEVA(D6:H6)/SQRT(COUNT(D6:H6))</f>
        <v>2.1778786938900898E-3</v>
      </c>
    </row>
    <row r="7" spans="1:10" x14ac:dyDescent="0.3">
      <c r="A7">
        <f>STDEVA(A1:A5) / SQRT(COUNT(A1:A5))</f>
        <v>2.0267880994322023</v>
      </c>
      <c r="C7" t="s">
        <v>7</v>
      </c>
      <c r="D7">
        <v>1.54443</v>
      </c>
      <c r="I7" s="3"/>
      <c r="J7" s="3"/>
    </row>
    <row r="8" spans="1:10" x14ac:dyDescent="0.3">
      <c r="C8" t="s">
        <v>4</v>
      </c>
      <c r="D8">
        <v>43.241</v>
      </c>
      <c r="E8">
        <v>50.402999999999999</v>
      </c>
      <c r="F8">
        <v>74.192999999999998</v>
      </c>
      <c r="G8">
        <v>90.082999999999998</v>
      </c>
      <c r="H8">
        <v>95.33</v>
      </c>
      <c r="I8" s="3"/>
      <c r="J8" s="3"/>
    </row>
    <row r="9" spans="1:10" x14ac:dyDescent="0.3">
      <c r="C9" t="s">
        <v>0</v>
      </c>
      <c r="D9">
        <v>1</v>
      </c>
      <c r="E9">
        <v>2</v>
      </c>
      <c r="F9">
        <v>2</v>
      </c>
      <c r="G9">
        <v>3</v>
      </c>
      <c r="H9">
        <v>2</v>
      </c>
      <c r="I9" s="3"/>
      <c r="J9" s="3"/>
    </row>
    <row r="10" spans="1:10" x14ac:dyDescent="0.3">
      <c r="C10" t="s">
        <v>1</v>
      </c>
      <c r="D10">
        <v>1</v>
      </c>
      <c r="E10">
        <v>0</v>
      </c>
      <c r="F10">
        <v>2</v>
      </c>
      <c r="G10">
        <v>1</v>
      </c>
      <c r="H10">
        <v>2</v>
      </c>
      <c r="I10" s="3"/>
      <c r="J10" s="3"/>
    </row>
    <row r="11" spans="1:10" x14ac:dyDescent="0.3">
      <c r="C11" t="s">
        <v>2</v>
      </c>
      <c r="D11">
        <v>1</v>
      </c>
      <c r="E11">
        <v>0</v>
      </c>
      <c r="F11">
        <v>0</v>
      </c>
      <c r="G11">
        <v>1</v>
      </c>
      <c r="H11">
        <v>2</v>
      </c>
      <c r="I11" s="3"/>
      <c r="J11" s="3"/>
    </row>
    <row r="12" spans="1:10" x14ac:dyDescent="0.3">
      <c r="C12" t="s">
        <v>5</v>
      </c>
      <c r="D12" s="1">
        <f>$D$7*SQRT(D9^2+D10^2+D11^2)/2/SIN(RADIANS(D8/2))</f>
        <v>3.6300434033805877</v>
      </c>
      <c r="E12" s="1">
        <f t="shared" ref="E12:H12" si="1">$D$7*SQRT(E9^2+E10^2+E11^2)/2/SIN(RADIANS(E8/2))</f>
        <v>3.6271000286507227</v>
      </c>
      <c r="F12" s="1">
        <f t="shared" si="1"/>
        <v>3.6211892594759312</v>
      </c>
      <c r="G12" s="1">
        <f t="shared" si="1"/>
        <v>3.6193887901875201</v>
      </c>
      <c r="H12" s="1">
        <f t="shared" si="1"/>
        <v>3.6187221914767256</v>
      </c>
      <c r="I12" s="2">
        <f>AVERAGE(D12:H12)</f>
        <v>3.623288734634297</v>
      </c>
      <c r="J12" s="3">
        <f>STDEVA(D12:H12)/SQRT(COUNT(D12:H12))</f>
        <v>2.2430134973987804E-3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2023-03-30T09:51:21Z</dcterms:created>
  <dcterms:modified xsi:type="dcterms:W3CDTF">2023-03-30T11:39:27Z</dcterms:modified>
</cp:coreProperties>
</file>