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/>
  <xr:revisionPtr revIDLastSave="0" documentId="13_ncr:1_{111C851F-B4A7-4CA6-BD1F-869E4D7B5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5" i="1"/>
  <c r="D6" i="1" s="1"/>
  <c r="E6" i="1" l="1"/>
  <c r="D7" i="1"/>
  <c r="D5" i="2"/>
  <c r="E7" i="1" l="1"/>
  <c r="D8" i="1"/>
  <c r="B5" i="1"/>
  <c r="B9" i="1"/>
  <c r="B6" i="1"/>
  <c r="B10" i="1"/>
  <c r="B8" i="1"/>
  <c r="B12" i="1"/>
  <c r="B7" i="1"/>
  <c r="B11" i="1"/>
  <c r="D9" i="1" l="1"/>
  <c r="E8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10" i="1" l="1"/>
  <c r="E9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10" i="1" l="1"/>
  <c r="D11" i="1"/>
  <c r="E11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S48" i="2" l="1"/>
  <c r="Q49" i="2"/>
  <c r="AF49" i="2"/>
  <c r="S47" i="2"/>
  <c r="F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<sst xmlns="http://schemas.openxmlformats.org/spreadsheetml/2006/main" count="37" uniqueCount="37">
  <si>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</si>
  <si>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</si>
  <si>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</si>
  <si>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</si>
  <si>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</si>
  <si>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</si>
  <si>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</si>
  <si>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</si>
  <si>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</si>
  <si>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</si>
  <si>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</si>
  <si>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</si>
  <si>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</si>
  <si>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</si>
  <si>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</si>
  <si>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</si>
  <si>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</si>
  <si>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</si>
  <si>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</si>
  <si>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Milestone 1</t>
  </si>
  <si>
    <t>Milestone 2</t>
  </si>
  <si>
    <t>Milestone 3</t>
  </si>
  <si>
    <t>Milestone 4</t>
  </si>
  <si>
    <t>Milestone 5</t>
  </si>
  <si>
    <t>Milestone 6</t>
  </si>
  <si>
    <t>Milestone 7</t>
  </si>
  <si>
    <t xml:space="preserve">ENTER START DATE: </t>
  </si>
  <si>
    <t># of rows</t>
  </si>
  <si>
    <t>Chart showing project activities with a scrollable timeline is in this cell.</t>
  </si>
  <si>
    <t>Project Design (USSD)</t>
  </si>
  <si>
    <t>Project Design (Web App)</t>
  </si>
  <si>
    <t>Database Design</t>
  </si>
  <si>
    <t>Coding Starts (USSD)</t>
  </si>
  <si>
    <t>Web App (USSD)</t>
  </si>
  <si>
    <t>Screen Recording and Demo</t>
  </si>
  <si>
    <t>System Documentation</t>
  </si>
  <si>
    <t>GitHub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</si>
</sst>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44854</c:v>
                </c:pt>
                <c:pt idx="1">
                  <c:v>44855</c:v>
                </c:pt>
                <c:pt idx="2">
                  <c:v>44856</c:v>
                </c:pt>
                <c:pt idx="3">
                  <c:v>44857</c:v>
                </c:pt>
                <c:pt idx="4">
                  <c:v>44858</c:v>
                </c:pt>
                <c:pt idx="5">
                  <c:v>44859</c:v>
                </c:pt>
                <c:pt idx="6">
                  <c:v>44860</c:v>
                </c:pt>
                <c:pt idx="7">
                  <c:v>44861</c:v>
                </c:pt>
                <c:pt idx="8">
                  <c:v>44862</c:v>
                </c:pt>
                <c:pt idx="9">
                  <c:v>44863</c:v>
                </c:pt>
                <c:pt idx="10">
                  <c:v>44864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44870</c:v>
                </c:pt>
                <c:pt idx="17">
                  <c:v>44871</c:v>
                </c:pt>
                <c:pt idx="18">
                  <c:v>44872</c:v>
                </c:pt>
                <c:pt idx="19">
                  <c:v>44873</c:v>
                </c:pt>
                <c:pt idx="20">
                  <c:v>44874</c:v>
                </c:pt>
                <c:pt idx="21">
                  <c:v>44875</c:v>
                </c:pt>
                <c:pt idx="22">
                  <c:v>44876</c:v>
                </c:pt>
                <c:pt idx="23">
                  <c:v>44877</c:v>
                </c:pt>
                <c:pt idx="24">
                  <c:v>44878</c:v>
                </c:pt>
                <c:pt idx="25">
                  <c:v>44879</c:v>
                </c:pt>
                <c:pt idx="26">
                  <c:v>44880</c:v>
                </c:pt>
                <c:pt idx="27">
                  <c:v>44881</c:v>
                </c:pt>
                <c:pt idx="28">
                  <c:v>44882</c:v>
                </c:pt>
                <c:pt idx="29">
                  <c:v>44883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44854</c:v>
                </c:pt>
                <c:pt idx="1">
                  <c:v>44855</c:v>
                </c:pt>
                <c:pt idx="2">
                  <c:v>44856</c:v>
                </c:pt>
                <c:pt idx="3">
                  <c:v>44857</c:v>
                </c:pt>
                <c:pt idx="4">
                  <c:v>44858</c:v>
                </c:pt>
                <c:pt idx="5">
                  <c:v>44859</c:v>
                </c:pt>
                <c:pt idx="6">
                  <c:v>44860</c:v>
                </c:pt>
                <c:pt idx="7">
                  <c:v>44861</c:v>
                </c:pt>
                <c:pt idx="8">
                  <c:v>44862</c:v>
                </c:pt>
                <c:pt idx="9">
                  <c:v>44863</c:v>
                </c:pt>
                <c:pt idx="10">
                  <c:v>44864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44870</c:v>
                </c:pt>
                <c:pt idx="17">
                  <c:v>44871</c:v>
                </c:pt>
                <c:pt idx="18">
                  <c:v>44872</c:v>
                </c:pt>
                <c:pt idx="19">
                  <c:v>44873</c:v>
                </c:pt>
                <c:pt idx="20">
                  <c:v>44874</c:v>
                </c:pt>
                <c:pt idx="21">
                  <c:v>44875</c:v>
                </c:pt>
                <c:pt idx="22">
                  <c:v>44876</c:v>
                </c:pt>
                <c:pt idx="23">
                  <c:v>44877</c:v>
                </c:pt>
                <c:pt idx="24">
                  <c:v>44878</c:v>
                </c:pt>
                <c:pt idx="25">
                  <c:v>44879</c:v>
                </c:pt>
                <c:pt idx="26">
                  <c:v>44880</c:v>
                </c:pt>
                <c:pt idx="27">
                  <c:v>44881</c:v>
                </c:pt>
                <c:pt idx="28">
                  <c:v>44882</c:v>
                </c:pt>
                <c:pt idx="29">
                  <c:v>44883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44854</c:v>
                </c:pt>
                <c:pt idx="1">
                  <c:v>44855</c:v>
                </c:pt>
                <c:pt idx="2">
                  <c:v>44856</c:v>
                </c:pt>
                <c:pt idx="3">
                  <c:v>44857</c:v>
                </c:pt>
                <c:pt idx="4">
                  <c:v>44858</c:v>
                </c:pt>
                <c:pt idx="5">
                  <c:v>44859</c:v>
                </c:pt>
                <c:pt idx="6">
                  <c:v>44860</c:v>
                </c:pt>
                <c:pt idx="7">
                  <c:v>44861</c:v>
                </c:pt>
                <c:pt idx="8">
                  <c:v>44862</c:v>
                </c:pt>
                <c:pt idx="9">
                  <c:v>44863</c:v>
                </c:pt>
                <c:pt idx="10">
                  <c:v>44864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44870</c:v>
                </c:pt>
                <c:pt idx="17">
                  <c:v>44871</c:v>
                </c:pt>
                <c:pt idx="18">
                  <c:v>44872</c:v>
                </c:pt>
                <c:pt idx="19">
                  <c:v>44873</c:v>
                </c:pt>
                <c:pt idx="20">
                  <c:v>44874</c:v>
                </c:pt>
                <c:pt idx="21">
                  <c:v>44875</c:v>
                </c:pt>
                <c:pt idx="22">
                  <c:v>44876</c:v>
                </c:pt>
                <c:pt idx="23">
                  <c:v>44877</c:v>
                </c:pt>
                <c:pt idx="24">
                  <c:v>44878</c:v>
                </c:pt>
                <c:pt idx="25">
                  <c:v>44879</c:v>
                </c:pt>
                <c:pt idx="26">
                  <c:v>44880</c:v>
                </c:pt>
                <c:pt idx="27">
                  <c:v>44881</c:v>
                </c:pt>
                <c:pt idx="28">
                  <c:v>44882</c:v>
                </c:pt>
                <c:pt idx="29">
                  <c:v>44883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MILESTONE 1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44854</c:v>
                </c:pt>
                <c:pt idx="1">
                  <c:v>44855</c:v>
                </c:pt>
                <c:pt idx="2">
                  <c:v>44856</c:v>
                </c:pt>
                <c:pt idx="3">
                  <c:v>44857</c:v>
                </c:pt>
                <c:pt idx="4">
                  <c:v>44858</c:v>
                </c:pt>
                <c:pt idx="5">
                  <c:v>44859</c:v>
                </c:pt>
                <c:pt idx="6">
                  <c:v>44860</c:v>
                </c:pt>
                <c:pt idx="7">
                  <c:v>44861</c:v>
                </c:pt>
                <c:pt idx="8">
                  <c:v>44862</c:v>
                </c:pt>
                <c:pt idx="9">
                  <c:v>44863</c:v>
                </c:pt>
                <c:pt idx="10">
                  <c:v>44864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44870</c:v>
                </c:pt>
                <c:pt idx="17">
                  <c:v>44871</c:v>
                </c:pt>
                <c:pt idx="18">
                  <c:v>44872</c:v>
                </c:pt>
                <c:pt idx="19">
                  <c:v>44873</c:v>
                </c:pt>
                <c:pt idx="20">
                  <c:v>44874</c:v>
                </c:pt>
                <c:pt idx="21">
                  <c:v>44875</c:v>
                </c:pt>
                <c:pt idx="22">
                  <c:v>44876</c:v>
                </c:pt>
                <c:pt idx="23">
                  <c:v>44877</c:v>
                </c:pt>
                <c:pt idx="24">
                  <c:v>44878</c:v>
                </c:pt>
                <c:pt idx="25">
                  <c:v>44879</c:v>
                </c:pt>
                <c:pt idx="26">
                  <c:v>44880</c:v>
                </c:pt>
                <c:pt idx="27">
                  <c:v>44881</c:v>
                </c:pt>
                <c:pt idx="28">
                  <c:v>44882</c:v>
                </c:pt>
                <c:pt idx="29">
                  <c:v>44883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8.3000000000000007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MILESTONE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8.3000000000000007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44854</c:v>
                </c:pt>
                <c:pt idx="1">
                  <c:v>44855</c:v>
                </c:pt>
                <c:pt idx="2">
                  <c:v>44856</c:v>
                </c:pt>
                <c:pt idx="3">
                  <c:v>44857</c:v>
                </c:pt>
                <c:pt idx="4">
                  <c:v>44858</c:v>
                </c:pt>
                <c:pt idx="5">
                  <c:v>44859</c:v>
                </c:pt>
                <c:pt idx="6">
                  <c:v>44860</c:v>
                </c:pt>
                <c:pt idx="7">
                  <c:v>44861</c:v>
                </c:pt>
                <c:pt idx="8">
                  <c:v>44862</c:v>
                </c:pt>
                <c:pt idx="9">
                  <c:v>44863</c:v>
                </c:pt>
                <c:pt idx="10">
                  <c:v>44864</c:v>
                </c:pt>
                <c:pt idx="11">
                  <c:v>44865</c:v>
                </c:pt>
                <c:pt idx="12">
                  <c:v>44866</c:v>
                </c:pt>
                <c:pt idx="13">
                  <c:v>44867</c:v>
                </c:pt>
                <c:pt idx="14">
                  <c:v>44868</c:v>
                </c:pt>
                <c:pt idx="15">
                  <c:v>44869</c:v>
                </c:pt>
                <c:pt idx="16">
                  <c:v>44870</c:v>
                </c:pt>
                <c:pt idx="17">
                  <c:v>44871</c:v>
                </c:pt>
                <c:pt idx="18">
                  <c:v>44872</c:v>
                </c:pt>
                <c:pt idx="19">
                  <c:v>44873</c:v>
                </c:pt>
                <c:pt idx="20">
                  <c:v>44874</c:v>
                </c:pt>
                <c:pt idx="21">
                  <c:v>44875</c:v>
                </c:pt>
                <c:pt idx="22">
                  <c:v>44876</c:v>
                </c:pt>
                <c:pt idx="23">
                  <c:v>44877</c:v>
                </c:pt>
                <c:pt idx="24">
                  <c:v>44878</c:v>
                </c:pt>
                <c:pt idx="25">
                  <c:v>44879</c:v>
                </c:pt>
                <c:pt idx="26">
                  <c:v>44880</c:v>
                </c:pt>
                <c:pt idx="27">
                  <c:v>44881</c:v>
                </c:pt>
                <c:pt idx="28">
                  <c:v>44882</c:v>
                </c:pt>
                <c:pt idx="29">
                  <c:v>44883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7.3000000000000007</c:v>
                </c:pt>
                <c:pt idx="8">
                  <c:v>7.3000000000000007</c:v>
                </c:pt>
                <c:pt idx="9">
                  <c:v>7.3000000000000007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MILESTONE 3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MILESTONE 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MILESTONE 5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MILESTONE 6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MILESTONE 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3.3000000000000007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Oct 2022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Nov 2022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Nov 2022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Oct 2022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{CF841EB3-CE3B-4251-A03A-EAC51A7B5780}</c15:txfldGUID>
                      <c15:f>calcs!$E$72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{84E92B5B-962F-4B56-A3B1-F49457F845D8}</c15:txfldGUID>
                      <c15:f>calcs!$F$72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{F2533B84-7B01-49C5-A0B2-42D40E066F26}</c15:txfldGUID>
                      <c15:f>calcs!$G$72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{64C89C6E-F58B-4B9A-858A-21E3F502D7E1}</c15:txfldGUID>
                      <c15:f>calcs!$H$72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{26E8B3C3-61EB-4B67-B744-787EA0AFEB6B}</c15:txfldGUID>
                      <c15:f>calcs!$I$72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{816DCFBD-1E6D-4F2A-A29D-16E5B51E7569}</c15:txfldGUID>
                      <c15:f>calcs!$J$72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{E7359E56-A30C-40D1-BB7E-3296B28C82D7}</c15:txfldGUID>
                      <c15:f>calcs!$K$72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{D1C0224D-1CA1-4087-AA51-348BCAA7DC51}</c15:txfldGUID>
                      <c15:f>calcs!$L$72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{8495A98D-5FB6-45B6-84C4-94301E5D424A}</c15:txfldGUID>
                      <c15:f>calcs!$M$72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{BDDEFD81-229B-440C-BAC0-F3D62DD7E72A}</c15:txfldGUID>
                      <c15:f>calcs!$N$72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{7A968BF4-C05F-4DD2-923F-B7195FF6FD14}</c15:txfldGUID>
                      <c15:f>calcs!$O$72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{AA896A15-3931-4693-9B0E-DB958AAB3E5D}</c15:txfldGUID>
                      <c15:f>calcs!$P$72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{30308DEC-F0EE-4454-BE92-AAE3EF67B562}</c15:txfldGUID>
                      <c15:f>calcs!$Q$72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{94D12091-22F5-4A82-B4EE-3E95A0E9A88E}</c15:txfldGUID>
                      <c15:f>calcs!$R$72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{A1219E27-44E1-4EA2-9019-83A19BAF1487}</c15:txfldGUID>
                      <c15:f>calcs!$S$72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{89AE83DD-9333-404B-9913-FC79C5C26EC2}</c15:txfldGUID>
                      <c15:f>calcs!$T$72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{A7B538F0-DF20-48C2-9D19-42C4C36A1B24}</c15:txfldGUID>
                      <c15:f>calcs!$U$72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{056086D4-D062-40FF-B60D-EBF9F6178239}</c15:txfldGUID>
                      <c15:f>calcs!$V$72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{2D84C29B-7DF0-498C-81FD-D2922C69B655}</c15:txfldGUID>
                      <c15:f>calcs!$W$72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{227682AC-6380-40F3-9C43-02AB6D849DED}</c15:txfldGUID>
                      <c15:f>calcs!$X$72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{CC7DC443-F8D2-4E4F-9F88-93BB8A56C896}</c15:txfldGUID>
                      <c15:f>calcs!$Y$72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{94B38846-9CA4-4B5A-ACBD-731A16600F99}</c15:txfldGUID>
                      <c15:f>calcs!$Z$72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{E9422A1D-B595-4D2E-BFBF-8B90DD00BA49}</c15:txfldGUID>
                      <c15:f>calcs!$AA$72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{9BC38308-0DDE-4324-A56E-76D6C0E260D5}</c15:txfldGUID>
                      <c15:f>calcs!$AB$72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{4D9AD044-109F-4175-8D4A-86995EE248BE}</c15:txfldGUID>
                      <c15:f>calcs!$AC$72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{27DFA21C-2C38-4A5A-824E-B47951CB78AB}</c15:txfldGUID>
                      <c15:f>calcs!$AD$72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{F988E599-E794-4AC1-B529-02652801312E}</c15:txfldGUID>
                      <c15:f>calcs!$AE$72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{7F865E17-A7F3-468B-964D-D4F1BDCC1964}</c15:txfldGUID>
                      <c15:f>calcs!$AF$72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{130CB4E2-79ED-41D4-9E59-CC1DA2DE766D}</c15:txfldGUID>
                      <c15:f>calcs!$AG$72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{56754A9D-5958-4FEE-B402-2169E9040DC1}</c15:txfldGUID>
                      <c15:f>calcs!$AH$72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{F106C65C-5F71-4D5A-BEB7-C63903E65BC9}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{F5C8236A-E9F6-4123-B83A-359410F53F9D}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{C40B3535-6797-42CF-BBEE-70C2FF012543}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{8DE5EE58-0A62-4306-8179-C4EEFBEABEE2}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{58F059D2-71AA-4C32-9ACE-FBAC0C74772E}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{EA9E422A-03F5-4D1E-831D-B318D07AC0E5}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{EC432578-914C-469F-9100-BEE0ED2E90BB}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{235D594B-7EE2-4467-99D1-D021CE98226C}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{618B97FF-1AE4-4EB3-AF0E-C08B58D324A1}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{30E17118-D1F0-42CA-9703-98FB6EADFA81}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{E2E66FB9-07B9-4C19-8678-ACC132CE7BDF}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{562379DB-2A16-49F9-80F2-35CA53727B8C}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{BCA4226E-EDDA-4193-BE2D-FE855963F8E4}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{3868C250-EC25-41A1-A32E-B78AA028BAFE}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{BBA4EBFB-FD49-4C52-8FA3-BBEFC4A6C49C}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{E8C128D1-2295-4381-9463-32965E65CEE6}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{FDB89A96-C114-40B0-B443-3CC67E727DC3}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{9404BEE5-510C-4A9B-BEEF-C966F114DAB9}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{F8E81BBF-60A4-4715-AB1E-B0AECA451783}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{0AC37763-FEE8-409D-BCA5-19C03AFD3BA4}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{B0964A66-9FD5-40C4-80F9-D5C7ED4CB800}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{9E1D8F86-E88B-4AA5-8379-4FDCD1FEBD1E}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{861F014A-B358-4B6F-98A4-B8FCC904A22E}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{68D44733-05D2-4293-925F-B8FD8B239895}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{D2788183-DDF6-41DB-BB8C-69B46642A299}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{61854FEC-5CC4-4B73-8298-888911DFB2CB}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{3C742D52-8DEB-4968-84A0-3952DE19AD43}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{F649D7E4-B9F1-45BA-B5B6-412A37414905}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{0111E174-9E28-46EF-8436-63FBAD6EAE11}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{5432BABE-01AE-452D-B665-3E7C43241DA6}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Oct 2022 -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Nov 2022 -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3497" y="4042410"/>
          <a:ext cx="924413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2" totalsRowShown="0">
  <autoFilter ref="B4:F12" xr:uid="{00000000-0009-0000-0100-000001000000}"/>
  <sortState xmlns:xlrd2="http://schemas.microsoft.com/office/spreadsheetml/2017/richdata2" ref="C15:F20">
    <sortCondition ref="D14:D20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2"/>
  <sheetViews>
    <sheetView showGridLines="0" tabSelected="1" topLeftCell="A2" zoomScaleNormal="100" workbookViewId="0">
      <selection activeCell="I8" sqref="I8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66.109375" customWidth="1"/>
    <col min="7" max="7" width="4.5546875" customWidth="1"/>
    <col min="8" max="8" width="4.6640625" customWidth="1"/>
  </cols>
  <sheetData>
    <row r="1" spans="1:7" s="4" customFormat="1" ht="35.1" customHeight="1" thickBot="1" x14ac:dyDescent="0.35">
      <c r="A1" s="6"/>
      <c r="B1" s="6"/>
      <c r="C1" s="11" t="s">
        <v>17</v>
      </c>
      <c r="D1" s="11"/>
      <c r="E1" s="11"/>
      <c r="F1" s="11"/>
      <c r="G1" s="11"/>
    </row>
    <row r="2" spans="1:7" ht="315.89999999999998" customHeight="1" thickTop="1" x14ac:dyDescent="0.3">
      <c r="C2" s="12" t="s">
        <v>28</v>
      </c>
      <c r="D2" s="12"/>
      <c r="E2" s="12"/>
      <c r="F2" s="12"/>
      <c r="G2" s="12"/>
    </row>
    <row r="3" spans="1:7" s="7" customFormat="1" ht="35.1" customHeight="1" x14ac:dyDescent="0.3">
      <c r="C3" s="8" t="s">
        <v>26</v>
      </c>
      <c r="D3" s="9">
        <v>44854</v>
      </c>
    </row>
    <row r="4" spans="1:7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3">
      <c r="B5">
        <f>ROW(B5)-calcs!$D$5</f>
        <v>-3</v>
      </c>
      <c r="C5" t="s">
        <v>18</v>
      </c>
      <c r="D5" s="5">
        <f>$D$3+3</f>
        <v>44857</v>
      </c>
      <c r="E5" s="5"/>
      <c r="F5" t="s">
        <v>29</v>
      </c>
    </row>
    <row r="6" spans="1:7" ht="35.1" customHeight="1" x14ac:dyDescent="0.3">
      <c r="B6">
        <f>ROW(B6)-calcs!$D$5</f>
        <v>-2</v>
      </c>
      <c r="C6" t="s">
        <v>19</v>
      </c>
      <c r="D6" s="5">
        <f>D5+2</f>
        <v>44859</v>
      </c>
      <c r="E6" s="5">
        <f>Activities[[#This Row],[START]]+0</f>
        <v>44859</v>
      </c>
      <c r="F6" t="s">
        <v>30</v>
      </c>
    </row>
    <row r="7" spans="1:7" ht="35.1" customHeight="1" x14ac:dyDescent="0.3">
      <c r="B7">
        <f>ROW(B7)-calcs!$D$5</f>
        <v>-1</v>
      </c>
      <c r="C7" t="s">
        <v>20</v>
      </c>
      <c r="D7" s="5">
        <f>D6+1</f>
        <v>44860</v>
      </c>
      <c r="E7" s="5">
        <f>Activities[[#This Row],[START]]+0</f>
        <v>44860</v>
      </c>
      <c r="F7" t="s">
        <v>31</v>
      </c>
    </row>
    <row r="8" spans="1:7" ht="35.1" customHeight="1" x14ac:dyDescent="0.3">
      <c r="B8">
        <f>ROW(B8)-calcs!$D$5</f>
        <v>0</v>
      </c>
      <c r="C8" t="s">
        <v>21</v>
      </c>
      <c r="D8" s="5">
        <f>D7+1</f>
        <v>44861</v>
      </c>
      <c r="E8" s="5">
        <f>Activities[[#This Row],[START]]+3</f>
        <v>44864</v>
      </c>
      <c r="F8" t="s">
        <v>32</v>
      </c>
    </row>
    <row r="9" spans="1:7" ht="35.1" customHeight="1" x14ac:dyDescent="0.3">
      <c r="B9">
        <f>ROW(B9)-calcs!$D$5</f>
        <v>1</v>
      </c>
      <c r="C9" t="s">
        <v>22</v>
      </c>
      <c r="D9" s="5">
        <f>D8+4</f>
        <v>44865</v>
      </c>
      <c r="E9" s="5">
        <f>Activities[[#This Row],[START]]+5</f>
        <v>44870</v>
      </c>
      <c r="F9" t="s">
        <v>33</v>
      </c>
    </row>
    <row r="10" spans="1:7" ht="35.1" customHeight="1" x14ac:dyDescent="0.3">
      <c r="B10">
        <f>ROW(B10)-calcs!$D$5</f>
        <v>2</v>
      </c>
      <c r="C10" t="s">
        <v>23</v>
      </c>
      <c r="D10" s="5">
        <f>D9+6</f>
        <v>44871</v>
      </c>
      <c r="E10" s="5">
        <f>Activities[[#This Row],[START]]+0</f>
        <v>44871</v>
      </c>
      <c r="F10" t="s">
        <v>34</v>
      </c>
    </row>
    <row r="11" spans="1:7" ht="35.1" customHeight="1" x14ac:dyDescent="0.3">
      <c r="B11">
        <f>ROW(B11)-calcs!$D$5</f>
        <v>3</v>
      </c>
      <c r="C11" t="s">
        <v>24</v>
      </c>
      <c r="D11" s="5">
        <f>D10+1</f>
        <v>44872</v>
      </c>
      <c r="E11" s="5">
        <f>Activities[[#This Row],[START]]+7</f>
        <v>44879</v>
      </c>
      <c r="F11" t="s">
        <v>35</v>
      </c>
    </row>
    <row r="12" spans="1:7" ht="35.1" customHeight="1" x14ac:dyDescent="0.3">
      <c r="B12">
        <f>ROW(B12)-calcs!$D$5</f>
        <v>4</v>
      </c>
      <c r="C12" t="s">
        <v>25</v>
      </c>
      <c r="D12" s="5">
        <f>D11+7</f>
        <v>44879</v>
      </c>
      <c r="E12" s="5"/>
      <c r="F12" t="s">
        <v>36</v>
      </c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scale="93" fitToHeight="0" orientation="landscape" r:id="rId1"/>
  <headerFooter differentFirst="1">
    <oddFooter>Page &amp;P of &amp;N</oddFooter>
  </headerFooter>
  <ignoredErrors>
    <ignoredError sqref="D5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44850</v>
      </c>
      <c r="E3" s="1"/>
    </row>
    <row r="4" spans="1:6" x14ac:dyDescent="0.3">
      <c r="D4">
        <v>5</v>
      </c>
    </row>
    <row r="5" spans="1:6" x14ac:dyDescent="0.3">
      <c r="C5" t="s">
        <v>27</v>
      </c>
      <c r="D5">
        <f>ROWS(Activities[])</f>
        <v>8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>SUMPRODUCT( ((Activities[START]&gt;=StartDateWindow)+(Activities[END]&gt;=StartDateWindow)&gt;0)*(Activities[START]&lt;=(StartDateWindow+WindowDays-1)) )</f>
        <v>8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1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ref="E15">INDEX(Activities[Id],MATCH(1, ((Activities[START]&gt;=StartDateWindow)+(Activities[END]&gt;=StartDateWindow)&gt;0)*(Activities[START]&lt;=(StartDateWindow+WindowDays-1)), 0))</f>
        <v>-3</v>
      </c>
      <c r="F15" t="e">
        <f t="shared" ref="F15:F23" ca="1" si="0">OFFSET(E15,-$D$11,)</f>
        <v>#N/A</v>
      </c>
    </row>
    <row r="16" spans="1:6" x14ac:dyDescent="0.3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-2</v>
      </c>
      <c r="F16">
        <f t="shared" ca="1" si="0"/>
        <v>-3</v>
      </c>
    </row>
    <row r="17" spans="1:35" x14ac:dyDescent="0.3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-1</v>
      </c>
      <c r="F17">
        <f t="shared" ca="1" si="0"/>
        <v>-2</v>
      </c>
    </row>
    <row r="18" spans="1:35" x14ac:dyDescent="0.3">
      <c r="E18">
        <f t="array" ref="E18">INDEX(Activities[Id],MATCH(1, (Activities[Id]&gt;E17)*((Activities[START]&gt;=StartDateWindow)+(Activities[END]&gt;=StartDateWindow)&gt;0)*(Activities[START]&lt;=(StartDateWindow+WindowDays-1)), 0))</f>
        <v>0</v>
      </c>
      <c r="F18">
        <f t="shared" ca="1" si="0"/>
        <v>-1</v>
      </c>
    </row>
    <row r="19" spans="1:35" x14ac:dyDescent="0.3">
      <c r="E19">
        <f t="array" ref="E19">INDEX(Activities[Id],MATCH(1, (Activities[Id]&gt;E18)*((Activities[START]&gt;=StartDateWindow)+(Activities[END]&gt;=StartDateWindow)&gt;0)*(Activities[START]&lt;=(StartDateWindow+WindowDays-1)), 0))</f>
        <v>1</v>
      </c>
      <c r="F19">
        <f t="shared" ca="1" si="0"/>
        <v>0</v>
      </c>
    </row>
    <row r="20" spans="1:35" x14ac:dyDescent="0.3">
      <c r="E20">
        <f t="array" ref="E20">INDEX(Activities[Id],MATCH(1, (Activities[Id]&gt;E19)*((Activities[START]&gt;=StartDateWindow)+(Activities[END]&gt;=StartDateWindow)&gt;0)*(Activities[START]&lt;=(StartDateWindow+WindowDays-1)), 0))</f>
        <v>2</v>
      </c>
      <c r="F20">
        <f t="shared" ca="1" si="0"/>
        <v>1</v>
      </c>
    </row>
    <row r="21" spans="1:35" x14ac:dyDescent="0.3">
      <c r="E21">
        <f t="array" ref="E21">INDEX(Activities[Id],MATCH(1, (Activities[Id]&gt;E20)*((Activities[START]&gt;=StartDateWindow)+(Activities[END]&gt;=StartDateWindow)&gt;0)*(Activities[START]&lt;=(StartDateWindow+WindowDays-1)), 0))</f>
        <v>3</v>
      </c>
      <c r="F21">
        <f t="shared" ca="1" si="0"/>
        <v>2</v>
      </c>
    </row>
    <row r="22" spans="1:35" x14ac:dyDescent="0.3">
      <c r="E22">
        <f t="array" ref="E22">INDEX(Activities[Id],MATCH(1, (Activities[Id]&gt;E21)*((Activities[START]&gt;=StartDateWindow)+(Activities[END]&gt;=StartDateWindow)&gt;0)*(Activities[START]&lt;=(StartDateWindow+WindowDays-1)), 0))</f>
        <v>4</v>
      </c>
      <c r="F22">
        <f t="shared" ca="1" si="0"/>
        <v>3</v>
      </c>
    </row>
    <row r="23" spans="1:35" x14ac:dyDescent="0.3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4</v>
      </c>
    </row>
    <row r="25" spans="1:35" x14ac:dyDescent="0.3">
      <c r="C25" t="s">
        <v>4</v>
      </c>
      <c r="D25" s="1">
        <f>StartDate+WindowOffset</f>
        <v>44854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>'Project Timeline'!D3</f>
        <v>44854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>StartDateWindow</f>
        <v>44854</v>
      </c>
      <c r="F31" s="1">
        <f t="shared" ref="F31:AI31" si="1">E31+1</f>
        <v>44855</v>
      </c>
      <c r="G31" s="1">
        <f t="shared" si="1"/>
        <v>44856</v>
      </c>
      <c r="H31" s="1">
        <f t="shared" si="1"/>
        <v>44857</v>
      </c>
      <c r="I31" s="1">
        <f t="shared" si="1"/>
        <v>44858</v>
      </c>
      <c r="J31" s="1">
        <f t="shared" si="1"/>
        <v>44859</v>
      </c>
      <c r="K31" s="1">
        <f t="shared" si="1"/>
        <v>44860</v>
      </c>
      <c r="L31" s="1">
        <f t="shared" si="1"/>
        <v>44861</v>
      </c>
      <c r="M31" s="1">
        <f t="shared" si="1"/>
        <v>44862</v>
      </c>
      <c r="N31" s="1">
        <f t="shared" si="1"/>
        <v>44863</v>
      </c>
      <c r="O31" s="1">
        <f t="shared" si="1"/>
        <v>44864</v>
      </c>
      <c r="P31" s="1">
        <f t="shared" si="1"/>
        <v>44865</v>
      </c>
      <c r="Q31" s="1">
        <f t="shared" si="1"/>
        <v>44866</v>
      </c>
      <c r="R31" s="1">
        <f t="shared" si="1"/>
        <v>44867</v>
      </c>
      <c r="S31" s="1">
        <f t="shared" si="1"/>
        <v>44868</v>
      </c>
      <c r="T31" s="1">
        <f t="shared" si="1"/>
        <v>44869</v>
      </c>
      <c r="U31" s="1">
        <f t="shared" si="1"/>
        <v>44870</v>
      </c>
      <c r="V31" s="1">
        <f t="shared" si="1"/>
        <v>44871</v>
      </c>
      <c r="W31" s="1">
        <f t="shared" si="1"/>
        <v>44872</v>
      </c>
      <c r="X31" s="1">
        <f t="shared" si="1"/>
        <v>44873</v>
      </c>
      <c r="Y31" s="1">
        <f t="shared" si="1"/>
        <v>44874</v>
      </c>
      <c r="Z31" s="1">
        <f t="shared" si="1"/>
        <v>44875</v>
      </c>
      <c r="AA31" s="1">
        <f t="shared" si="1"/>
        <v>44876</v>
      </c>
      <c r="AB31" s="1">
        <f t="shared" si="1"/>
        <v>44877</v>
      </c>
      <c r="AC31" s="1">
        <f t="shared" si="1"/>
        <v>44878</v>
      </c>
      <c r="AD31" s="1">
        <f t="shared" si="1"/>
        <v>44879</v>
      </c>
      <c r="AE31" s="1">
        <f t="shared" si="1"/>
        <v>44880</v>
      </c>
      <c r="AF31" s="1">
        <f t="shared" si="1"/>
        <v>44881</v>
      </c>
      <c r="AG31" s="1">
        <f t="shared" si="1"/>
        <v>44882</v>
      </c>
      <c r="AH31" s="1">
        <f t="shared" si="1"/>
        <v>44883</v>
      </c>
      <c r="AI31" s="1">
        <f t="shared" si="1"/>
        <v>44884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>
        <f t="shared" ca="1" si="2"/>
        <v>-3</v>
      </c>
      <c r="D33" t="str">
        <f ca="1">INDEX(Activities[ACTIVITY],MATCH($C33,Activities[Id],0))</f>
        <v>Project Start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>
        <f ca="1">GridCalc</f>
        <v>10.3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>
        <f t="shared" ca="1" si="2"/>
        <v>-2</v>
      </c>
      <c r="D34" t="str">
        <f ca="1">INDEX(Activities[ACTIVITY],MATCH($C34,Activities[Id],0))</f>
        <v>Milestone 1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>
        <f ca="1">GridCalc</f>
        <v>9.3000000000000007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>
        <f t="shared" ca="1" si="2"/>
        <v>-1</v>
      </c>
      <c r="D35" t="str">
        <f ca="1">INDEX(Activities[ACTIVITY],MATCH($C35,Activities[Id],0))</f>
        <v>Milestone 2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>
        <f ca="1">GridCalc</f>
        <v>8.3000000000000007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0</v>
      </c>
      <c r="D36" t="str">
        <f ca="1">INDEX(Activities[ACTIVITY],MATCH($C36,Activities[Id],0))</f>
        <v>Milestone 3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>
        <f ca="1">GridCalc</f>
        <v>7.3000000000000007</v>
      </c>
      <c r="M36">
        <f ca="1">GridCalc</f>
        <v>7.3000000000000007</v>
      </c>
      <c r="N36">
        <f ca="1">GridCalc</f>
        <v>7.3000000000000007</v>
      </c>
      <c r="O36">
        <f ca="1">GridCalc</f>
        <v>7.3000000000000007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1</v>
      </c>
      <c r="D37" t="str">
        <f ca="1">INDEX(Activities[ACTIVITY],MATCH($C37,Activities[Id],0))</f>
        <v>Milestone 4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>
        <f ca="1">GridCalc</f>
        <v>6.3000000000000007</v>
      </c>
      <c r="Q37">
        <f ca="1">GridCalc</f>
        <v>6.3000000000000007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2</v>
      </c>
      <c r="D38" t="str">
        <f ca="1">INDEX(Activities[ACTIVITY],MATCH($C38,Activities[Id],0))</f>
        <v>Milestone 5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3</v>
      </c>
      <c r="D39" t="str">
        <f ca="1">INDEX(Activities[ACTIVITY],MATCH($C39,Activities[Id],0))</f>
        <v>Milestone 6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>
        <f ca="1">GridCalc</f>
        <v>4.3000000000000007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4</v>
      </c>
      <c r="D40" t="str">
        <f ca="1">INDEX(Activities[ACTIVITY],MATCH($C40,Activities[Id],0))</f>
        <v>Milestone 7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>
        <f ca="1">GridCalc</f>
        <v>3.3000000000000007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>E31</f>
        <v>44854</v>
      </c>
      <c r="F43" s="1">
        <f t="shared" ref="F43:AH43" si="4">F31</f>
        <v>44855</v>
      </c>
      <c r="G43" s="1">
        <f t="shared" si="4"/>
        <v>44856</v>
      </c>
      <c r="H43" s="1">
        <f t="shared" si="4"/>
        <v>44857</v>
      </c>
      <c r="I43" s="1">
        <f t="shared" si="4"/>
        <v>44858</v>
      </c>
      <c r="J43" s="1">
        <f t="shared" si="4"/>
        <v>44859</v>
      </c>
      <c r="K43" s="1">
        <f t="shared" si="4"/>
        <v>44860</v>
      </c>
      <c r="L43" s="1">
        <f t="shared" si="4"/>
        <v>44861</v>
      </c>
      <c r="M43" s="1">
        <f t="shared" si="4"/>
        <v>44862</v>
      </c>
      <c r="N43" s="1">
        <f t="shared" si="4"/>
        <v>44863</v>
      </c>
      <c r="O43" s="1">
        <f t="shared" si="4"/>
        <v>44864</v>
      </c>
      <c r="P43" s="1">
        <f t="shared" si="4"/>
        <v>44865</v>
      </c>
      <c r="Q43" s="1">
        <f t="shared" si="4"/>
        <v>44866</v>
      </c>
      <c r="R43" s="1">
        <f t="shared" si="4"/>
        <v>44867</v>
      </c>
      <c r="S43" s="1">
        <f t="shared" si="4"/>
        <v>44868</v>
      </c>
      <c r="T43" s="1">
        <f t="shared" si="4"/>
        <v>44869</v>
      </c>
      <c r="U43" s="1">
        <f t="shared" si="4"/>
        <v>44870</v>
      </c>
      <c r="V43" s="1">
        <f t="shared" si="4"/>
        <v>44871</v>
      </c>
      <c r="W43" s="1">
        <f t="shared" si="4"/>
        <v>44872</v>
      </c>
      <c r="X43" s="1">
        <f t="shared" si="4"/>
        <v>44873</v>
      </c>
      <c r="Y43" s="1">
        <f t="shared" si="4"/>
        <v>44874</v>
      </c>
      <c r="Z43" s="1">
        <f t="shared" si="4"/>
        <v>44875</v>
      </c>
      <c r="AA43" s="1">
        <f t="shared" si="4"/>
        <v>44876</v>
      </c>
      <c r="AB43" s="1">
        <f t="shared" si="4"/>
        <v>44877</v>
      </c>
      <c r="AC43" s="1">
        <f t="shared" si="4"/>
        <v>44878</v>
      </c>
      <c r="AD43" s="1">
        <f t="shared" si="4"/>
        <v>44879</v>
      </c>
      <c r="AE43" s="1">
        <f t="shared" si="4"/>
        <v>44880</v>
      </c>
      <c r="AF43" s="1">
        <f t="shared" si="4"/>
        <v>44881</v>
      </c>
      <c r="AG43" s="1">
        <f t="shared" si="4"/>
        <v>44882</v>
      </c>
      <c r="AH43" s="1">
        <f t="shared" si="4"/>
        <v>44883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>
        <f t="shared" ref="C45:C52" ca="1" si="6">C33</f>
        <v>-3</v>
      </c>
      <c r="D45" t="str">
        <f ca="1">UPPER(INDEX(Activities[ACTIVITY],MATCH($C45,Activities[Id],0)))</f>
        <v>PROJECT START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>
        <f t="shared" ca="1" si="7"/>
        <v>10.3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>
        <f t="shared" ca="1" si="6"/>
        <v>-2</v>
      </c>
      <c r="D46" t="str">
        <f ca="1">UPPER(INDEX(Activities[ACTIVITY],MATCH($C46,Activities[Id],0)))</f>
        <v>MILESTONE 1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>
        <f t="shared" ca="1" si="8"/>
        <v>9.3000000000000007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>
        <f t="shared" ca="1" si="6"/>
        <v>-1</v>
      </c>
      <c r="D47" t="str">
        <f ca="1">UPPER(INDEX(Activities[ACTIVITY],MATCH($C47,Activities[Id],0)))</f>
        <v>MILESTONE 2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>
        <f t="shared" ca="1" si="9"/>
        <v>8.3000000000000007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0</v>
      </c>
      <c r="D48" t="str">
        <f ca="1">UPPER(INDEX(Activities[ACTIVITY],MATCH($C48,Activities[Id],0)))</f>
        <v>MILESTONE 3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>
        <f t="shared" ca="1" si="10"/>
        <v>7.3000000000000007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1</v>
      </c>
      <c r="D49" t="str">
        <f ca="1">UPPER(INDEX(Activities[ACTIVITY],MATCH($C49,Activities[Id],0)))</f>
        <v>MILESTONE 4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2</v>
      </c>
      <c r="D50" t="str">
        <f ca="1">UPPER(INDEX(Activities[ACTIVITY],MATCH($C50,Activities[Id],0)))</f>
        <v>MILESTONE 5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3</v>
      </c>
      <c r="D51" t="str">
        <f ca="1">UPPER(INDEX(Activities[ACTIVITY],MATCH($C51,Activities[Id],0)))</f>
        <v>MILESTONE 6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>
        <f t="shared" ca="1" si="13"/>
        <v>4.3000000000000007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4</v>
      </c>
      <c r="D52" t="str">
        <f ca="1">UPPER(INDEX(Activities[ACTIVITY],MATCH($C52,Activities[Id],0)))</f>
        <v>MILESTONE 7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>
        <f t="shared" ca="1" si="14"/>
        <v>3.3000000000000007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44854</v>
      </c>
      <c r="F55" s="1">
        <f t="shared" ref="F55:AH55" si="15">F31</f>
        <v>44855</v>
      </c>
      <c r="G55" s="1">
        <f t="shared" si="15"/>
        <v>44856</v>
      </c>
      <c r="H55" s="1">
        <f t="shared" si="15"/>
        <v>44857</v>
      </c>
      <c r="I55" s="1">
        <f t="shared" si="15"/>
        <v>44858</v>
      </c>
      <c r="J55" s="1">
        <f t="shared" si="15"/>
        <v>44859</v>
      </c>
      <c r="K55" s="1">
        <f t="shared" si="15"/>
        <v>44860</v>
      </c>
      <c r="L55" s="1">
        <f t="shared" si="15"/>
        <v>44861</v>
      </c>
      <c r="M55" s="1">
        <f t="shared" si="15"/>
        <v>44862</v>
      </c>
      <c r="N55" s="1">
        <f t="shared" si="15"/>
        <v>44863</v>
      </c>
      <c r="O55" s="1">
        <f t="shared" si="15"/>
        <v>44864</v>
      </c>
      <c r="P55" s="1">
        <f t="shared" si="15"/>
        <v>44865</v>
      </c>
      <c r="Q55" s="1">
        <f t="shared" si="15"/>
        <v>44866</v>
      </c>
      <c r="R55" s="1">
        <f t="shared" si="15"/>
        <v>44867</v>
      </c>
      <c r="S55" s="1">
        <f t="shared" si="15"/>
        <v>44868</v>
      </c>
      <c r="T55" s="1">
        <f t="shared" si="15"/>
        <v>44869</v>
      </c>
      <c r="U55" s="1">
        <f t="shared" si="15"/>
        <v>44870</v>
      </c>
      <c r="V55" s="1">
        <f t="shared" si="15"/>
        <v>44871</v>
      </c>
      <c r="W55" s="1">
        <f t="shared" si="15"/>
        <v>44872</v>
      </c>
      <c r="X55" s="1">
        <f t="shared" si="15"/>
        <v>44873</v>
      </c>
      <c r="Y55" s="1">
        <f t="shared" si="15"/>
        <v>44874</v>
      </c>
      <c r="Z55" s="1">
        <f t="shared" si="15"/>
        <v>44875</v>
      </c>
      <c r="AA55" s="1">
        <f t="shared" si="15"/>
        <v>44876</v>
      </c>
      <c r="AB55" s="1">
        <f t="shared" si="15"/>
        <v>44877</v>
      </c>
      <c r="AC55" s="1">
        <f t="shared" si="15"/>
        <v>44878</v>
      </c>
      <c r="AD55" s="1">
        <f t="shared" si="15"/>
        <v>44879</v>
      </c>
      <c r="AE55" s="1">
        <f t="shared" si="15"/>
        <v>44880</v>
      </c>
      <c r="AF55" s="1">
        <f t="shared" si="15"/>
        <v>44881</v>
      </c>
      <c r="AG55" s="1">
        <f t="shared" si="15"/>
        <v>44882</v>
      </c>
      <c r="AH55" s="1">
        <f t="shared" si="15"/>
        <v>44883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44835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 x14ac:dyDescent="0.3">
      <c r="D59" s="3" t="str">
        <f>TEXT(D58,"mmm yyyy") &amp; " - Top Band"</f>
        <v>Oct 2022 -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44866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 x14ac:dyDescent="0.3">
      <c r="D62" s="3" t="str">
        <f>TEXT(D61,"mmm yyyy") &amp; " - Top Band"</f>
        <v>Nov 2022 -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44836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44867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>
        <f t="shared" si="21"/>
        <v>0.5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20</v>
      </c>
      <c r="F72" t="str">
        <f t="shared" ref="F72:AH72" si="24">TEXT(F55,"dd")</f>
        <v>21</v>
      </c>
      <c r="G72" t="str">
        <f t="shared" si="24"/>
        <v>22</v>
      </c>
      <c r="H72" t="str">
        <f t="shared" si="24"/>
        <v>23</v>
      </c>
      <c r="I72" t="str">
        <f t="shared" si="24"/>
        <v>24</v>
      </c>
      <c r="J72" t="str">
        <f t="shared" si="24"/>
        <v>25</v>
      </c>
      <c r="K72" t="str">
        <f t="shared" si="24"/>
        <v>26</v>
      </c>
      <c r="L72" t="str">
        <f t="shared" si="24"/>
        <v>27</v>
      </c>
      <c r="M72" t="str">
        <f t="shared" si="24"/>
        <v>28</v>
      </c>
      <c r="N72" t="str">
        <f t="shared" si="24"/>
        <v>29</v>
      </c>
      <c r="O72" t="str">
        <f t="shared" si="24"/>
        <v>30</v>
      </c>
      <c r="P72" t="str">
        <f t="shared" si="24"/>
        <v>31</v>
      </c>
      <c r="Q72" t="str">
        <f t="shared" si="24"/>
        <v>01</v>
      </c>
      <c r="R72" t="str">
        <f t="shared" si="24"/>
        <v>02</v>
      </c>
      <c r="S72" t="str">
        <f t="shared" si="24"/>
        <v>03</v>
      </c>
      <c r="T72" t="str">
        <f t="shared" si="24"/>
        <v>04</v>
      </c>
      <c r="U72" t="str">
        <f t="shared" si="24"/>
        <v>05</v>
      </c>
      <c r="V72" t="str">
        <f t="shared" si="24"/>
        <v>06</v>
      </c>
      <c r="W72" t="str">
        <f t="shared" si="24"/>
        <v>07</v>
      </c>
      <c r="X72" t="str">
        <f t="shared" si="24"/>
        <v>08</v>
      </c>
      <c r="Y72" t="str">
        <f t="shared" si="24"/>
        <v>09</v>
      </c>
      <c r="Z72" t="str">
        <f t="shared" si="24"/>
        <v>10</v>
      </c>
      <c r="AA72" t="str">
        <f t="shared" si="24"/>
        <v>11</v>
      </c>
      <c r="AB72" t="str">
        <f t="shared" si="24"/>
        <v>12</v>
      </c>
      <c r="AC72" t="str">
        <f t="shared" si="24"/>
        <v>13</v>
      </c>
      <c r="AD72" t="str">
        <f t="shared" si="24"/>
        <v>14</v>
      </c>
      <c r="AE72" t="str">
        <f t="shared" si="24"/>
        <v>15</v>
      </c>
      <c r="AF72" t="str">
        <f t="shared" si="24"/>
        <v>16</v>
      </c>
      <c r="AG72" t="str">
        <f t="shared" si="24"/>
        <v>17</v>
      </c>
      <c r="AH72" t="str">
        <f t="shared" si="24"/>
        <v>18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57895c1-9d08-4a0f-8376-73aa631be1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E9D68F6D14E42B2BC7CBA2A10B0B3" ma:contentTypeVersion="4" ma:contentTypeDescription="Create a new document." ma:contentTypeScope="" ma:versionID="f365596e51a2e1bf4f9599fc67c04929">
  <xsd:schema xmlns:xsd="http://www.w3.org/2001/XMLSchema" xmlns:xs="http://www.w3.org/2001/XMLSchema" xmlns:p="http://schemas.microsoft.com/office/2006/metadata/properties" xmlns:ns3="c57895c1-9d08-4a0f-8376-73aa631be178" targetNamespace="http://schemas.microsoft.com/office/2006/metadata/properties" ma:root="true" ma:fieldsID="f7c1eff3ce0d6b6eaba7cdadfbc45c5b" ns3:_="">
    <xsd:import namespace="c57895c1-9d08-4a0f-8376-73aa631be1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895c1-9d08-4a0f-8376-73aa631be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c57895c1-9d08-4a0f-8376-73aa631be17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F5FE7-14ED-4739-9D65-620AF3648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895c1-9d08-4a0f-8376-73aa631be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2022-10-16T04:10:13Z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0x010100955E9D68F6D14E42B2BC7CBA2A10B0B3</vt:lpwstr>
  </property>
</Properties>
</file>