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05" firstSheet="25" activeTab="28"/>
  </bookViews>
  <sheets>
    <sheet name="Answer Report 1" sheetId="2" r:id="rId1"/>
    <sheet name="Sensitivity Report 1" sheetId="3" r:id="rId2"/>
    <sheet name="Answer Report 2A" sheetId="4" r:id="rId3"/>
    <sheet name="Sensitivity Report 2A" sheetId="5" r:id="rId4"/>
    <sheet name="Answer Report 2B" sheetId="6" r:id="rId5"/>
    <sheet name="Sensitivity Report 2B" sheetId="7" r:id="rId6"/>
    <sheet name="Answer Report 3" sheetId="10" r:id="rId7"/>
    <sheet name="Sensitivity Report 3" sheetId="11" r:id="rId8"/>
    <sheet name="Answer Report 4" sheetId="12" r:id="rId9"/>
    <sheet name="Sensitivity Report 4" sheetId="13" r:id="rId10"/>
    <sheet name="Answer Report 5" sheetId="16" r:id="rId11"/>
    <sheet name="Sensitivity Report 5" sheetId="17" r:id="rId12"/>
    <sheet name="Answer Report 6" sheetId="20" r:id="rId13"/>
    <sheet name="Sensitivity Report 6" sheetId="21" r:id="rId14"/>
    <sheet name="Answer Report 7" sheetId="22" r:id="rId15"/>
    <sheet name="Sensitivity Report 7" sheetId="23" r:id="rId16"/>
    <sheet name="Answer Report 8" sheetId="24" r:id="rId17"/>
    <sheet name="Sensitivity Report 8" sheetId="25" r:id="rId18"/>
    <sheet name="Answer Report 9" sheetId="26" r:id="rId19"/>
    <sheet name="Sensitivity Report 9" sheetId="27" r:id="rId20"/>
    <sheet name="Answer Report 10" sheetId="28" r:id="rId21"/>
    <sheet name="Sensitivity Report 10" sheetId="29" r:id="rId22"/>
    <sheet name="Answer Report 11" sheetId="30" r:id="rId23"/>
    <sheet name="Sensitivity Report 11" sheetId="31" r:id="rId24"/>
    <sheet name="Answer Report 12" sheetId="32" r:id="rId25"/>
    <sheet name="Sensitivity Report 12" sheetId="33" r:id="rId26"/>
    <sheet name="Answer Report 15" sheetId="34" r:id="rId27"/>
    <sheet name="Sensitivity Report 15" sheetId="35" r:id="rId28"/>
    <sheet name="Sheet1" sheetId="1" r:id="rId29"/>
  </sheets>
  <definedNames>
    <definedName name="solver_adj" localSheetId="28" hidden="1">Sheet1!$C$264:$T$264</definedName>
    <definedName name="solver_cvg" localSheetId="28" hidden="1">0.0001</definedName>
    <definedName name="solver_drv" localSheetId="28" hidden="1">1</definedName>
    <definedName name="solver_eng" localSheetId="28" hidden="1">2</definedName>
    <definedName name="solver_est" localSheetId="28" hidden="1">1</definedName>
    <definedName name="solver_itr" localSheetId="28" hidden="1">2147483647</definedName>
    <definedName name="solver_lhs1" localSheetId="28" hidden="1">Sheet1!$U$268:$U$273</definedName>
    <definedName name="solver_lhs2" localSheetId="28" hidden="1">Sheet1!$U$276:$U$277</definedName>
    <definedName name="solver_lhs3" localSheetId="28" hidden="1">Sheet1!$U$281:$U$283</definedName>
    <definedName name="solver_lhs4" localSheetId="28" hidden="1">Sheet1!$U$285:$U$287</definedName>
    <definedName name="solver_lhs5" localSheetId="28" hidden="1">Sheet1!$U$291:$U$293</definedName>
    <definedName name="solver_lhs6" localSheetId="28" hidden="1">Sheet1!$J$258</definedName>
    <definedName name="solver_mip" localSheetId="28" hidden="1">2147483647</definedName>
    <definedName name="solver_mni" localSheetId="28" hidden="1">30</definedName>
    <definedName name="solver_mrt" localSheetId="28" hidden="1">0.075</definedName>
    <definedName name="solver_msl" localSheetId="28" hidden="1">2</definedName>
    <definedName name="solver_neg" localSheetId="28" hidden="1">1</definedName>
    <definedName name="solver_nod" localSheetId="28" hidden="1">2147483647</definedName>
    <definedName name="solver_num" localSheetId="28" hidden="1">5</definedName>
    <definedName name="solver_nwt" localSheetId="28" hidden="1">1</definedName>
    <definedName name="solver_opt" localSheetId="28" hidden="1">Sheet1!$U$266</definedName>
    <definedName name="solver_pre" localSheetId="28" hidden="1">0.000001</definedName>
    <definedName name="solver_rbv" localSheetId="28" hidden="1">1</definedName>
    <definedName name="solver_rel1" localSheetId="28" hidden="1">2</definedName>
    <definedName name="solver_rel2" localSheetId="28" hidden="1">3</definedName>
    <definedName name="solver_rel3" localSheetId="28" hidden="1">1</definedName>
    <definedName name="solver_rel4" localSheetId="28" hidden="1">1</definedName>
    <definedName name="solver_rel5" localSheetId="28" hidden="1">1</definedName>
    <definedName name="solver_rel6" localSheetId="28" hidden="1">1</definedName>
    <definedName name="solver_rhs1" localSheetId="28" hidden="1">Sheet1!$W$268:$W$273</definedName>
    <definedName name="solver_rhs2" localSheetId="28" hidden="1">Sheet1!$W$276:$W$277</definedName>
    <definedName name="solver_rhs3" localSheetId="28" hidden="1">Sheet1!$W$281:$W$283</definedName>
    <definedName name="solver_rhs4" localSheetId="28" hidden="1">Sheet1!$W$285:$W$287</definedName>
    <definedName name="solver_rhs5" localSheetId="28" hidden="1">Sheet1!$W$291:$W$293</definedName>
    <definedName name="solver_rhs6" localSheetId="28" hidden="1">Sheet1!$L$258</definedName>
    <definedName name="solver_rlx" localSheetId="28" hidden="1">2</definedName>
    <definedName name="solver_rsd" localSheetId="28" hidden="1">0</definedName>
    <definedName name="solver_scl" localSheetId="28" hidden="1">1</definedName>
    <definedName name="solver_sho" localSheetId="28" hidden="1">2</definedName>
    <definedName name="solver_ssz" localSheetId="28" hidden="1">100</definedName>
    <definedName name="solver_tim" localSheetId="28" hidden="1">2147483647</definedName>
    <definedName name="solver_tol" localSheetId="28" hidden="1">0.01</definedName>
    <definedName name="solver_typ" localSheetId="28" hidden="1">2</definedName>
    <definedName name="solver_val" localSheetId="28" hidden="1">0</definedName>
    <definedName name="solver_ver" localSheetId="28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3" i="1" l="1"/>
  <c r="U287" i="1"/>
  <c r="U286" i="1"/>
  <c r="U283" i="1"/>
  <c r="U281" i="1"/>
  <c r="U277" i="1"/>
  <c r="U276" i="1"/>
  <c r="U273" i="1"/>
  <c r="U272" i="1"/>
  <c r="U271" i="1"/>
  <c r="U270" i="1"/>
  <c r="U269" i="1"/>
  <c r="U268" i="1"/>
  <c r="J256" i="1" l="1"/>
  <c r="J255" i="1"/>
  <c r="J254" i="1"/>
  <c r="G238" i="1"/>
  <c r="G302" i="1"/>
  <c r="G308" i="1"/>
  <c r="G307" i="1"/>
  <c r="G306" i="1"/>
  <c r="G305" i="1"/>
  <c r="G304" i="1"/>
  <c r="G303" i="1"/>
  <c r="G301" i="1"/>
  <c r="G239" i="1" l="1"/>
  <c r="G240" i="1"/>
  <c r="G241" i="1"/>
  <c r="G242" i="1"/>
  <c r="G243" i="1"/>
  <c r="G244" i="1"/>
  <c r="F216" i="1"/>
  <c r="F217" i="1"/>
  <c r="F218" i="1"/>
  <c r="F219" i="1"/>
  <c r="F220" i="1"/>
  <c r="F221" i="1"/>
  <c r="F222" i="1"/>
  <c r="F215" i="1"/>
  <c r="H190" i="1"/>
  <c r="H191" i="1"/>
  <c r="H192" i="1"/>
  <c r="H193" i="1"/>
  <c r="H194" i="1"/>
  <c r="H195" i="1"/>
  <c r="H196" i="1"/>
  <c r="H197" i="1"/>
  <c r="H198" i="1"/>
  <c r="H199" i="1"/>
  <c r="H18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59" i="1"/>
  <c r="F143" i="1" l="1"/>
  <c r="F144" i="1"/>
  <c r="F145" i="1"/>
  <c r="F14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15" i="1"/>
  <c r="G99" i="1"/>
  <c r="G100" i="1"/>
  <c r="G101" i="1"/>
  <c r="G102" i="1"/>
  <c r="G98" i="1"/>
  <c r="F85" i="1"/>
  <c r="F86" i="1"/>
  <c r="F87" i="1"/>
  <c r="F88" i="1"/>
  <c r="F89" i="1"/>
  <c r="F90" i="1"/>
  <c r="F91" i="1"/>
  <c r="F84" i="1"/>
  <c r="J67" i="1"/>
  <c r="J68" i="1"/>
  <c r="J69" i="1"/>
  <c r="J70" i="1"/>
  <c r="J71" i="1"/>
  <c r="J72" i="1"/>
  <c r="J66" i="1"/>
  <c r="H51" i="1"/>
  <c r="H52" i="1"/>
  <c r="H53" i="1"/>
  <c r="H54" i="1"/>
  <c r="H55" i="1"/>
  <c r="H56" i="1"/>
  <c r="H57" i="1"/>
  <c r="H35" i="1"/>
  <c r="H36" i="1"/>
  <c r="H37" i="1"/>
  <c r="H38" i="1"/>
  <c r="H39" i="1"/>
  <c r="H40" i="1"/>
  <c r="H41" i="1"/>
  <c r="H42" i="1"/>
  <c r="H34" i="1"/>
  <c r="H23" i="1" l="1"/>
  <c r="H24" i="1"/>
  <c r="H25" i="1"/>
  <c r="H26" i="1"/>
  <c r="H27" i="1"/>
  <c r="H22" i="1"/>
  <c r="G7" i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<sst xmlns="http://schemas.openxmlformats.org/spreadsheetml/2006/main" count="2237" uniqueCount="730">
  <si>
    <t>Decision Variables</t>
  </si>
  <si>
    <t>20-inch girls bicycle</t>
  </si>
  <si>
    <t>20-inch boys bicycle</t>
  </si>
  <si>
    <t>25-inch girls bicycle</t>
  </si>
  <si>
    <t>25-inch boys bicycle</t>
  </si>
  <si>
    <t>Quantity Produced</t>
  </si>
  <si>
    <t>Total</t>
  </si>
  <si>
    <t>R.H.S</t>
  </si>
  <si>
    <t>Profit</t>
  </si>
  <si>
    <t>Min girls</t>
  </si>
  <si>
    <t>&gt;=</t>
  </si>
  <si>
    <t>Min boys</t>
  </si>
  <si>
    <t>Production Minutes</t>
  </si>
  <si>
    <t>&lt;=</t>
  </si>
  <si>
    <t>Assembly Minutes</t>
  </si>
  <si>
    <t>20-inch tires</t>
  </si>
  <si>
    <t>26 inch tires</t>
  </si>
  <si>
    <t>Microsoft Excel 15.0 Answer Report</t>
  </si>
  <si>
    <t>Worksheet: [Book3]Sheet1</t>
  </si>
  <si>
    <t>Report Created: 20/11/2022 2:41:49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</si>
  <si>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</si>
  <si>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</si>
  <si>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</si>
  <si>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</si>
  <si>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</si>
  <si>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</si>
  <si>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</si>
  <si>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</si>
  <si>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</si>
  <si>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</si>
  <si>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</si>
  <si>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</si>
  <si>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</si>
  <si>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</si>
  <si>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</si>
  <si>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</si>
  <si>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</si>
  <si>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</si>
  <si>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</si>
  <si>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</si>
  <si>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$G$6</t>
  </si>
  <si>
    <t>Profit Total</t>
  </si>
  <si>
    <t>$C$4</t>
  </si>
  <si>
    <t>Quantity Produced 20-inch girls bicycle</t>
  </si>
  <si>
    <t>Contin</t>
  </si>
  <si>
    <t>$D$4</t>
  </si>
  <si>
    <t>Quantity Produced 20-inch boys bicycle</t>
  </si>
  <si>
    <t>$E$4</t>
  </si>
  <si>
    <t>Quantity Produced 25-inch girls bicycle</t>
  </si>
  <si>
    <t>$F$4</t>
  </si>
  <si>
    <t>Quantity Produced 25-inch boys bicycle</t>
  </si>
  <si>
    <t>$G$7</t>
  </si>
  <si>
    <t>Min girls Total</t>
  </si>
  <si>
    <t>$G$7&gt;=$I$7</t>
  </si>
  <si>
    <t>Not Binding</t>
  </si>
  <si>
    <t>$G$8</t>
  </si>
  <si>
    <t>Min boys Total</t>
  </si>
  <si>
    <t>$G$8&gt;=$I$8</t>
  </si>
  <si>
    <t>Binding</t>
  </si>
  <si>
    <t>$G$9</t>
  </si>
  <si>
    <t>Production Minutes Total</t>
  </si>
  <si>
    <t>$G$9&lt;=$I$9</t>
  </si>
  <si>
    <t>$G$10</t>
  </si>
  <si>
    <t>Assembly Minutes Total</t>
  </si>
  <si>
    <t>$G$10&lt;=$I$10</t>
  </si>
  <si>
    <t>$G$11</t>
  </si>
  <si>
    <t>20-inch tires Total</t>
  </si>
  <si>
    <t>$G$11&lt;=$I$11</t>
  </si>
  <si>
    <t>$G$12</t>
  </si>
  <si>
    <t>26 inch tires Total</t>
  </si>
  <si>
    <t>$G$12&lt;=$I$12</t>
  </si>
  <si>
    <t>Microsoft Excel 15.0 Sensitivity Report</t>
  </si>
  <si>
    <t>Report Created: 20/11/2022 2:41:55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</si>
  <si>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</si>
  <si>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</si>
  <si>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</si>
  <si>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</si>
  <si>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</si>
  <si>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</si>
  <si>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</si>
  <si>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</si>
  <si>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</si>
  <si>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</si>
  <si>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</si>
  <si>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</si>
  <si>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</si>
  <si>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Number of Stoves </t>
  </si>
  <si>
    <t>Number of Washers</t>
  </si>
  <si>
    <t>Number of Electric dryers</t>
  </si>
  <si>
    <t>Number of Gas dryers</t>
  </si>
  <si>
    <t>Number of Refrigerators</t>
  </si>
  <si>
    <t>Quantity Produced:</t>
  </si>
  <si>
    <t>Profit:</t>
  </si>
  <si>
    <t>Molding/Pressing</t>
  </si>
  <si>
    <t>Dryer Assembly</t>
  </si>
  <si>
    <t>Stove Assembly</t>
  </si>
  <si>
    <t>Refrigerator Assembly</t>
  </si>
  <si>
    <t>Packaging</t>
  </si>
  <si>
    <t>Worksheet: [Operation Research.xlsx]Sheet1</t>
  </si>
  <si>
    <t>Report Created: 20/11/2022 3:18:27 pm</t>
  </si>
  <si>
    <t>Solution Time: 0.032 Seconds.</t>
  </si>
  <si>
    <t>Iterations: 3 Subproblems: 0</t>
  </si>
  <si>
    <t>$H$22</t>
  </si>
  <si>
    <t>Profit: Total</t>
  </si>
  <si>
    <t>$C$20</t>
  </si>
  <si>
    <t xml:space="preserve">Quantity Produced: Number of Stoves </t>
  </si>
  <si>
    <t>$D$20</t>
  </si>
  <si>
    <t>Quantity Produced: Number of Washers</t>
  </si>
  <si>
    <t>$E$20</t>
  </si>
  <si>
    <t>Quantity Produced: Number of Electric dryers</t>
  </si>
  <si>
    <t>$F$20</t>
  </si>
  <si>
    <t>Quantity Produced: Number of Gas dryers</t>
  </si>
  <si>
    <t>$G$20</t>
  </si>
  <si>
    <t>Quantity Produced: Number of Refrigerators</t>
  </si>
  <si>
    <t>$H$23</t>
  </si>
  <si>
    <t>Molding/Pressing Total</t>
  </si>
  <si>
    <t>$H$23&lt;=$J$23</t>
  </si>
  <si>
    <t>$H$24</t>
  </si>
  <si>
    <t>Stove Assembly Total</t>
  </si>
  <si>
    <t>$H$24&lt;=$J$24</t>
  </si>
  <si>
    <t>$H$25</t>
  </si>
  <si>
    <t>Dryer Assembly Total</t>
  </si>
  <si>
    <t>$H$25&lt;=$J$25</t>
  </si>
  <si>
    <t>$H$26</t>
  </si>
  <si>
    <t>Refrigerator Assembly Total</t>
  </si>
  <si>
    <t>$H$26&lt;=$J$26</t>
  </si>
  <si>
    <t>$H$27</t>
  </si>
  <si>
    <t>Packaging Total</t>
  </si>
  <si>
    <t>$H$27&lt;=$J$27</t>
  </si>
  <si>
    <t>Report Created: 20/11/2022 3:18:35 pm</t>
  </si>
  <si>
    <t>a)</t>
  </si>
  <si>
    <t>b)</t>
  </si>
  <si>
    <t>Worksheet: [Operation (p).xlsx]Sheet1</t>
  </si>
  <si>
    <t>Report Created: 26/11/2022 1:32:54 pm</t>
  </si>
  <si>
    <t>Solution Time: 0.016 Seconds.</t>
  </si>
  <si>
    <t>Iterations: 7 Subproblems: 0</t>
  </si>
  <si>
    <t>$H$34</t>
  </si>
  <si>
    <t>$C$32</t>
  </si>
  <si>
    <t>$D$32</t>
  </si>
  <si>
    <t>$E$32</t>
  </si>
  <si>
    <t>$F$32</t>
  </si>
  <si>
    <t>$G$32</t>
  </si>
  <si>
    <t>$H$35</t>
  </si>
  <si>
    <t>$H$35&lt;=$J$35</t>
  </si>
  <si>
    <t>$H$36</t>
  </si>
  <si>
    <t>$H$36&lt;=$J$36</t>
  </si>
  <si>
    <t>$H$37</t>
  </si>
  <si>
    <t>$H$37&lt;=$J$37</t>
  </si>
  <si>
    <t>$H$38</t>
  </si>
  <si>
    <t>$H$38&lt;=$J$38</t>
  </si>
  <si>
    <t>$H$39</t>
  </si>
  <si>
    <t>$H$39&lt;=$J$39</t>
  </si>
  <si>
    <t>$H$40</t>
  </si>
  <si>
    <t>$H$40=$J$40</t>
  </si>
  <si>
    <t>$H$41</t>
  </si>
  <si>
    <t>$H$41&lt;=$J$41</t>
  </si>
  <si>
    <t>$H$42</t>
  </si>
  <si>
    <t>$H$42&lt;=$J$42</t>
  </si>
  <si>
    <t>Washers=Dryers</t>
  </si>
  <si>
    <t>E. Dryers &lt;= G. Dryers + 100</t>
  </si>
  <si>
    <t>G. Dryers &lt;= E. Dryers + 100</t>
  </si>
  <si>
    <t>Standard Z345'S</t>
  </si>
  <si>
    <t>Industrial Z345's</t>
  </si>
  <si>
    <t>Standard W250's</t>
  </si>
  <si>
    <t>Industrial W250's</t>
  </si>
  <si>
    <t xml:space="preserve">Total number of Products </t>
  </si>
  <si>
    <t>zinc</t>
  </si>
  <si>
    <t>iron</t>
  </si>
  <si>
    <t>Min Z345's</t>
  </si>
  <si>
    <t>X2 defination</t>
  </si>
  <si>
    <t>Industrial min</t>
  </si>
  <si>
    <t>Max Z345's</t>
  </si>
  <si>
    <t>Max W250's</t>
  </si>
  <si>
    <t>Iterations: 6 Subproblems: 0</t>
  </si>
  <si>
    <t>$H$51</t>
  </si>
  <si>
    <t>zinc Total</t>
  </si>
  <si>
    <t>$C$48</t>
  </si>
  <si>
    <t>Quantity Produced: Standard Z345'S</t>
  </si>
  <si>
    <t>$D$48</t>
  </si>
  <si>
    <t>Quantity Produced: Industrial Z345's</t>
  </si>
  <si>
    <t>$E$48</t>
  </si>
  <si>
    <t>Quantity Produced: Standard W250's</t>
  </si>
  <si>
    <t>$F$48</t>
  </si>
  <si>
    <t>Quantity Produced: Industrial W250's</t>
  </si>
  <si>
    <t>$G$48</t>
  </si>
  <si>
    <t xml:space="preserve">Quantity Produced: Total number of Products </t>
  </si>
  <si>
    <t>$H$51&lt;=$J$51</t>
  </si>
  <si>
    <t>$H$52</t>
  </si>
  <si>
    <t>iron Total</t>
  </si>
  <si>
    <t>$H$52&lt;=$J$52</t>
  </si>
  <si>
    <t>$H$53</t>
  </si>
  <si>
    <t>Min Z345's Total</t>
  </si>
  <si>
    <t>$H$53&gt;=$J$53</t>
  </si>
  <si>
    <t>$H$54</t>
  </si>
  <si>
    <t>X2 defination Total</t>
  </si>
  <si>
    <t>$H$54=$J$54</t>
  </si>
  <si>
    <t>$H$55</t>
  </si>
  <si>
    <t>Industrial min Total</t>
  </si>
  <si>
    <t>$H$55&gt;=$J$55</t>
  </si>
  <si>
    <t>$H$56</t>
  </si>
  <si>
    <t>Max Z345's Total</t>
  </si>
  <si>
    <t>$H$56&lt;=$J$56</t>
  </si>
  <si>
    <t>$H$57</t>
  </si>
  <si>
    <t>Max W250's Total</t>
  </si>
  <si>
    <t>$H$57&lt;=$J$57</t>
  </si>
  <si>
    <t>Report Created: 26/11/2022 2:10:01 pm</t>
  </si>
  <si>
    <t>$H$50</t>
  </si>
  <si>
    <t>Report Created: 26/11/2022 2:10:02 pm</t>
  </si>
  <si>
    <t>EAL Stock</t>
  </si>
  <si>
    <t>BRU Stock</t>
  </si>
  <si>
    <t>TAT Stock</t>
  </si>
  <si>
    <t>Long term bonds</t>
  </si>
  <si>
    <t>Short term bonds</t>
  </si>
  <si>
    <t>Tax deffered annuity</t>
  </si>
  <si>
    <t>Total amount invested n stock</t>
  </si>
  <si>
    <t>Report Created: 26/11/2022 3:00:29 pm</t>
  </si>
  <si>
    <t>$J$66</t>
  </si>
  <si>
    <t>$C$64</t>
  </si>
  <si>
    <t>Quantity Produced: EAL Stock</t>
  </si>
  <si>
    <t>$D$64</t>
  </si>
  <si>
    <t>Quantity Produced: BRU Stock</t>
  </si>
  <si>
    <t>$E$64</t>
  </si>
  <si>
    <t>Quantity Produced: TAT Stock</t>
  </si>
  <si>
    <t>$F$64</t>
  </si>
  <si>
    <t>Quantity Produced: Long term bonds</t>
  </si>
  <si>
    <t>$G$64</t>
  </si>
  <si>
    <t>Quantity Produced: Short term bonds</t>
  </si>
  <si>
    <t>$H$64</t>
  </si>
  <si>
    <t>Quantity Produced: Tax deffered annuity</t>
  </si>
  <si>
    <t>$I$64</t>
  </si>
  <si>
    <t>Quantity Produced: Total amount invested n stock</t>
  </si>
  <si>
    <t>$J$67</t>
  </si>
  <si>
    <t>$J$67=$L$67</t>
  </si>
  <si>
    <t>$J$68</t>
  </si>
  <si>
    <t>$J$68&gt;=$L$68</t>
  </si>
  <si>
    <t>$J$69</t>
  </si>
  <si>
    <t>$J$69=$L$69</t>
  </si>
  <si>
    <t>$J$70</t>
  </si>
  <si>
    <t>$J$70&gt;=$L$70</t>
  </si>
  <si>
    <t>$J$71</t>
  </si>
  <si>
    <t>$J$71&gt;=$L$71</t>
  </si>
  <si>
    <t>$J$72</t>
  </si>
  <si>
    <t>$J$72&lt;=$L$72</t>
  </si>
  <si>
    <t>TDA</t>
  </si>
  <si>
    <t>Stocks</t>
  </si>
  <si>
    <t>Min TAT</t>
  </si>
  <si>
    <t>Bond &gt;= stock</t>
  </si>
  <si>
    <t>Low%</t>
  </si>
  <si>
    <t>Full Conforters</t>
  </si>
  <si>
    <t>Queen Conforters</t>
  </si>
  <si>
    <t>King Conforters</t>
  </si>
  <si>
    <t>$F$84</t>
  </si>
  <si>
    <t>$C$82</t>
  </si>
  <si>
    <t>Quantity Produced: Full Conforters</t>
  </si>
  <si>
    <t>$D$82</t>
  </si>
  <si>
    <t>Quantity Produced: Queen Conforters</t>
  </si>
  <si>
    <t>$E$82</t>
  </si>
  <si>
    <t>Quantity Produced: King Conforters</t>
  </si>
  <si>
    <t>$F$85</t>
  </si>
  <si>
    <t>$F$85&lt;=$H$85</t>
  </si>
  <si>
    <t>$F$86</t>
  </si>
  <si>
    <t>$F$86&lt;=$H$86</t>
  </si>
  <si>
    <t>$F$87</t>
  </si>
  <si>
    <t>$F$87&lt;=$H$87</t>
  </si>
  <si>
    <t>$F$88</t>
  </si>
  <si>
    <t>$F$88&lt;=$H$88</t>
  </si>
  <si>
    <t xml:space="preserve">Stuffing </t>
  </si>
  <si>
    <t>Fabric</t>
  </si>
  <si>
    <t>Cutting minutes</t>
  </si>
  <si>
    <t xml:space="preserve">Sewing minutes </t>
  </si>
  <si>
    <t>8-oz portion of steak</t>
  </si>
  <si>
    <t>Non-negativity</t>
  </si>
  <si>
    <t>Report Created: 26/11/2022 4:00:42 pm</t>
  </si>
  <si>
    <t>Stuffing  Total</t>
  </si>
  <si>
    <t>Fabric Total</t>
  </si>
  <si>
    <t>Cutting minutes Total</t>
  </si>
  <si>
    <t>Sewing minutes  Total</t>
  </si>
  <si>
    <t>$F$89</t>
  </si>
  <si>
    <t>Non-negativity Total</t>
  </si>
  <si>
    <t>$F$89&gt;=$H$89</t>
  </si>
  <si>
    <t>$F$90</t>
  </si>
  <si>
    <t>$F$90&gt;=$H$90</t>
  </si>
  <si>
    <t>$F$91</t>
  </si>
  <si>
    <t>$F$91&gt;=$H$91</t>
  </si>
  <si>
    <t>8-oz portion of milk</t>
  </si>
  <si>
    <t xml:space="preserve">Ounces of cheese </t>
  </si>
  <si>
    <t>Number of apples</t>
  </si>
  <si>
    <t>Min Calories</t>
  </si>
  <si>
    <t>Max Calories</t>
  </si>
  <si>
    <t>grams of Protein</t>
  </si>
  <si>
    <t xml:space="preserve">grams of Carbs </t>
  </si>
  <si>
    <t>Iterations: 4 Subproblems: 0</t>
  </si>
  <si>
    <t>Objective Cell (Min)</t>
  </si>
  <si>
    <t>$G$98</t>
  </si>
  <si>
    <t>$C$96</t>
  </si>
  <si>
    <t>Quantity Produced 8-oz portion of steak</t>
  </si>
  <si>
    <t>$D$96</t>
  </si>
  <si>
    <t xml:space="preserve">Quantity Produced Ounces of cheese </t>
  </si>
  <si>
    <t>$E$96</t>
  </si>
  <si>
    <t>Quantity Produced Number of apples</t>
  </si>
  <si>
    <t>$F$96</t>
  </si>
  <si>
    <t>Quantity Produced 8-oz portion of milk</t>
  </si>
  <si>
    <t>$G$100</t>
  </si>
  <si>
    <t>Max Calories Total</t>
  </si>
  <si>
    <t>$G$100&lt;=$I$100</t>
  </si>
  <si>
    <t>$G$101</t>
  </si>
  <si>
    <t>grams of Protein Total</t>
  </si>
  <si>
    <t>$G$101&gt;=$I$101</t>
  </si>
  <si>
    <t>$G$102</t>
  </si>
  <si>
    <t>grams of Carbs  Total</t>
  </si>
  <si>
    <t>$G$102&gt;=$I$102</t>
  </si>
  <si>
    <t>$G$99</t>
  </si>
  <si>
    <t>Min Calories Total</t>
  </si>
  <si>
    <t>$G$99&gt;=$I$99</t>
  </si>
  <si>
    <t>Report Created: 26/11/2022 6:15:56 pm</t>
  </si>
  <si>
    <t>Student models</t>
  </si>
  <si>
    <t>Plus models</t>
  </si>
  <si>
    <t>Net models</t>
  </si>
  <si>
    <t>Pro models</t>
  </si>
  <si>
    <t>Report Created: 26/11/2022 6:30:21 pm</t>
  </si>
  <si>
    <t>$G$115</t>
  </si>
  <si>
    <t>$C$113</t>
  </si>
  <si>
    <t>Quantity Produced Student models</t>
  </si>
  <si>
    <t>$D$113</t>
  </si>
  <si>
    <t>Quantity Produced Plus models</t>
  </si>
  <si>
    <t>$E$113</t>
  </si>
  <si>
    <t>Quantity Produced Net models</t>
  </si>
  <si>
    <t>$F$113</t>
  </si>
  <si>
    <t>Quantity Produced Pro models</t>
  </si>
  <si>
    <t>$G$116</t>
  </si>
  <si>
    <t>$G$116&gt;=$I$116</t>
  </si>
  <si>
    <t>$G$117</t>
  </si>
  <si>
    <t>$G$117&lt;=$I$117</t>
  </si>
  <si>
    <t>$G$118</t>
  </si>
  <si>
    <t>$G$118&lt;=$I$118</t>
  </si>
  <si>
    <t>$G$119</t>
  </si>
  <si>
    <t>$G$119&lt;=$I$119</t>
  </si>
  <si>
    <t>$G$120</t>
  </si>
  <si>
    <t>$G$120&lt;=$I$120</t>
  </si>
  <si>
    <t>$G$121</t>
  </si>
  <si>
    <t>$G$121&lt;=$I$121</t>
  </si>
  <si>
    <t>$G$122</t>
  </si>
  <si>
    <t>$G$122&lt;=$I$122</t>
  </si>
  <si>
    <t>$G$123</t>
  </si>
  <si>
    <t>$G$123&lt;=$I$123</t>
  </si>
  <si>
    <t>$G$124</t>
  </si>
  <si>
    <t>$G$124&lt;=$I$124</t>
  </si>
  <si>
    <t>$G$125</t>
  </si>
  <si>
    <t>$G$125&lt;=$I$125</t>
  </si>
  <si>
    <t>$G$126</t>
  </si>
  <si>
    <t>$G$126&lt;=$I$126</t>
  </si>
  <si>
    <t>$G$127</t>
  </si>
  <si>
    <t>$G$127&lt;=$I$127</t>
  </si>
  <si>
    <t>$G$128</t>
  </si>
  <si>
    <t>$G$128&lt;=$I$128</t>
  </si>
  <si>
    <t>$G$129</t>
  </si>
  <si>
    <t>$G$129&lt;=$I$129</t>
  </si>
  <si>
    <t>Report Created: 26/11/2022 6:30:22 pm</t>
  </si>
  <si>
    <t>Contract</t>
  </si>
  <si>
    <t>Production Hours</t>
  </si>
  <si>
    <t>Celeron</t>
  </si>
  <si>
    <t>Pentium</t>
  </si>
  <si>
    <t>20GB Hard Drive</t>
  </si>
  <si>
    <t>30GB Hard Drive</t>
  </si>
  <si>
    <t>Floppy Drives</t>
  </si>
  <si>
    <t>Zip Drives</t>
  </si>
  <si>
    <t>CD</t>
  </si>
  <si>
    <t>DVD's</t>
  </si>
  <si>
    <t>15-in Monitors</t>
  </si>
  <si>
    <t>17-in Monitors</t>
  </si>
  <si>
    <t>Mini-tower cases</t>
  </si>
  <si>
    <t>Tower cases</t>
  </si>
  <si>
    <t>Delta Assemblies</t>
  </si>
  <si>
    <t>Omega Assemblies</t>
  </si>
  <si>
    <t>Theta Assemblies</t>
  </si>
  <si>
    <t>Report Created: 26/11/2022 7:42:31 pm</t>
  </si>
  <si>
    <t>Solution Time: 0.015 Seconds.</t>
  </si>
  <si>
    <t>$F$142</t>
  </si>
  <si>
    <t>$C$140</t>
  </si>
  <si>
    <t>Quantity Produced Delta Assemblies</t>
  </si>
  <si>
    <t>$D$140</t>
  </si>
  <si>
    <t>Quantity Produced Omega Assemblies</t>
  </si>
  <si>
    <t>$E$140</t>
  </si>
  <si>
    <t>Quantity Produced Theta Assemblies</t>
  </si>
  <si>
    <t>$F$143</t>
  </si>
  <si>
    <t>$F$143&lt;=$H$143</t>
  </si>
  <si>
    <t>$F$144</t>
  </si>
  <si>
    <t>$F$144&lt;=$H$144</t>
  </si>
  <si>
    <t>$F$145</t>
  </si>
  <si>
    <t>$F$145&lt;=$H$145</t>
  </si>
  <si>
    <t>Quality minutes</t>
  </si>
  <si>
    <t>Production hours</t>
  </si>
  <si>
    <t>X70686 chips</t>
  </si>
  <si>
    <t xml:space="preserve"> </t>
  </si>
  <si>
    <t>Number of Group I contacted by Telephone</t>
  </si>
  <si>
    <t>Number of Group II contacted by Telephone</t>
  </si>
  <si>
    <t>Number of  Group III contacted by Telephone</t>
  </si>
  <si>
    <t>Number of Group IV contacted by Telephone</t>
  </si>
  <si>
    <t>Number of Group I contacted in person</t>
  </si>
  <si>
    <t>Number of Group II contacted in person</t>
  </si>
  <si>
    <t>Number of Group III contacted in person</t>
  </si>
  <si>
    <t>Number of Group IV contacted in person</t>
  </si>
  <si>
    <t>W&amp; R</t>
  </si>
  <si>
    <t>In person</t>
  </si>
  <si>
    <t>W&amp;R , ip</t>
  </si>
  <si>
    <t>Small</t>
  </si>
  <si>
    <t>Small,ip</t>
  </si>
  <si>
    <t>Min I</t>
  </si>
  <si>
    <t>Min II</t>
  </si>
  <si>
    <t>Min III</t>
  </si>
  <si>
    <t>Min IV</t>
  </si>
  <si>
    <t>Max I</t>
  </si>
  <si>
    <t>Max II</t>
  </si>
  <si>
    <t>Max III</t>
  </si>
  <si>
    <t>Max IV</t>
  </si>
  <si>
    <t>Worksheet: [OR.xlsx]Sheet1</t>
  </si>
  <si>
    <t>Report Created: 28/11/2022 4:18:55 am</t>
  </si>
  <si>
    <t>Iterations: 16 Subproblems: 0</t>
  </si>
  <si>
    <t>$K$159</t>
  </si>
  <si>
    <t>$C$157</t>
  </si>
  <si>
    <t>Quantity Produced: Number of Group I contacted by Telephone</t>
  </si>
  <si>
    <t>$D$157</t>
  </si>
  <si>
    <t>Quantity Produced: Number of Group II contacted by Telephone</t>
  </si>
  <si>
    <t>$E$157</t>
  </si>
  <si>
    <t>Quantity Produced: Number of  Group III contacted by Telephone</t>
  </si>
  <si>
    <t>$F$157</t>
  </si>
  <si>
    <t>Quantity Produced: Number of Group IV contacted by Telephone</t>
  </si>
  <si>
    <t>$G$157</t>
  </si>
  <si>
    <t>Quantity Produced: Number of Group I contacted in person</t>
  </si>
  <si>
    <t>$H$157</t>
  </si>
  <si>
    <t>Quantity Produced: Number of Group II contacted in person</t>
  </si>
  <si>
    <t>$I$157</t>
  </si>
  <si>
    <t>Quantity Produced: Number of Group III contacted in person</t>
  </si>
  <si>
    <t>$J$157</t>
  </si>
  <si>
    <t>Quantity Produced: Number of Group IV contacted in person</t>
  </si>
  <si>
    <t>$K$160</t>
  </si>
  <si>
    <t>Total Total</t>
  </si>
  <si>
    <t>$K$160=$M$160</t>
  </si>
  <si>
    <t>$K$161</t>
  </si>
  <si>
    <t>W&amp; R Total</t>
  </si>
  <si>
    <t>$K$161&gt;=$M$161</t>
  </si>
  <si>
    <t>$K$162</t>
  </si>
  <si>
    <t>In person Total</t>
  </si>
  <si>
    <t>$K$162&gt;=$M$162</t>
  </si>
  <si>
    <t>$K$163</t>
  </si>
  <si>
    <t>W&amp;R , ip Total</t>
  </si>
  <si>
    <t>$K$163&gt;=$M$163</t>
  </si>
  <si>
    <t>$K$164</t>
  </si>
  <si>
    <t>Small Total</t>
  </si>
  <si>
    <t>$K$164&lt;=$M$164</t>
  </si>
  <si>
    <t>$K$165</t>
  </si>
  <si>
    <t>Small,ip Total</t>
  </si>
  <si>
    <t>$K$165&lt;=$M$165</t>
  </si>
  <si>
    <t>$K$166</t>
  </si>
  <si>
    <t>Min I Total</t>
  </si>
  <si>
    <t>$K$166&gt;=$M$166</t>
  </si>
  <si>
    <t>$K$167</t>
  </si>
  <si>
    <t>Min II Total</t>
  </si>
  <si>
    <t>$K$167&gt;=$M$167</t>
  </si>
  <si>
    <t>$K$168</t>
  </si>
  <si>
    <t>Min III Total</t>
  </si>
  <si>
    <t>$K$168&gt;=$M$168</t>
  </si>
  <si>
    <t>$K$169</t>
  </si>
  <si>
    <t>Min IV Total</t>
  </si>
  <si>
    <t>$K$169&gt;=$M$169</t>
  </si>
  <si>
    <t>$K$170</t>
  </si>
  <si>
    <t>Max I Total</t>
  </si>
  <si>
    <t>$K$170&lt;=$M$170</t>
  </si>
  <si>
    <t>$K$171</t>
  </si>
  <si>
    <t>Max II Total</t>
  </si>
  <si>
    <t>$K$171&lt;=$M$171</t>
  </si>
  <si>
    <t>$K$172</t>
  </si>
  <si>
    <t>Max III Total</t>
  </si>
  <si>
    <t>$K$172&lt;=$M$172</t>
  </si>
  <si>
    <t>$K$173</t>
  </si>
  <si>
    <t>Max IV Total</t>
  </si>
  <si>
    <t>$K$173&lt;=$M$173</t>
  </si>
  <si>
    <t>ounces of Mutigrain Cheerios</t>
  </si>
  <si>
    <t>ounces of Grape Nuts</t>
  </si>
  <si>
    <t>ounces of Product 19</t>
  </si>
  <si>
    <t>ounces of Frosted Brain</t>
  </si>
  <si>
    <t xml:space="preserve">Total number of ounces in the Mixture </t>
  </si>
  <si>
    <t>Vitamin A</t>
  </si>
  <si>
    <t>Vitamin C</t>
  </si>
  <si>
    <t>Vitamin D</t>
  </si>
  <si>
    <t>Vitamin  B6</t>
  </si>
  <si>
    <t>Iron</t>
  </si>
  <si>
    <t>&gt;=10% M/G Cheerios</t>
  </si>
  <si>
    <t>&gt;= 10% Grape Nuts</t>
  </si>
  <si>
    <t>&gt;= 10% Frosted Bran</t>
  </si>
  <si>
    <t>&gt;= 10% Product 19</t>
  </si>
  <si>
    <t>Report Created: 28/11/2022 4:38:45 am</t>
  </si>
  <si>
    <t>Iterations: 11 Subproblems: 0</t>
  </si>
  <si>
    <t>$H$189</t>
  </si>
  <si>
    <t>$C$187</t>
  </si>
  <si>
    <t>Quantity Produced: ounces of Mutigrain Cheerios</t>
  </si>
  <si>
    <t>$D$187</t>
  </si>
  <si>
    <t>Quantity Produced: ounces of Grape Nuts</t>
  </si>
  <si>
    <t>$E$187</t>
  </si>
  <si>
    <t>Quantity Produced: ounces of Product 19</t>
  </si>
  <si>
    <t>$F$187</t>
  </si>
  <si>
    <t>Quantity Produced: ounces of Frosted Brain</t>
  </si>
  <si>
    <t>$G$187</t>
  </si>
  <si>
    <t xml:space="preserve">Quantity Produced: Total number of ounces in the Mixture </t>
  </si>
  <si>
    <t>$H$190</t>
  </si>
  <si>
    <t>Vitamin A Total</t>
  </si>
  <si>
    <t>$H$190&gt;=$J$190</t>
  </si>
  <si>
    <t>$H$191</t>
  </si>
  <si>
    <t>Vitamin C Total</t>
  </si>
  <si>
    <t>$H$191&gt;=$J$191</t>
  </si>
  <si>
    <t>$H$192</t>
  </si>
  <si>
    <t>Vitamin D Total</t>
  </si>
  <si>
    <t>$H$192&gt;=$J$192</t>
  </si>
  <si>
    <t>$H$193</t>
  </si>
  <si>
    <t>Vitamin  B6 Total</t>
  </si>
  <si>
    <t>$H$193&gt;=$J$193</t>
  </si>
  <si>
    <t>$H$194</t>
  </si>
  <si>
    <t>Iron Total</t>
  </si>
  <si>
    <t>$H$194&gt;=$J$194</t>
  </si>
  <si>
    <t>$H$195</t>
  </si>
  <si>
    <t>$H$195=$J$195</t>
  </si>
  <si>
    <t>$H$196</t>
  </si>
  <si>
    <t>&gt;=10% M/G Cheerios Total</t>
  </si>
  <si>
    <t>$H$196&gt;=$J$196</t>
  </si>
  <si>
    <t>$H$197</t>
  </si>
  <si>
    <t>&gt;= 10% Grape Nuts Total</t>
  </si>
  <si>
    <t>$H$197&gt;=$J$197</t>
  </si>
  <si>
    <t>$H$198</t>
  </si>
  <si>
    <t>&gt;= 10% Product 19 Total</t>
  </si>
  <si>
    <t>$H$198&gt;=$J$198</t>
  </si>
  <si>
    <t>$H$199</t>
  </si>
  <si>
    <t>&gt;= 10% Frosted Bran Total</t>
  </si>
  <si>
    <t>$H$199&gt;=$J$199</t>
  </si>
  <si>
    <t>Report Created: 28/11/2022 4:38:46 am</t>
  </si>
  <si>
    <t>Number of French fry Makers</t>
  </si>
  <si>
    <t>Number of French toast Makers</t>
  </si>
  <si>
    <t>Min Profit</t>
  </si>
  <si>
    <t>Min Refrig/oven</t>
  </si>
  <si>
    <t>Min French fry maker</t>
  </si>
  <si>
    <t>Min French toast maker</t>
  </si>
  <si>
    <t>Max Refrig/oven</t>
  </si>
  <si>
    <t>Max French fry maker</t>
  </si>
  <si>
    <t>Max French toast maker</t>
  </si>
  <si>
    <t>Report Created: 28/11/2022 4:51:51 am</t>
  </si>
  <si>
    <t>$F$215</t>
  </si>
  <si>
    <t>$C$213</t>
  </si>
  <si>
    <t>Quantity Produced Number of Refrigerators</t>
  </si>
  <si>
    <t>$D$213</t>
  </si>
  <si>
    <t>Quantity Produced Number of French fry Makers</t>
  </si>
  <si>
    <t>$E$213</t>
  </si>
  <si>
    <t>Quantity Produced Number of French toast Makers</t>
  </si>
  <si>
    <t>$F$216</t>
  </si>
  <si>
    <t>Min Profit Total</t>
  </si>
  <si>
    <t>$F$216&gt;=$H$216</t>
  </si>
  <si>
    <t>$F$217</t>
  </si>
  <si>
    <t>Min Refrig/oven Total</t>
  </si>
  <si>
    <t>$F$217&gt;=$H$217</t>
  </si>
  <si>
    <t>$F$218</t>
  </si>
  <si>
    <t>Min French fry maker Total</t>
  </si>
  <si>
    <t>$F$218&gt;=$H$218</t>
  </si>
  <si>
    <t>$F$219</t>
  </si>
  <si>
    <t>Min French toast maker Total</t>
  </si>
  <si>
    <t>$F$219&gt;=$H$219</t>
  </si>
  <si>
    <t>$F$220</t>
  </si>
  <si>
    <t>Max Refrig/oven Total</t>
  </si>
  <si>
    <t>$F$220&lt;=$H$220</t>
  </si>
  <si>
    <t>$F$221</t>
  </si>
  <si>
    <t>Max French fry maker Total</t>
  </si>
  <si>
    <t>$F$221&lt;=$H$221</t>
  </si>
  <si>
    <t>$F$222</t>
  </si>
  <si>
    <t>Max French toast maker Total</t>
  </si>
  <si>
    <t>$F$222&lt;=$H$222</t>
  </si>
  <si>
    <t>Report Created: 28/11/2022 4:51:52 am</t>
  </si>
  <si>
    <t>Number of Plates</t>
  </si>
  <si>
    <t xml:space="preserve">Number of Mugs </t>
  </si>
  <si>
    <t xml:space="preserve">Number of Steins </t>
  </si>
  <si>
    <t>Total daily production</t>
  </si>
  <si>
    <t>Molding min</t>
  </si>
  <si>
    <t>Finishing min</t>
  </si>
  <si>
    <t>Minimum mugs</t>
  </si>
  <si>
    <t>Total Defination</t>
  </si>
  <si>
    <t>Steins &lt;=2(Plates + Mugs)</t>
  </si>
  <si>
    <t>Plates &lt;= 30% Total Produced</t>
  </si>
  <si>
    <t>Report Created: 28/11/2022 5:03:03 am</t>
  </si>
  <si>
    <t>Iterations: 5 Subproblems: 0</t>
  </si>
  <si>
    <t>$G$238</t>
  </si>
  <si>
    <t>$C$236</t>
  </si>
  <si>
    <t>Quantity Produced Number of Plates</t>
  </si>
  <si>
    <t>$D$236</t>
  </si>
  <si>
    <t xml:space="preserve">Quantity Produced Number of Mugs </t>
  </si>
  <si>
    <t>$E$236</t>
  </si>
  <si>
    <t xml:space="preserve">Quantity Produced Number of Steins </t>
  </si>
  <si>
    <t>$F$236</t>
  </si>
  <si>
    <t>Quantity Produced Total daily production</t>
  </si>
  <si>
    <t>$G$239</t>
  </si>
  <si>
    <t>Molding min Total</t>
  </si>
  <si>
    <t>$G$239&lt;=$I$239</t>
  </si>
  <si>
    <t>$G$240</t>
  </si>
  <si>
    <t>Finishing min Total</t>
  </si>
  <si>
    <t>$G$240&lt;=$I$240</t>
  </si>
  <si>
    <t>$G$241</t>
  </si>
  <si>
    <t>Minimum mugs Total</t>
  </si>
  <si>
    <t>$G$241&gt;=$I$241</t>
  </si>
  <si>
    <t>$G$242</t>
  </si>
  <si>
    <t>Steins &lt;=2(Plates + Mugs) Total</t>
  </si>
  <si>
    <t>$G$242&lt;=$I$242</t>
  </si>
  <si>
    <t>$G$243</t>
  </si>
  <si>
    <t>Total Defination Total</t>
  </si>
  <si>
    <t>$G$243=$I$243</t>
  </si>
  <si>
    <t>$G$244</t>
  </si>
  <si>
    <t>Plates &lt;= 30% Total Produced Total</t>
  </si>
  <si>
    <t>$G$244&lt;=$I$244</t>
  </si>
  <si>
    <t>$ invested in First Trust Deeds</t>
  </si>
  <si>
    <t>$ invested in Second Trust Deeds</t>
  </si>
  <si>
    <t>$ invested in Third Trust Deeds</t>
  </si>
  <si>
    <t>$ invested in Commercial Trust Deeds</t>
  </si>
  <si>
    <t>$ invested in Saving Accounts</t>
  </si>
  <si>
    <t>Total $ invested in Residential Trust Deeds</t>
  </si>
  <si>
    <t>$ invested in All Trust Deeds</t>
  </si>
  <si>
    <t>Save</t>
  </si>
  <si>
    <t>Res Tr</t>
  </si>
  <si>
    <t>Total Tr</t>
  </si>
  <si>
    <t>80% Res</t>
  </si>
  <si>
    <t>60% Res</t>
  </si>
  <si>
    <t>*</t>
  </si>
  <si>
    <t>Xjr</t>
  </si>
  <si>
    <t>Xjo</t>
  </si>
  <si>
    <t>Xar</t>
  </si>
  <si>
    <t>Xao</t>
  </si>
  <si>
    <t>Xjs</t>
  </si>
  <si>
    <t>Yjr</t>
  </si>
  <si>
    <t>Yjo</t>
  </si>
  <si>
    <t>Yar</t>
  </si>
  <si>
    <t>Yao</t>
  </si>
  <si>
    <t>Sj</t>
  </si>
  <si>
    <t>Sa</t>
  </si>
  <si>
    <t>Ss</t>
  </si>
  <si>
    <t>Tj</t>
  </si>
  <si>
    <t>Ta</t>
  </si>
  <si>
    <t>Ts</t>
  </si>
  <si>
    <t>Storage Constraints:</t>
  </si>
  <si>
    <t>MotorHome-July</t>
  </si>
  <si>
    <t>MotorHome-August</t>
  </si>
  <si>
    <t>MotorHome-September</t>
  </si>
  <si>
    <t>MobileHome-July</t>
  </si>
  <si>
    <t>MobileHome-September</t>
  </si>
  <si>
    <t>MobileHome-August</t>
  </si>
  <si>
    <t>Required For September:</t>
  </si>
  <si>
    <t>MotorHome</t>
  </si>
  <si>
    <t>MobileHome</t>
  </si>
  <si>
    <t>Maximum Storage in any Month:</t>
  </si>
  <si>
    <t>July</t>
  </si>
  <si>
    <t>August</t>
  </si>
  <si>
    <t>September</t>
  </si>
  <si>
    <t>Production(Regular Time):</t>
  </si>
  <si>
    <t>Production(OverTime):</t>
  </si>
  <si>
    <t xml:space="preserve">Quantity Produced </t>
  </si>
  <si>
    <t>the number of acres of corn planted</t>
  </si>
  <si>
    <t>the number of acres of wheat planted</t>
  </si>
  <si>
    <t>the number of acres of oats planted</t>
  </si>
  <si>
    <t>the number of acres of soybeans planted</t>
  </si>
  <si>
    <t>Labor hours</t>
  </si>
  <si>
    <t>Expenses</t>
  </si>
  <si>
    <t>Water</t>
  </si>
  <si>
    <t>Min. Wheat</t>
  </si>
  <si>
    <t>Min. Corn</t>
  </si>
  <si>
    <t>Max Oats</t>
  </si>
  <si>
    <t>Total acres</t>
  </si>
  <si>
    <t>Microsoft Excel 14.0 Answer Report</t>
  </si>
  <si>
    <t>Report Created: 12/11/2022 12:13:20 AM</t>
  </si>
  <si>
    <t>$G$301</t>
  </si>
  <si>
    <t>$C$299</t>
  </si>
  <si>
    <t>Quantity Produced  the number of acres of wheat planted</t>
  </si>
  <si>
    <t>$D$299</t>
  </si>
  <si>
    <t>Quantity Produced  the number of acres of corn planted</t>
  </si>
  <si>
    <t>$E$299</t>
  </si>
  <si>
    <t>Quantity Produced  the number of acres of oats planted</t>
  </si>
  <si>
    <t>$F$299</t>
  </si>
  <si>
    <t>Quantity Produced  the number of acres of soybeans planted</t>
  </si>
  <si>
    <t>$G$302</t>
  </si>
  <si>
    <t>Labor hours Total</t>
  </si>
  <si>
    <t>$G$302&lt;=$I$302</t>
  </si>
  <si>
    <t>$G$303</t>
  </si>
  <si>
    <t>Expenses Total</t>
  </si>
  <si>
    <t>$G$303&lt;=$I$303</t>
  </si>
  <si>
    <t>$G$304</t>
  </si>
  <si>
    <t>Water Total</t>
  </si>
  <si>
    <t>$G$304&lt;=$I$304</t>
  </si>
  <si>
    <t>$G$305</t>
  </si>
  <si>
    <t>Min. Wheat Total</t>
  </si>
  <si>
    <t>$G$305&gt;=$I$305</t>
  </si>
  <si>
    <t>$G$306</t>
  </si>
  <si>
    <t>Min. Corn Total</t>
  </si>
  <si>
    <t>$G$306&gt;=$I$306</t>
  </si>
  <si>
    <t>$G$307</t>
  </si>
  <si>
    <t>Max Oats Total</t>
  </si>
  <si>
    <t>$G$307&lt;=$I$307</t>
  </si>
  <si>
    <t>$G$308</t>
  </si>
  <si>
    <t>Total acres Total</t>
  </si>
  <si>
    <t>$G$308&lt;=$I$308</t>
  </si>
  <si>
    <t>Microsoft Excel 14.0 Sensitivity Report</t>
  </si>
  <si>
    <t>A</t>
  </si>
  <si>
    <t xml:space="preserve">                                                                                                                                   Question no 02</t>
  </si>
  <si>
    <t xml:space="preserve">                                                                                                                                   Question no 1</t>
  </si>
  <si>
    <t xml:space="preserve">                                                                                                                                                                  Question no 03</t>
  </si>
  <si>
    <t xml:space="preserve">                                                                                                                                                                     Question no  04</t>
  </si>
  <si>
    <t xml:space="preserve">                                                                                                                                                                    Question no 05</t>
  </si>
  <si>
    <t xml:space="preserve">                                                                                                                                                                       Question no 06</t>
  </si>
  <si>
    <t xml:space="preserve">                                                                                                                                                                         Question no 07</t>
  </si>
  <si>
    <t xml:space="preserve">                                                                                                                                                                   Question no 08</t>
  </si>
  <si>
    <t xml:space="preserve">                                                                                                                                                                      Question no 09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</si>
  <si>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</si>
  <si>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Question no 10</t>
  </si>
  <si>
    <t xml:space="preserve">                                                                                                                                                                  Question no 11</t>
  </si>
  <si>
    <t xml:space="preserve">                                                                                                                                                                            Question no 12</t>
  </si>
  <si>
    <t xml:space="preserve">                                                                                                                                                                            Question no 13</t>
  </si>
  <si>
    <t xml:space="preserve">                                                                                                                                                                            Question no 14</t>
  </si>
  <si>
    <t xml:space="preserve">                                                                                                                                                                          Question no 15</t>
  </si>
  <si>
    <t>Ysr</t>
  </si>
  <si>
    <t>Yso</t>
  </si>
  <si>
    <t>X1</t>
  </si>
  <si>
    <t>X2</t>
  </si>
  <si>
    <t>X3</t>
  </si>
  <si>
    <t>X4</t>
  </si>
  <si>
    <t xml:space="preserve"> Molding min.&amp; Finishing Min</t>
  </si>
  <si>
    <t>(Total Definition)</t>
  </si>
  <si>
    <t>=</t>
  </si>
  <si>
    <r>
      <t xml:space="preserve">                    </t>
    </r>
    <r>
      <rPr>
        <sz val="22"/>
        <color theme="1"/>
        <rFont val="Calibri"/>
        <family val="2"/>
        <scheme val="minor"/>
      </rPr>
      <t xml:space="preserve">                      </t>
    </r>
    <r>
      <rPr>
        <b/>
        <sz val="22"/>
        <color theme="1"/>
        <rFont val="Calibri"/>
        <family val="2"/>
        <scheme val="minor"/>
      </rPr>
      <t xml:space="preserve">   Question no 12(b)</t>
    </r>
  </si>
  <si>
    <r>
      <rPr>
        <b/>
        <sz val="11"/>
        <color theme="1"/>
        <rFont val="Calibri"/>
        <family val="2"/>
        <scheme val="minor"/>
      </rPr>
      <t>Decision Variables</t>
    </r>
    <r>
      <rPr>
        <sz val="11"/>
        <color theme="1"/>
        <rFont val="Calibri"/>
        <family val="2"/>
        <charset val="1"/>
        <scheme val="minor"/>
      </rPr>
      <t xml:space="preserve"> </t>
    </r>
  </si>
  <si>
    <t>Question no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</si>
</sst>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indexed="18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b/>
      <sz val="11"/>
      <color indexed="18"/>
      <name val="Calibri"/>
      <family val="2"/>
      <charset val="1"/>
      <scheme val="minor"/>
    </font>
    <font>
      <b/>
      <sz val="11"/>
      <color indexed="18"/>
      <name val="Calibri"/>
      <family val="2"/>
      <charset val="1"/>
      <scheme val="minor"/>
    </font>
    <font>
      <b/>
      <sz val="11"/>
      <color indexed="18"/>
      <name val="Calibri"/>
      <family val="2"/>
      <charset val="1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8" xfId="0" applyFont="1" applyBorder="1"/>
    <xf numFmtId="0" fontId="0" fillId="2" borderId="0" xfId="0" applyFill="1"/>
    <xf numFmtId="0" fontId="0" fillId="4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0" fillId="4" borderId="6" xfId="0" applyFill="1" applyBorder="1" applyAlignment="1">
      <alignment horizontal="center" vertical="top"/>
    </xf>
    <xf numFmtId="0" fontId="2" fillId="2" borderId="0" xfId="0" applyFont="1" applyFill="1"/>
    <xf numFmtId="0" fontId="2" fillId="5" borderId="0" xfId="0" applyFont="1" applyFill="1"/>
    <xf numFmtId="0" fontId="0" fillId="5" borderId="0" xfId="0" applyFill="1"/>
    <xf numFmtId="0" fontId="2" fillId="4" borderId="0" xfId="0" applyFont="1" applyFill="1"/>
    <xf numFmtId="0" fontId="0" fillId="4" borderId="0" xfId="0" applyFill="1"/>
    <xf numFmtId="0" fontId="0" fillId="6" borderId="0" xfId="0" applyFill="1"/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1" fontId="0" fillId="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140625" customWidth="1"/>
    <col min="2" max="2" width="6.140625" customWidth="1"/>
    <col min="3" max="3" width="33.85546875" bestFit="1" customWidth="1"/>
    <col min="4" max="4" width="12.42578125" bestFit="1" customWidth="1"/>
    <col min="5" max="5" width="12.5703125" bestFit="1" customWidth="1"/>
    <col min="6" max="6" width="10.42578125" customWidth="1"/>
    <col min="7" max="7" width="5" customWidth="1"/>
  </cols>
  <sheetData>
    <row r="1" spans="1:5" x14ac:dyDescent="0.25">
      <c r="A1" s="1" t="s">
        <v>17</v>
      </c>
    </row>
    <row r="2" spans="1:5" x14ac:dyDescent="0.25">
      <c r="A2" s="1" t="s">
        <v>18</v>
      </c>
    </row>
    <row r="3" spans="1:5" x14ac:dyDescent="0.25">
      <c r="A3" s="1" t="s">
        <v>19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24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5" t="s">
        <v>29</v>
      </c>
      <c r="C15" s="5" t="s">
        <v>30</v>
      </c>
      <c r="D15" s="5" t="s">
        <v>31</v>
      </c>
      <c r="E15" s="5" t="s">
        <v>32</v>
      </c>
    </row>
    <row r="16" spans="1:5" ht="15.75" thickBot="1" x14ac:dyDescent="0.3">
      <c r="B16" s="4" t="s">
        <v>40</v>
      </c>
      <c r="C16" s="4" t="s">
        <v>41</v>
      </c>
      <c r="D16" s="7">
        <v>0</v>
      </c>
      <c r="E16" s="7">
        <v>16150</v>
      </c>
    </row>
    <row r="19" spans="1:7" ht="15.75" thickBot="1" x14ac:dyDescent="0.3">
      <c r="A19" t="s">
        <v>33</v>
      </c>
    </row>
    <row r="20" spans="1:7" ht="15.75" thickBot="1" x14ac:dyDescent="0.3">
      <c r="B20" s="5" t="s">
        <v>29</v>
      </c>
      <c r="C20" s="5" t="s">
        <v>30</v>
      </c>
      <c r="D20" s="5" t="s">
        <v>31</v>
      </c>
      <c r="E20" s="5" t="s">
        <v>32</v>
      </c>
      <c r="F20" s="5" t="s">
        <v>34</v>
      </c>
    </row>
    <row r="21" spans="1:7" x14ac:dyDescent="0.25">
      <c r="B21" s="6" t="s">
        <v>42</v>
      </c>
      <c r="C21" s="6" t="s">
        <v>43</v>
      </c>
      <c r="D21" s="8">
        <v>0</v>
      </c>
      <c r="E21" s="8">
        <v>150.00000000000003</v>
      </c>
      <c r="F21" s="6" t="s">
        <v>44</v>
      </c>
    </row>
    <row r="22" spans="1:7" x14ac:dyDescent="0.25">
      <c r="B22" s="6" t="s">
        <v>45</v>
      </c>
      <c r="C22" s="6" t="s">
        <v>46</v>
      </c>
      <c r="D22" s="8">
        <v>0</v>
      </c>
      <c r="E22" s="8">
        <v>99.999999999999943</v>
      </c>
      <c r="F22" s="6" t="s">
        <v>44</v>
      </c>
    </row>
    <row r="23" spans="1:7" x14ac:dyDescent="0.25">
      <c r="B23" s="6" t="s">
        <v>47</v>
      </c>
      <c r="C23" s="6" t="s">
        <v>48</v>
      </c>
      <c r="D23" s="8">
        <v>0</v>
      </c>
      <c r="E23" s="8">
        <v>99.999999999999972</v>
      </c>
      <c r="F23" s="6" t="s">
        <v>44</v>
      </c>
    </row>
    <row r="24" spans="1:7" ht="15.75" thickBot="1" x14ac:dyDescent="0.3">
      <c r="B24" s="4" t="s">
        <v>49</v>
      </c>
      <c r="C24" s="4" t="s">
        <v>50</v>
      </c>
      <c r="D24" s="7">
        <v>0</v>
      </c>
      <c r="E24" s="7">
        <v>100.00000000000003</v>
      </c>
      <c r="F24" s="4" t="s">
        <v>44</v>
      </c>
    </row>
    <row r="27" spans="1:7" ht="15.75" thickBot="1" x14ac:dyDescent="0.3">
      <c r="A27" t="s">
        <v>35</v>
      </c>
    </row>
    <row r="28" spans="1:7" ht="15.75" thickBot="1" x14ac:dyDescent="0.3">
      <c r="B28" s="5" t="s">
        <v>29</v>
      </c>
      <c r="C28" s="5" t="s">
        <v>30</v>
      </c>
      <c r="D28" s="5" t="s">
        <v>36</v>
      </c>
      <c r="E28" s="5" t="s">
        <v>37</v>
      </c>
      <c r="F28" s="5" t="s">
        <v>38</v>
      </c>
      <c r="G28" s="5" t="s">
        <v>39</v>
      </c>
    </row>
    <row r="29" spans="1:7" x14ac:dyDescent="0.25">
      <c r="B29" s="6" t="s">
        <v>51</v>
      </c>
      <c r="C29" s="6" t="s">
        <v>52</v>
      </c>
      <c r="D29" s="8">
        <v>250</v>
      </c>
      <c r="E29" s="6" t="s">
        <v>53</v>
      </c>
      <c r="F29" s="6" t="s">
        <v>54</v>
      </c>
      <c r="G29" s="8">
        <v>50</v>
      </c>
    </row>
    <row r="30" spans="1:7" x14ac:dyDescent="0.25">
      <c r="B30" s="6" t="s">
        <v>55</v>
      </c>
      <c r="C30" s="6" t="s">
        <v>56</v>
      </c>
      <c r="D30" s="8">
        <v>199.99999999999997</v>
      </c>
      <c r="E30" s="6" t="s">
        <v>57</v>
      </c>
      <c r="F30" s="6" t="s">
        <v>58</v>
      </c>
      <c r="G30" s="8">
        <v>0</v>
      </c>
    </row>
    <row r="31" spans="1:7" x14ac:dyDescent="0.25">
      <c r="B31" s="6" t="s">
        <v>59</v>
      </c>
      <c r="C31" s="6" t="s">
        <v>60</v>
      </c>
      <c r="D31" s="8">
        <v>4800</v>
      </c>
      <c r="E31" s="6" t="s">
        <v>61</v>
      </c>
      <c r="F31" s="6" t="s">
        <v>58</v>
      </c>
      <c r="G31" s="6">
        <v>0</v>
      </c>
    </row>
    <row r="32" spans="1:7" x14ac:dyDescent="0.25">
      <c r="B32" s="6" t="s">
        <v>62</v>
      </c>
      <c r="C32" s="6" t="s">
        <v>63</v>
      </c>
      <c r="D32" s="8">
        <v>4800</v>
      </c>
      <c r="E32" s="6" t="s">
        <v>64</v>
      </c>
      <c r="F32" s="6" t="s">
        <v>58</v>
      </c>
      <c r="G32" s="6">
        <v>0</v>
      </c>
    </row>
    <row r="33" spans="2:7" x14ac:dyDescent="0.25">
      <c r="B33" s="6" t="s">
        <v>65</v>
      </c>
      <c r="C33" s="6" t="s">
        <v>66</v>
      </c>
      <c r="D33" s="8">
        <v>499.99999999999994</v>
      </c>
      <c r="E33" s="6" t="s">
        <v>67</v>
      </c>
      <c r="F33" s="6" t="s">
        <v>58</v>
      </c>
      <c r="G33" s="6">
        <v>0</v>
      </c>
    </row>
    <row r="34" spans="2:7" ht="15.75" thickBot="1" x14ac:dyDescent="0.3">
      <c r="B34" s="4" t="s">
        <v>68</v>
      </c>
      <c r="C34" s="4" t="s">
        <v>69</v>
      </c>
      <c r="D34" s="7">
        <v>400</v>
      </c>
      <c r="E34" s="4" t="s">
        <v>70</v>
      </c>
      <c r="F34" s="4" t="s">
        <v>54</v>
      </c>
      <c r="G34" s="4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defaultRowHeight="15" x14ac:dyDescent="0.25"/>
  <cols>
    <col min="1" max="1" width="2.140625" customWidth="1"/>
    <col min="2" max="2" width="6.140625" bestFit="1" customWidth="1"/>
    <col min="3" max="3" width="43" bestFit="1" customWidth="1"/>
    <col min="4" max="4" width="11.85546875" bestFit="1" customWidth="1"/>
    <col min="5" max="5" width="8" bestFit="1" customWidth="1"/>
    <col min="6" max="6" width="9.85546875" bestFit="1" customWidth="1"/>
    <col min="7" max="7" width="9" bestFit="1" customWidth="1"/>
    <col min="8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215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217</v>
      </c>
      <c r="C9" s="6" t="s">
        <v>218</v>
      </c>
      <c r="D9" s="6">
        <v>7500</v>
      </c>
      <c r="E9" s="6">
        <v>0</v>
      </c>
      <c r="F9" s="6">
        <v>0.15</v>
      </c>
      <c r="G9" s="6">
        <v>1E+30</v>
      </c>
      <c r="H9" s="6">
        <v>2.9999999999999971E-2</v>
      </c>
    </row>
    <row r="10" spans="1:8" x14ac:dyDescent="0.25">
      <c r="B10" s="6" t="s">
        <v>219</v>
      </c>
      <c r="C10" s="6" t="s">
        <v>220</v>
      </c>
      <c r="D10" s="6">
        <v>0</v>
      </c>
      <c r="E10" s="6">
        <v>-2.9999999999999971E-2</v>
      </c>
      <c r="F10" s="6">
        <v>0.12000000000000002</v>
      </c>
      <c r="G10" s="6">
        <v>2.9999999999999971E-2</v>
      </c>
      <c r="H10" s="6">
        <v>1E+30</v>
      </c>
    </row>
    <row r="11" spans="1:8" x14ac:dyDescent="0.25">
      <c r="B11" s="6" t="s">
        <v>221</v>
      </c>
      <c r="C11" s="6" t="s">
        <v>222</v>
      </c>
      <c r="D11" s="6">
        <v>2499.9999999999995</v>
      </c>
      <c r="E11" s="6">
        <v>0</v>
      </c>
      <c r="F11" s="6">
        <v>8.9999999999999969E-2</v>
      </c>
      <c r="G11" s="6">
        <v>1E+30</v>
      </c>
      <c r="H11" s="6">
        <v>9.9999999999999978E-2</v>
      </c>
    </row>
    <row r="12" spans="1:8" x14ac:dyDescent="0.25">
      <c r="B12" s="6" t="s">
        <v>223</v>
      </c>
      <c r="C12" s="6" t="s">
        <v>224</v>
      </c>
      <c r="D12" s="6">
        <v>30000</v>
      </c>
      <c r="E12" s="6">
        <v>0</v>
      </c>
      <c r="F12" s="6">
        <v>0.10999999999999999</v>
      </c>
      <c r="G12" s="6">
        <v>2.4999999999999994E-2</v>
      </c>
      <c r="H12" s="6">
        <v>1E+30</v>
      </c>
    </row>
    <row r="13" spans="1:8" x14ac:dyDescent="0.25">
      <c r="B13" s="6" t="s">
        <v>225</v>
      </c>
      <c r="C13" s="6" t="s">
        <v>226</v>
      </c>
      <c r="D13" s="6">
        <v>0</v>
      </c>
      <c r="E13" s="6">
        <v>-0.125</v>
      </c>
      <c r="F13" s="6">
        <v>8.4999999999999964E-2</v>
      </c>
      <c r="G13" s="6">
        <v>0.125</v>
      </c>
      <c r="H13" s="6">
        <v>1E+30</v>
      </c>
    </row>
    <row r="14" spans="1:8" x14ac:dyDescent="0.25">
      <c r="B14" s="6" t="s">
        <v>227</v>
      </c>
      <c r="C14" s="6" t="s">
        <v>228</v>
      </c>
      <c r="D14" s="6">
        <v>10000</v>
      </c>
      <c r="E14" s="6">
        <v>0</v>
      </c>
      <c r="F14" s="6">
        <v>6.0000000000000053E-2</v>
      </c>
      <c r="G14" s="6">
        <v>0.14999999999999991</v>
      </c>
      <c r="H14" s="6">
        <v>1E+30</v>
      </c>
    </row>
    <row r="15" spans="1:8" ht="15.75" thickBot="1" x14ac:dyDescent="0.3">
      <c r="B15" s="4" t="s">
        <v>229</v>
      </c>
      <c r="C15" s="4" t="s">
        <v>230</v>
      </c>
      <c r="D15" s="4">
        <v>9999.9999999999982</v>
      </c>
      <c r="E15" s="4">
        <v>0</v>
      </c>
      <c r="F15" s="4">
        <v>0</v>
      </c>
      <c r="G15" s="4">
        <v>1E+30</v>
      </c>
      <c r="H15" s="4">
        <v>2.4999999999999994E-2</v>
      </c>
    </row>
    <row r="17" spans="1:8" ht="15.75" thickBot="1" x14ac:dyDescent="0.3">
      <c r="A17" t="s">
        <v>35</v>
      </c>
    </row>
    <row r="18" spans="1:8" x14ac:dyDescent="0.25">
      <c r="B18" s="40"/>
      <c r="C18" s="40"/>
      <c r="D18" s="40" t="s">
        <v>73</v>
      </c>
      <c r="E18" s="40" t="s">
        <v>82</v>
      </c>
      <c r="F18" s="40" t="s">
        <v>84</v>
      </c>
      <c r="G18" s="40" t="s">
        <v>79</v>
      </c>
      <c r="H18" s="40" t="s">
        <v>79</v>
      </c>
    </row>
    <row r="19" spans="1:8" ht="15.75" thickBot="1" x14ac:dyDescent="0.3">
      <c r="B19" s="41" t="s">
        <v>29</v>
      </c>
      <c r="C19" s="41" t="s">
        <v>30</v>
      </c>
      <c r="D19" s="41" t="s">
        <v>74</v>
      </c>
      <c r="E19" s="41" t="s">
        <v>83</v>
      </c>
      <c r="F19" s="41" t="s">
        <v>85</v>
      </c>
      <c r="G19" s="41" t="s">
        <v>80</v>
      </c>
      <c r="H19" s="41" t="s">
        <v>81</v>
      </c>
    </row>
    <row r="20" spans="1:8" x14ac:dyDescent="0.25">
      <c r="B20" s="6" t="s">
        <v>231</v>
      </c>
      <c r="C20" s="6" t="s">
        <v>175</v>
      </c>
      <c r="D20" s="6">
        <v>50000</v>
      </c>
      <c r="E20" s="6">
        <v>0.10999999999999999</v>
      </c>
      <c r="F20" s="6">
        <v>50000</v>
      </c>
      <c r="G20" s="6">
        <v>1E+30</v>
      </c>
      <c r="H20" s="6">
        <v>20000.000000000004</v>
      </c>
    </row>
    <row r="21" spans="1:8" x14ac:dyDescent="0.25">
      <c r="B21" s="6" t="s">
        <v>233</v>
      </c>
      <c r="C21" s="6" t="s">
        <v>188</v>
      </c>
      <c r="D21" s="6">
        <v>10000</v>
      </c>
      <c r="E21" s="6">
        <v>-0.14999999999999991</v>
      </c>
      <c r="F21" s="6">
        <v>10000</v>
      </c>
      <c r="G21" s="6">
        <v>2499.9999999999995</v>
      </c>
      <c r="H21" s="6">
        <v>2857.1428571428578</v>
      </c>
    </row>
    <row r="22" spans="1:8" x14ac:dyDescent="0.25">
      <c r="B22" s="6" t="s">
        <v>235</v>
      </c>
      <c r="C22" s="6" t="s">
        <v>191</v>
      </c>
      <c r="D22" s="6">
        <v>1.8189894035458565E-12</v>
      </c>
      <c r="E22" s="6">
        <v>4.0000000000000008E-2</v>
      </c>
      <c r="F22" s="6">
        <v>0</v>
      </c>
      <c r="G22" s="6">
        <v>20000.000000000004</v>
      </c>
      <c r="H22" s="6">
        <v>7500</v>
      </c>
    </row>
    <row r="23" spans="1:8" x14ac:dyDescent="0.25">
      <c r="B23" s="6" t="s">
        <v>237</v>
      </c>
      <c r="C23" s="6" t="s">
        <v>194</v>
      </c>
      <c r="D23" s="6">
        <v>0</v>
      </c>
      <c r="E23" s="6">
        <v>-0.16</v>
      </c>
      <c r="F23" s="6">
        <v>0</v>
      </c>
      <c r="G23" s="6">
        <v>1875</v>
      </c>
      <c r="H23" s="6">
        <v>2500.0000000000005</v>
      </c>
    </row>
    <row r="24" spans="1:8" x14ac:dyDescent="0.25">
      <c r="B24" s="6" t="s">
        <v>239</v>
      </c>
      <c r="C24" s="6" t="s">
        <v>197</v>
      </c>
      <c r="D24" s="6">
        <v>20000</v>
      </c>
      <c r="E24" s="6">
        <v>0</v>
      </c>
      <c r="F24" s="6">
        <v>0</v>
      </c>
      <c r="G24" s="6">
        <v>20000.000000000004</v>
      </c>
      <c r="H24" s="6">
        <v>1E+30</v>
      </c>
    </row>
    <row r="25" spans="1:8" ht="15.75" thickBot="1" x14ac:dyDescent="0.3">
      <c r="B25" s="4" t="s">
        <v>241</v>
      </c>
      <c r="C25" s="4" t="s">
        <v>200</v>
      </c>
      <c r="D25" s="4">
        <v>12500</v>
      </c>
      <c r="E25" s="4">
        <v>9.9999999999999978E-2</v>
      </c>
      <c r="F25" s="4">
        <v>12500</v>
      </c>
      <c r="G25" s="4">
        <v>2500.0000000000005</v>
      </c>
      <c r="H25" s="4">
        <v>2499.9999999999995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140625" customWidth="1"/>
    <col min="2" max="2" width="5.7109375" customWidth="1"/>
    <col min="3" max="3" width="32.7109375" bestFit="1" customWidth="1"/>
    <col min="4" max="4" width="12.42578125" bestFit="1" customWidth="1"/>
    <col min="5" max="5" width="13.140625" bestFit="1" customWidth="1"/>
    <col min="6" max="6" width="10.42578125" customWidth="1"/>
    <col min="7" max="7" width="5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272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135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251</v>
      </c>
      <c r="C16" s="4" t="s">
        <v>103</v>
      </c>
      <c r="D16" s="7">
        <v>0</v>
      </c>
      <c r="E16" s="7">
        <v>5568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252</v>
      </c>
      <c r="C21" s="6" t="s">
        <v>253</v>
      </c>
      <c r="D21" s="8">
        <v>0</v>
      </c>
      <c r="E21" s="8">
        <v>239.99999999999989</v>
      </c>
      <c r="F21" s="6" t="s">
        <v>44</v>
      </c>
    </row>
    <row r="22" spans="1:7" x14ac:dyDescent="0.25">
      <c r="B22" s="6" t="s">
        <v>254</v>
      </c>
      <c r="C22" s="6" t="s">
        <v>255</v>
      </c>
      <c r="D22" s="8">
        <v>0</v>
      </c>
      <c r="E22" s="8">
        <v>312.00000000000006</v>
      </c>
      <c r="F22" s="6" t="s">
        <v>44</v>
      </c>
    </row>
    <row r="23" spans="1:7" ht="15.75" thickBot="1" x14ac:dyDescent="0.3">
      <c r="B23" s="4" t="s">
        <v>256</v>
      </c>
      <c r="C23" s="4" t="s">
        <v>257</v>
      </c>
      <c r="D23" s="7">
        <v>0</v>
      </c>
      <c r="E23" s="7">
        <v>120</v>
      </c>
      <c r="F23" s="4" t="s">
        <v>44</v>
      </c>
    </row>
    <row r="26" spans="1:7" ht="15.75" thickBot="1" x14ac:dyDescent="0.3">
      <c r="A26" t="s">
        <v>35</v>
      </c>
    </row>
    <row r="27" spans="1:7" ht="15.75" thickBot="1" x14ac:dyDescent="0.3">
      <c r="B27" s="39" t="s">
        <v>29</v>
      </c>
      <c r="C27" s="39" t="s">
        <v>30</v>
      </c>
      <c r="D27" s="39" t="s">
        <v>36</v>
      </c>
      <c r="E27" s="39" t="s">
        <v>37</v>
      </c>
      <c r="F27" s="39" t="s">
        <v>38</v>
      </c>
      <c r="G27" s="39" t="s">
        <v>39</v>
      </c>
    </row>
    <row r="28" spans="1:7" x14ac:dyDescent="0.25">
      <c r="B28" s="6" t="s">
        <v>258</v>
      </c>
      <c r="C28" s="6" t="s">
        <v>273</v>
      </c>
      <c r="D28" s="8">
        <v>2688</v>
      </c>
      <c r="E28" s="6" t="s">
        <v>259</v>
      </c>
      <c r="F28" s="6" t="s">
        <v>54</v>
      </c>
      <c r="G28" s="6">
        <v>12</v>
      </c>
    </row>
    <row r="29" spans="1:7" x14ac:dyDescent="0.25">
      <c r="B29" s="6" t="s">
        <v>260</v>
      </c>
      <c r="C29" s="6" t="s">
        <v>274</v>
      </c>
      <c r="D29" s="8">
        <v>48000</v>
      </c>
      <c r="E29" s="6" t="s">
        <v>261</v>
      </c>
      <c r="F29" s="6" t="s">
        <v>58</v>
      </c>
      <c r="G29" s="6">
        <v>0</v>
      </c>
    </row>
    <row r="30" spans="1:7" x14ac:dyDescent="0.25">
      <c r="B30" s="6" t="s">
        <v>262</v>
      </c>
      <c r="C30" s="6" t="s">
        <v>275</v>
      </c>
      <c r="D30" s="8">
        <v>3000</v>
      </c>
      <c r="E30" s="6" t="s">
        <v>263</v>
      </c>
      <c r="F30" s="6" t="s">
        <v>58</v>
      </c>
      <c r="G30" s="6">
        <v>0</v>
      </c>
    </row>
    <row r="31" spans="1:7" x14ac:dyDescent="0.25">
      <c r="B31" s="6" t="s">
        <v>264</v>
      </c>
      <c r="C31" s="6" t="s">
        <v>276</v>
      </c>
      <c r="D31" s="8">
        <v>4032</v>
      </c>
      <c r="E31" s="6" t="s">
        <v>265</v>
      </c>
      <c r="F31" s="6" t="s">
        <v>54</v>
      </c>
      <c r="G31" s="6">
        <v>7968</v>
      </c>
    </row>
    <row r="32" spans="1:7" x14ac:dyDescent="0.25">
      <c r="B32" s="6" t="s">
        <v>277</v>
      </c>
      <c r="C32" s="6" t="s">
        <v>278</v>
      </c>
      <c r="D32" s="8">
        <v>239.99999999999989</v>
      </c>
      <c r="E32" s="6" t="s">
        <v>279</v>
      </c>
      <c r="F32" s="6" t="s">
        <v>54</v>
      </c>
      <c r="G32" s="8">
        <v>119.99999999999989</v>
      </c>
    </row>
    <row r="33" spans="2:7" x14ac:dyDescent="0.25">
      <c r="B33" s="6" t="s">
        <v>280</v>
      </c>
      <c r="C33" s="6" t="s">
        <v>278</v>
      </c>
      <c r="D33" s="8">
        <v>312.00000000000006</v>
      </c>
      <c r="E33" s="6" t="s">
        <v>281</v>
      </c>
      <c r="F33" s="6" t="s">
        <v>54</v>
      </c>
      <c r="G33" s="8">
        <v>192.00000000000006</v>
      </c>
    </row>
    <row r="34" spans="2:7" ht="15.75" thickBot="1" x14ac:dyDescent="0.3">
      <c r="B34" s="4" t="s">
        <v>282</v>
      </c>
      <c r="C34" s="4" t="s">
        <v>278</v>
      </c>
      <c r="D34" s="7">
        <v>120</v>
      </c>
      <c r="E34" s="4" t="s">
        <v>283</v>
      </c>
      <c r="F34" s="4" t="s">
        <v>58</v>
      </c>
      <c r="G34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K8" sqref="K8"/>
    </sheetView>
  </sheetViews>
  <sheetFormatPr defaultRowHeight="15" x14ac:dyDescent="0.25"/>
  <cols>
    <col min="1" max="1" width="2.140625" customWidth="1"/>
    <col min="2" max="2" width="6.140625" bestFit="1" customWidth="1"/>
    <col min="3" max="3" width="32.7109375" bestFit="1" customWidth="1"/>
    <col min="4" max="4" width="5.85546875" bestFit="1" customWidth="1"/>
    <col min="5" max="5" width="8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272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252</v>
      </c>
      <c r="C9" s="6" t="s">
        <v>253</v>
      </c>
      <c r="D9" s="6">
        <v>239.99999999999989</v>
      </c>
      <c r="E9" s="6">
        <v>0</v>
      </c>
      <c r="F9" s="6">
        <v>6.5</v>
      </c>
      <c r="G9" s="6">
        <v>0.10000000000000002</v>
      </c>
      <c r="H9" s="6">
        <v>1.0999999999999996</v>
      </c>
    </row>
    <row r="10" spans="1:8" x14ac:dyDescent="0.25">
      <c r="B10" s="6" t="s">
        <v>254</v>
      </c>
      <c r="C10" s="6" t="s">
        <v>255</v>
      </c>
      <c r="D10" s="6">
        <v>312.00000000000006</v>
      </c>
      <c r="E10" s="6">
        <v>0</v>
      </c>
      <c r="F10" s="6">
        <v>9</v>
      </c>
      <c r="G10" s="6">
        <v>1.8333333333333326</v>
      </c>
      <c r="H10" s="6">
        <v>0.13636363636363641</v>
      </c>
    </row>
    <row r="11" spans="1:8" ht="15.75" thickBot="1" x14ac:dyDescent="0.3">
      <c r="B11" s="4" t="s">
        <v>256</v>
      </c>
      <c r="C11" s="4" t="s">
        <v>257</v>
      </c>
      <c r="D11" s="4">
        <v>120</v>
      </c>
      <c r="E11" s="4">
        <v>0</v>
      </c>
      <c r="F11" s="4">
        <v>10</v>
      </c>
      <c r="G11" s="4">
        <v>1.35</v>
      </c>
      <c r="H11" s="4">
        <v>1E+30</v>
      </c>
    </row>
    <row r="13" spans="1:8" ht="15.75" thickBot="1" x14ac:dyDescent="0.3">
      <c r="A13" t="s">
        <v>35</v>
      </c>
    </row>
    <row r="14" spans="1:8" x14ac:dyDescent="0.25">
      <c r="B14" s="40"/>
      <c r="C14" s="40"/>
      <c r="D14" s="40" t="s">
        <v>73</v>
      </c>
      <c r="E14" s="40" t="s">
        <v>82</v>
      </c>
      <c r="F14" s="40" t="s">
        <v>84</v>
      </c>
      <c r="G14" s="40" t="s">
        <v>79</v>
      </c>
      <c r="H14" s="40" t="s">
        <v>79</v>
      </c>
    </row>
    <row r="15" spans="1:8" ht="15.75" thickBot="1" x14ac:dyDescent="0.3">
      <c r="B15" s="41" t="s">
        <v>29</v>
      </c>
      <c r="C15" s="41" t="s">
        <v>30</v>
      </c>
      <c r="D15" s="41" t="s">
        <v>74</v>
      </c>
      <c r="E15" s="41" t="s">
        <v>83</v>
      </c>
      <c r="F15" s="41" t="s">
        <v>85</v>
      </c>
      <c r="G15" s="41" t="s">
        <v>80</v>
      </c>
      <c r="H15" s="41" t="s">
        <v>81</v>
      </c>
    </row>
    <row r="16" spans="1:8" x14ac:dyDescent="0.25">
      <c r="B16" s="6" t="s">
        <v>258</v>
      </c>
      <c r="C16" s="6" t="s">
        <v>273</v>
      </c>
      <c r="D16" s="6">
        <v>2688</v>
      </c>
      <c r="E16" s="6">
        <v>0</v>
      </c>
      <c r="F16" s="6">
        <v>2700</v>
      </c>
      <c r="G16" s="6">
        <v>1E+30</v>
      </c>
      <c r="H16" s="6">
        <v>12.000000000000059</v>
      </c>
    </row>
    <row r="17" spans="2:8" x14ac:dyDescent="0.25">
      <c r="B17" s="6" t="s">
        <v>260</v>
      </c>
      <c r="C17" s="6" t="s">
        <v>274</v>
      </c>
      <c r="D17" s="6">
        <v>48000</v>
      </c>
      <c r="E17" s="6">
        <v>0.11</v>
      </c>
      <c r="F17" s="6">
        <v>48000</v>
      </c>
      <c r="G17" s="6">
        <v>200.00000000000088</v>
      </c>
      <c r="H17" s="6">
        <v>1199.9999999999986</v>
      </c>
    </row>
    <row r="18" spans="2:8" x14ac:dyDescent="0.25">
      <c r="B18" s="6" t="s">
        <v>262</v>
      </c>
      <c r="C18" s="6" t="s">
        <v>275</v>
      </c>
      <c r="D18" s="6">
        <v>3000</v>
      </c>
      <c r="E18" s="6">
        <v>0.15000000000000008</v>
      </c>
      <c r="F18" s="6">
        <v>3000</v>
      </c>
      <c r="G18" s="6">
        <v>79.999999999999915</v>
      </c>
      <c r="H18" s="6">
        <v>120.00000000000013</v>
      </c>
    </row>
    <row r="19" spans="2:8" x14ac:dyDescent="0.25">
      <c r="B19" s="6" t="s">
        <v>264</v>
      </c>
      <c r="C19" s="6" t="s">
        <v>276</v>
      </c>
      <c r="D19" s="6">
        <v>4032</v>
      </c>
      <c r="E19" s="6">
        <v>0</v>
      </c>
      <c r="F19" s="6">
        <v>12000</v>
      </c>
      <c r="G19" s="6">
        <v>1E+30</v>
      </c>
      <c r="H19" s="6">
        <v>7968</v>
      </c>
    </row>
    <row r="20" spans="2:8" x14ac:dyDescent="0.25">
      <c r="B20" s="6" t="s">
        <v>277</v>
      </c>
      <c r="C20" s="6" t="s">
        <v>278</v>
      </c>
      <c r="D20" s="6">
        <v>239.99999999999989</v>
      </c>
      <c r="E20" s="6">
        <v>0</v>
      </c>
      <c r="F20" s="6">
        <v>120</v>
      </c>
      <c r="G20" s="6">
        <v>119.9999999999999</v>
      </c>
      <c r="H20" s="6">
        <v>1E+30</v>
      </c>
    </row>
    <row r="21" spans="2:8" x14ac:dyDescent="0.25">
      <c r="B21" s="6" t="s">
        <v>280</v>
      </c>
      <c r="C21" s="6" t="s">
        <v>278</v>
      </c>
      <c r="D21" s="6">
        <v>312.00000000000006</v>
      </c>
      <c r="E21" s="6">
        <v>0</v>
      </c>
      <c r="F21" s="6">
        <v>120</v>
      </c>
      <c r="G21" s="6">
        <v>192.00000000000006</v>
      </c>
      <c r="H21" s="6">
        <v>1E+30</v>
      </c>
    </row>
    <row r="22" spans="2:8" ht="15.75" thickBot="1" x14ac:dyDescent="0.3">
      <c r="B22" s="4" t="s">
        <v>282</v>
      </c>
      <c r="C22" s="4" t="s">
        <v>278</v>
      </c>
      <c r="D22" s="4">
        <v>120</v>
      </c>
      <c r="E22" s="4">
        <v>-1.35</v>
      </c>
      <c r="F22" s="4">
        <v>120</v>
      </c>
      <c r="G22" s="4">
        <v>13.333333333333393</v>
      </c>
      <c r="H22" s="4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C17" sqref="C17"/>
    </sheetView>
  </sheetViews>
  <sheetFormatPr defaultRowHeight="15" x14ac:dyDescent="0.25"/>
  <cols>
    <col min="1" max="1" width="2.140625" customWidth="1"/>
    <col min="2" max="2" width="7.140625" customWidth="1"/>
    <col min="3" max="3" width="34.5703125" bestFit="1" customWidth="1"/>
    <col min="4" max="4" width="12.42578125" bestFit="1" customWidth="1"/>
    <col min="5" max="5" width="14.71093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314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291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292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293</v>
      </c>
      <c r="C16" s="4" t="s">
        <v>41</v>
      </c>
      <c r="D16" s="7">
        <v>0</v>
      </c>
      <c r="E16" s="7">
        <v>76.630573248407629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294</v>
      </c>
      <c r="C21" s="6" t="s">
        <v>295</v>
      </c>
      <c r="D21" s="8">
        <v>0</v>
      </c>
      <c r="E21" s="8">
        <v>1.394904458598726</v>
      </c>
      <c r="F21" s="6" t="s">
        <v>44</v>
      </c>
    </row>
    <row r="22" spans="1:7" x14ac:dyDescent="0.25">
      <c r="B22" s="6" t="s">
        <v>296</v>
      </c>
      <c r="C22" s="6" t="s">
        <v>297</v>
      </c>
      <c r="D22" s="8">
        <v>0</v>
      </c>
      <c r="E22" s="8">
        <v>0</v>
      </c>
      <c r="F22" s="6" t="s">
        <v>44</v>
      </c>
    </row>
    <row r="23" spans="1:7" x14ac:dyDescent="0.25">
      <c r="B23" s="6" t="s">
        <v>298</v>
      </c>
      <c r="C23" s="6" t="s">
        <v>299</v>
      </c>
      <c r="D23" s="8">
        <v>0</v>
      </c>
      <c r="E23" s="8">
        <v>5.4904458598726134</v>
      </c>
      <c r="F23" s="6" t="s">
        <v>44</v>
      </c>
    </row>
    <row r="24" spans="1:7" ht="15.75" thickBot="1" x14ac:dyDescent="0.3">
      <c r="B24" s="4" t="s">
        <v>300</v>
      </c>
      <c r="C24" s="4" t="s">
        <v>301</v>
      </c>
      <c r="D24" s="7">
        <v>0</v>
      </c>
      <c r="E24" s="7">
        <v>0</v>
      </c>
      <c r="F24" s="4" t="s">
        <v>44</v>
      </c>
    </row>
    <row r="27" spans="1:7" ht="15.75" thickBot="1" x14ac:dyDescent="0.3">
      <c r="A27" t="s">
        <v>35</v>
      </c>
    </row>
    <row r="28" spans="1:7" ht="15.75" thickBot="1" x14ac:dyDescent="0.3">
      <c r="B28" s="39" t="s">
        <v>29</v>
      </c>
      <c r="C28" s="39" t="s">
        <v>30</v>
      </c>
      <c r="D28" s="39" t="s">
        <v>36</v>
      </c>
      <c r="E28" s="39" t="s">
        <v>37</v>
      </c>
      <c r="F28" s="39" t="s">
        <v>38</v>
      </c>
      <c r="G28" s="39" t="s">
        <v>39</v>
      </c>
    </row>
    <row r="29" spans="1:7" x14ac:dyDescent="0.25">
      <c r="B29" s="6" t="s">
        <v>302</v>
      </c>
      <c r="C29" s="6" t="s">
        <v>303</v>
      </c>
      <c r="D29" s="8">
        <v>1410</v>
      </c>
      <c r="E29" s="6" t="s">
        <v>304</v>
      </c>
      <c r="F29" s="6" t="s">
        <v>54</v>
      </c>
      <c r="G29" s="6">
        <v>200</v>
      </c>
    </row>
    <row r="30" spans="1:7" x14ac:dyDescent="0.25">
      <c r="B30" s="6" t="s">
        <v>305</v>
      </c>
      <c r="C30" s="6" t="s">
        <v>306</v>
      </c>
      <c r="D30" s="8">
        <v>84.999999999999986</v>
      </c>
      <c r="E30" s="6" t="s">
        <v>307</v>
      </c>
      <c r="F30" s="6" t="s">
        <v>58</v>
      </c>
      <c r="G30" s="8">
        <v>0</v>
      </c>
    </row>
    <row r="31" spans="1:7" x14ac:dyDescent="0.25">
      <c r="B31" s="6" t="s">
        <v>308</v>
      </c>
      <c r="C31" s="6" t="s">
        <v>309</v>
      </c>
      <c r="D31" s="8">
        <v>120.78980891719749</v>
      </c>
      <c r="E31" s="6" t="s">
        <v>310</v>
      </c>
      <c r="F31" s="6" t="s">
        <v>54</v>
      </c>
      <c r="G31" s="8">
        <v>95.78980891719749</v>
      </c>
    </row>
    <row r="32" spans="1:7" ht="15.75" thickBot="1" x14ac:dyDescent="0.3">
      <c r="B32" s="4" t="s">
        <v>311</v>
      </c>
      <c r="C32" s="4" t="s">
        <v>312</v>
      </c>
      <c r="D32" s="7">
        <v>1410</v>
      </c>
      <c r="E32" s="4" t="s">
        <v>313</v>
      </c>
      <c r="F32" s="4" t="s">
        <v>58</v>
      </c>
      <c r="G32" s="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E11" sqref="E11"/>
    </sheetView>
  </sheetViews>
  <sheetFormatPr defaultRowHeight="15" x14ac:dyDescent="0.25"/>
  <cols>
    <col min="1" max="1" width="2.140625" customWidth="1"/>
    <col min="2" max="2" width="7.140625" bestFit="1" customWidth="1"/>
    <col min="3" max="3" width="34.5703125" bestFit="1" customWidth="1"/>
    <col min="4" max="5" width="11.8554687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314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294</v>
      </c>
      <c r="C9" s="6" t="s">
        <v>295</v>
      </c>
      <c r="D9" s="6">
        <v>1.394904458598726</v>
      </c>
      <c r="E9" s="6">
        <v>0</v>
      </c>
      <c r="F9" s="6">
        <v>51</v>
      </c>
      <c r="G9" s="6">
        <v>5.999999999999976</v>
      </c>
      <c r="H9" s="6">
        <v>42.456790123456791</v>
      </c>
    </row>
    <row r="10" spans="1:8" x14ac:dyDescent="0.25">
      <c r="B10" s="6" t="s">
        <v>296</v>
      </c>
      <c r="C10" s="6" t="s">
        <v>297</v>
      </c>
      <c r="D10" s="6">
        <v>0</v>
      </c>
      <c r="E10" s="6">
        <v>3.5747770700636949</v>
      </c>
      <c r="F10" s="6">
        <v>9</v>
      </c>
      <c r="G10" s="6">
        <v>1E+30</v>
      </c>
      <c r="H10" s="6">
        <v>3.5747770700636949</v>
      </c>
    </row>
    <row r="11" spans="1:8" x14ac:dyDescent="0.25">
      <c r="B11" s="6" t="s">
        <v>298</v>
      </c>
      <c r="C11" s="6" t="s">
        <v>299</v>
      </c>
      <c r="D11" s="6">
        <v>5.4904458598726134</v>
      </c>
      <c r="E11" s="6">
        <v>0</v>
      </c>
      <c r="F11" s="6">
        <v>1</v>
      </c>
      <c r="G11" s="6">
        <v>0.99137358991373736</v>
      </c>
      <c r="H11" s="6">
        <v>0.10526315789473643</v>
      </c>
    </row>
    <row r="12" spans="1:8" ht="15.75" thickBot="1" x14ac:dyDescent="0.3">
      <c r="B12" s="4" t="s">
        <v>300</v>
      </c>
      <c r="C12" s="4" t="s">
        <v>301</v>
      </c>
      <c r="D12" s="4">
        <v>0</v>
      </c>
      <c r="E12" s="4">
        <v>0.76127388535031937</v>
      </c>
      <c r="F12" s="4">
        <v>8</v>
      </c>
      <c r="G12" s="4">
        <v>1E+30</v>
      </c>
      <c r="H12" s="4">
        <v>0.76127388535031937</v>
      </c>
    </row>
    <row r="14" spans="1:8" ht="15.75" thickBot="1" x14ac:dyDescent="0.3">
      <c r="A14" t="s">
        <v>35</v>
      </c>
    </row>
    <row r="15" spans="1:8" x14ac:dyDescent="0.25">
      <c r="B15" s="40"/>
      <c r="C15" s="40"/>
      <c r="D15" s="40" t="s">
        <v>73</v>
      </c>
      <c r="E15" s="40" t="s">
        <v>82</v>
      </c>
      <c r="F15" s="40" t="s">
        <v>84</v>
      </c>
      <c r="G15" s="40" t="s">
        <v>79</v>
      </c>
      <c r="H15" s="40" t="s">
        <v>79</v>
      </c>
    </row>
    <row r="16" spans="1:8" ht="15.75" thickBot="1" x14ac:dyDescent="0.3">
      <c r="B16" s="41" t="s">
        <v>29</v>
      </c>
      <c r="C16" s="41" t="s">
        <v>30</v>
      </c>
      <c r="D16" s="41" t="s">
        <v>74</v>
      </c>
      <c r="E16" s="41" t="s">
        <v>83</v>
      </c>
      <c r="F16" s="41" t="s">
        <v>85</v>
      </c>
      <c r="G16" s="41" t="s">
        <v>80</v>
      </c>
      <c r="H16" s="41" t="s">
        <v>81</v>
      </c>
    </row>
    <row r="17" spans="2:8" x14ac:dyDescent="0.25">
      <c r="B17" s="6" t="s">
        <v>302</v>
      </c>
      <c r="C17" s="6" t="s">
        <v>303</v>
      </c>
      <c r="D17" s="6">
        <v>1410</v>
      </c>
      <c r="E17" s="6">
        <v>0</v>
      </c>
      <c r="F17" s="6">
        <v>1610</v>
      </c>
      <c r="G17" s="6">
        <v>1E+30</v>
      </c>
      <c r="H17" s="6">
        <v>200</v>
      </c>
    </row>
    <row r="18" spans="2:8" x14ac:dyDescent="0.25">
      <c r="B18" s="6" t="s">
        <v>305</v>
      </c>
      <c r="C18" s="6" t="s">
        <v>306</v>
      </c>
      <c r="D18" s="6">
        <v>84.999999999999986</v>
      </c>
      <c r="E18" s="6">
        <v>0.87617834394904448</v>
      </c>
      <c r="F18" s="6">
        <v>85</v>
      </c>
      <c r="G18" s="6">
        <v>24.696203363110893</v>
      </c>
      <c r="H18" s="6">
        <v>67.592592592592595</v>
      </c>
    </row>
    <row r="19" spans="2:8" x14ac:dyDescent="0.25">
      <c r="B19" s="6" t="s">
        <v>308</v>
      </c>
      <c r="C19" s="6" t="s">
        <v>309</v>
      </c>
      <c r="D19" s="6">
        <v>120.78980891719749</v>
      </c>
      <c r="E19" s="6">
        <v>0</v>
      </c>
      <c r="F19" s="6">
        <v>25</v>
      </c>
      <c r="G19" s="6">
        <v>95.789808917197476</v>
      </c>
      <c r="H19" s="6">
        <v>1E+30</v>
      </c>
    </row>
    <row r="20" spans="2:8" ht="15.75" thickBot="1" x14ac:dyDescent="0.3">
      <c r="B20" s="4" t="s">
        <v>311</v>
      </c>
      <c r="C20" s="4" t="s">
        <v>312</v>
      </c>
      <c r="D20" s="4">
        <v>1410</v>
      </c>
      <c r="E20" s="4">
        <v>1.5286624203821597E-3</v>
      </c>
      <c r="F20" s="4">
        <v>1410</v>
      </c>
      <c r="G20" s="4">
        <v>200</v>
      </c>
      <c r="H20" s="4">
        <v>299.82057416267952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5" x14ac:dyDescent="0.25"/>
  <cols>
    <col min="1" max="1" width="2.140625" customWidth="1"/>
    <col min="2" max="2" width="7.140625" customWidth="1"/>
    <col min="3" max="3" width="30.28515625" bestFit="1" customWidth="1"/>
    <col min="4" max="4" width="12.42578125" bestFit="1" customWidth="1"/>
    <col min="5" max="5" width="14.7109375" bestFit="1" customWidth="1"/>
    <col min="6" max="6" width="10.42578125" customWidth="1"/>
    <col min="7" max="7" width="5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319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173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320</v>
      </c>
      <c r="C16" s="4" t="s">
        <v>41</v>
      </c>
      <c r="D16" s="7">
        <v>0</v>
      </c>
      <c r="E16" s="7">
        <v>143250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321</v>
      </c>
      <c r="C21" s="6" t="s">
        <v>322</v>
      </c>
      <c r="D21" s="8">
        <v>0</v>
      </c>
      <c r="E21" s="8">
        <v>325</v>
      </c>
      <c r="F21" s="6" t="s">
        <v>44</v>
      </c>
    </row>
    <row r="22" spans="1:7" x14ac:dyDescent="0.25">
      <c r="B22" s="6" t="s">
        <v>323</v>
      </c>
      <c r="C22" s="6" t="s">
        <v>324</v>
      </c>
      <c r="D22" s="8">
        <v>0</v>
      </c>
      <c r="E22" s="8">
        <v>100</v>
      </c>
      <c r="F22" s="6" t="s">
        <v>44</v>
      </c>
    </row>
    <row r="23" spans="1:7" x14ac:dyDescent="0.25">
      <c r="B23" s="6" t="s">
        <v>325</v>
      </c>
      <c r="C23" s="6" t="s">
        <v>326</v>
      </c>
      <c r="D23" s="8">
        <v>0</v>
      </c>
      <c r="E23" s="8">
        <v>375</v>
      </c>
      <c r="F23" s="6" t="s">
        <v>44</v>
      </c>
    </row>
    <row r="24" spans="1:7" ht="15.75" thickBot="1" x14ac:dyDescent="0.3">
      <c r="B24" s="4" t="s">
        <v>327</v>
      </c>
      <c r="C24" s="4" t="s">
        <v>328</v>
      </c>
      <c r="D24" s="7">
        <v>0</v>
      </c>
      <c r="E24" s="7">
        <v>425</v>
      </c>
      <c r="F24" s="4" t="s">
        <v>44</v>
      </c>
    </row>
    <row r="27" spans="1:7" ht="15.75" thickBot="1" x14ac:dyDescent="0.3">
      <c r="A27" t="s">
        <v>35</v>
      </c>
    </row>
    <row r="28" spans="1:7" ht="15.75" thickBot="1" x14ac:dyDescent="0.3">
      <c r="B28" s="39" t="s">
        <v>29</v>
      </c>
      <c r="C28" s="39" t="s">
        <v>30</v>
      </c>
      <c r="D28" s="39" t="s">
        <v>36</v>
      </c>
      <c r="E28" s="39" t="s">
        <v>37</v>
      </c>
      <c r="F28" s="39" t="s">
        <v>38</v>
      </c>
      <c r="G28" s="39" t="s">
        <v>39</v>
      </c>
    </row>
    <row r="29" spans="1:7" x14ac:dyDescent="0.25">
      <c r="B29" s="6" t="s">
        <v>329</v>
      </c>
      <c r="C29" s="6" t="s">
        <v>312</v>
      </c>
      <c r="D29" s="8">
        <v>375</v>
      </c>
      <c r="E29" s="6" t="s">
        <v>330</v>
      </c>
      <c r="F29" s="6" t="s">
        <v>54</v>
      </c>
      <c r="G29" s="8">
        <v>275</v>
      </c>
    </row>
    <row r="30" spans="1:7" x14ac:dyDescent="0.25">
      <c r="B30" s="6" t="s">
        <v>331</v>
      </c>
      <c r="C30" s="6" t="s">
        <v>303</v>
      </c>
      <c r="D30" s="8">
        <v>745</v>
      </c>
      <c r="E30" s="6" t="s">
        <v>332</v>
      </c>
      <c r="F30" s="6" t="s">
        <v>54</v>
      </c>
      <c r="G30" s="6">
        <v>5</v>
      </c>
    </row>
    <row r="31" spans="1:7" x14ac:dyDescent="0.25">
      <c r="B31" s="6" t="s">
        <v>333</v>
      </c>
      <c r="C31" s="6" t="s">
        <v>306</v>
      </c>
      <c r="D31" s="8">
        <v>700</v>
      </c>
      <c r="E31" s="6" t="s">
        <v>334</v>
      </c>
      <c r="F31" s="6" t="s">
        <v>58</v>
      </c>
      <c r="G31" s="6">
        <v>0</v>
      </c>
    </row>
    <row r="32" spans="1:7" x14ac:dyDescent="0.25">
      <c r="B32" s="6" t="s">
        <v>335</v>
      </c>
      <c r="C32" s="6" t="s">
        <v>309</v>
      </c>
      <c r="D32" s="8">
        <v>525</v>
      </c>
      <c r="E32" s="6" t="s">
        <v>336</v>
      </c>
      <c r="F32" s="6" t="s">
        <v>54</v>
      </c>
      <c r="G32" s="6">
        <v>25</v>
      </c>
    </row>
    <row r="33" spans="2:7" x14ac:dyDescent="0.25">
      <c r="B33" s="6" t="s">
        <v>337</v>
      </c>
      <c r="C33" s="6" t="s">
        <v>6</v>
      </c>
      <c r="D33" s="8">
        <v>800</v>
      </c>
      <c r="E33" s="6" t="s">
        <v>338</v>
      </c>
      <c r="F33" s="6" t="s">
        <v>58</v>
      </c>
      <c r="G33" s="6">
        <v>0</v>
      </c>
    </row>
    <row r="34" spans="2:7" x14ac:dyDescent="0.25">
      <c r="B34" s="6" t="s">
        <v>339</v>
      </c>
      <c r="C34" s="6" t="s">
        <v>6</v>
      </c>
      <c r="D34" s="8">
        <v>425</v>
      </c>
      <c r="E34" s="6" t="s">
        <v>340</v>
      </c>
      <c r="F34" s="6" t="s">
        <v>54</v>
      </c>
      <c r="G34" s="6">
        <v>525</v>
      </c>
    </row>
    <row r="35" spans="2:7" x14ac:dyDescent="0.25">
      <c r="B35" s="6" t="s">
        <v>341</v>
      </c>
      <c r="C35" s="6" t="s">
        <v>6</v>
      </c>
      <c r="D35" s="8">
        <v>1600</v>
      </c>
      <c r="E35" s="6" t="s">
        <v>342</v>
      </c>
      <c r="F35" s="6" t="s">
        <v>58</v>
      </c>
      <c r="G35" s="6">
        <v>0</v>
      </c>
    </row>
    <row r="36" spans="2:7" x14ac:dyDescent="0.25">
      <c r="B36" s="6" t="s">
        <v>343</v>
      </c>
      <c r="C36" s="6" t="s">
        <v>6</v>
      </c>
      <c r="D36" s="8">
        <v>850</v>
      </c>
      <c r="E36" s="6" t="s">
        <v>344</v>
      </c>
      <c r="F36" s="6" t="s">
        <v>54</v>
      </c>
      <c r="G36" s="6">
        <v>150</v>
      </c>
    </row>
    <row r="37" spans="2:7" x14ac:dyDescent="0.25">
      <c r="B37" s="6" t="s">
        <v>345</v>
      </c>
      <c r="C37" s="6" t="s">
        <v>6</v>
      </c>
      <c r="D37" s="8">
        <v>1125</v>
      </c>
      <c r="E37" s="6" t="s">
        <v>346</v>
      </c>
      <c r="F37" s="6" t="s">
        <v>54</v>
      </c>
      <c r="G37" s="6">
        <v>475</v>
      </c>
    </row>
    <row r="38" spans="2:7" x14ac:dyDescent="0.25">
      <c r="B38" s="6" t="s">
        <v>347</v>
      </c>
      <c r="C38" s="6" t="s">
        <v>6</v>
      </c>
      <c r="D38" s="8">
        <v>900</v>
      </c>
      <c r="E38" s="6" t="s">
        <v>348</v>
      </c>
      <c r="F38" s="6" t="s">
        <v>58</v>
      </c>
      <c r="G38" s="6">
        <v>0</v>
      </c>
    </row>
    <row r="39" spans="2:7" x14ac:dyDescent="0.25">
      <c r="B39" s="6" t="s">
        <v>349</v>
      </c>
      <c r="C39" s="6" t="s">
        <v>6</v>
      </c>
      <c r="D39" s="8">
        <v>425</v>
      </c>
      <c r="E39" s="6" t="s">
        <v>350</v>
      </c>
      <c r="F39" s="6" t="s">
        <v>54</v>
      </c>
      <c r="G39" s="6">
        <v>425</v>
      </c>
    </row>
    <row r="40" spans="2:7" x14ac:dyDescent="0.25">
      <c r="B40" s="6" t="s">
        <v>351</v>
      </c>
      <c r="C40" s="6" t="s">
        <v>6</v>
      </c>
      <c r="D40" s="8">
        <v>800</v>
      </c>
      <c r="E40" s="6" t="s">
        <v>352</v>
      </c>
      <c r="F40" s="6" t="s">
        <v>58</v>
      </c>
      <c r="G40" s="6">
        <v>0</v>
      </c>
    </row>
    <row r="41" spans="2:7" x14ac:dyDescent="0.25">
      <c r="B41" s="6" t="s">
        <v>353</v>
      </c>
      <c r="C41" s="6" t="s">
        <v>6</v>
      </c>
      <c r="D41" s="8">
        <v>475</v>
      </c>
      <c r="E41" s="6" t="s">
        <v>354</v>
      </c>
      <c r="F41" s="6" t="s">
        <v>54</v>
      </c>
      <c r="G41" s="6">
        <v>775</v>
      </c>
    </row>
    <row r="42" spans="2:7" ht="15.75" thickBot="1" x14ac:dyDescent="0.3">
      <c r="B42" s="4" t="s">
        <v>355</v>
      </c>
      <c r="C42" s="4" t="s">
        <v>6</v>
      </c>
      <c r="D42" s="7">
        <v>750</v>
      </c>
      <c r="E42" s="4" t="s">
        <v>356</v>
      </c>
      <c r="F42" s="4" t="s">
        <v>58</v>
      </c>
      <c r="G42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/>
  </sheetViews>
  <sheetFormatPr defaultRowHeight="15" x14ac:dyDescent="0.25"/>
  <cols>
    <col min="1" max="1" width="2.140625" customWidth="1"/>
    <col min="2" max="2" width="7.140625" bestFit="1" customWidth="1"/>
    <col min="3" max="3" width="30.28515625" bestFit="1" customWidth="1"/>
    <col min="4" max="4" width="5.5703125" customWidth="1"/>
    <col min="5" max="5" width="8" bestFit="1" customWidth="1"/>
    <col min="6" max="6" width="9.85546875" bestFit="1" customWidth="1"/>
    <col min="7" max="7" width="11.85546875" bestFit="1" customWidth="1"/>
    <col min="8" max="8" width="9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357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321</v>
      </c>
      <c r="C9" s="6" t="s">
        <v>322</v>
      </c>
      <c r="D9" s="6">
        <v>325</v>
      </c>
      <c r="E9" s="6">
        <v>0</v>
      </c>
      <c r="F9" s="6">
        <v>70</v>
      </c>
      <c r="G9" s="6">
        <v>50</v>
      </c>
      <c r="H9" s="6">
        <v>50</v>
      </c>
    </row>
    <row r="10" spans="1:8" x14ac:dyDescent="0.25">
      <c r="B10" s="6" t="s">
        <v>323</v>
      </c>
      <c r="C10" s="6" t="s">
        <v>324</v>
      </c>
      <c r="D10" s="6">
        <v>100</v>
      </c>
      <c r="E10" s="6">
        <v>0</v>
      </c>
      <c r="F10" s="6">
        <v>80</v>
      </c>
      <c r="G10" s="6">
        <v>25</v>
      </c>
      <c r="H10" s="6">
        <v>55</v>
      </c>
    </row>
    <row r="11" spans="1:8" x14ac:dyDescent="0.25">
      <c r="B11" s="6" t="s">
        <v>325</v>
      </c>
      <c r="C11" s="6" t="s">
        <v>326</v>
      </c>
      <c r="D11" s="6">
        <v>375</v>
      </c>
      <c r="E11" s="6">
        <v>0</v>
      </c>
      <c r="F11" s="6">
        <v>130</v>
      </c>
      <c r="G11" s="6">
        <v>90</v>
      </c>
      <c r="H11" s="6">
        <v>50</v>
      </c>
    </row>
    <row r="12" spans="1:8" ht="15.75" thickBot="1" x14ac:dyDescent="0.3">
      <c r="B12" s="4" t="s">
        <v>327</v>
      </c>
      <c r="C12" s="4" t="s">
        <v>328</v>
      </c>
      <c r="D12" s="4">
        <v>425</v>
      </c>
      <c r="E12" s="4">
        <v>0</v>
      </c>
      <c r="F12" s="4">
        <v>150</v>
      </c>
      <c r="G12" s="4">
        <v>50</v>
      </c>
      <c r="H12" s="4">
        <v>50</v>
      </c>
    </row>
    <row r="14" spans="1:8" ht="15.75" thickBot="1" x14ac:dyDescent="0.3">
      <c r="A14" t="s">
        <v>35</v>
      </c>
    </row>
    <row r="15" spans="1:8" x14ac:dyDescent="0.25">
      <c r="B15" s="40"/>
      <c r="C15" s="40"/>
      <c r="D15" s="40" t="s">
        <v>73</v>
      </c>
      <c r="E15" s="40" t="s">
        <v>82</v>
      </c>
      <c r="F15" s="40" t="s">
        <v>84</v>
      </c>
      <c r="G15" s="40" t="s">
        <v>79</v>
      </c>
      <c r="H15" s="40" t="s">
        <v>79</v>
      </c>
    </row>
    <row r="16" spans="1:8" ht="15.75" thickBot="1" x14ac:dyDescent="0.3">
      <c r="B16" s="41" t="s">
        <v>29</v>
      </c>
      <c r="C16" s="41" t="s">
        <v>30</v>
      </c>
      <c r="D16" s="41" t="s">
        <v>74</v>
      </c>
      <c r="E16" s="41" t="s">
        <v>83</v>
      </c>
      <c r="F16" s="41" t="s">
        <v>85</v>
      </c>
      <c r="G16" s="41" t="s">
        <v>80</v>
      </c>
      <c r="H16" s="41" t="s">
        <v>81</v>
      </c>
    </row>
    <row r="17" spans="2:8" x14ac:dyDescent="0.25">
      <c r="B17" s="6" t="s">
        <v>329</v>
      </c>
      <c r="C17" s="6" t="s">
        <v>312</v>
      </c>
      <c r="D17" s="6">
        <v>375</v>
      </c>
      <c r="E17" s="6">
        <v>0</v>
      </c>
      <c r="F17" s="6">
        <v>100</v>
      </c>
      <c r="G17" s="6">
        <v>275</v>
      </c>
      <c r="H17" s="6">
        <v>1E+30</v>
      </c>
    </row>
    <row r="18" spans="2:8" x14ac:dyDescent="0.25">
      <c r="B18" s="6" t="s">
        <v>331</v>
      </c>
      <c r="C18" s="6" t="s">
        <v>303</v>
      </c>
      <c r="D18" s="6">
        <v>745</v>
      </c>
      <c r="E18" s="6">
        <v>0</v>
      </c>
      <c r="F18" s="6">
        <v>750</v>
      </c>
      <c r="G18" s="6">
        <v>1E+30</v>
      </c>
      <c r="H18" s="6">
        <v>5.0000000000000568</v>
      </c>
    </row>
    <row r="19" spans="2:8" x14ac:dyDescent="0.25">
      <c r="B19" s="6" t="s">
        <v>333</v>
      </c>
      <c r="C19" s="6" t="s">
        <v>306</v>
      </c>
      <c r="D19" s="6">
        <v>700</v>
      </c>
      <c r="E19" s="6">
        <v>0</v>
      </c>
      <c r="F19" s="6">
        <v>700</v>
      </c>
      <c r="G19" s="6">
        <v>1E+30</v>
      </c>
      <c r="H19" s="6">
        <v>0</v>
      </c>
    </row>
    <row r="20" spans="2:8" x14ac:dyDescent="0.25">
      <c r="B20" s="6" t="s">
        <v>335</v>
      </c>
      <c r="C20" s="6" t="s">
        <v>309</v>
      </c>
      <c r="D20" s="6">
        <v>525</v>
      </c>
      <c r="E20" s="6">
        <v>0</v>
      </c>
      <c r="F20" s="6">
        <v>550</v>
      </c>
      <c r="G20" s="6">
        <v>1E+30</v>
      </c>
      <c r="H20" s="6">
        <v>25</v>
      </c>
    </row>
    <row r="21" spans="2:8" x14ac:dyDescent="0.25">
      <c r="B21" s="6" t="s">
        <v>337</v>
      </c>
      <c r="C21" s="6" t="s">
        <v>6</v>
      </c>
      <c r="D21" s="6">
        <v>800</v>
      </c>
      <c r="E21" s="6">
        <v>0</v>
      </c>
      <c r="F21" s="6">
        <v>800</v>
      </c>
      <c r="G21" s="6">
        <v>1E+30</v>
      </c>
      <c r="H21" s="6">
        <v>0</v>
      </c>
    </row>
    <row r="22" spans="2:8" x14ac:dyDescent="0.25">
      <c r="B22" s="6" t="s">
        <v>339</v>
      </c>
      <c r="C22" s="6" t="s">
        <v>6</v>
      </c>
      <c r="D22" s="6">
        <v>425</v>
      </c>
      <c r="E22" s="6">
        <v>0</v>
      </c>
      <c r="F22" s="6">
        <v>950</v>
      </c>
      <c r="G22" s="6">
        <v>1E+30</v>
      </c>
      <c r="H22" s="6">
        <v>525</v>
      </c>
    </row>
    <row r="23" spans="2:8" x14ac:dyDescent="0.25">
      <c r="B23" s="6" t="s">
        <v>341</v>
      </c>
      <c r="C23" s="6" t="s">
        <v>6</v>
      </c>
      <c r="D23" s="6">
        <v>1600</v>
      </c>
      <c r="E23" s="6">
        <v>25</v>
      </c>
      <c r="F23" s="6">
        <v>1600</v>
      </c>
      <c r="G23" s="6">
        <v>0</v>
      </c>
      <c r="H23" s="6">
        <v>50</v>
      </c>
    </row>
    <row r="24" spans="2:8" x14ac:dyDescent="0.25">
      <c r="B24" s="6" t="s">
        <v>343</v>
      </c>
      <c r="C24" s="6" t="s">
        <v>6</v>
      </c>
      <c r="D24" s="6">
        <v>850</v>
      </c>
      <c r="E24" s="6">
        <v>0</v>
      </c>
      <c r="F24" s="6">
        <v>1000</v>
      </c>
      <c r="G24" s="6">
        <v>1E+30</v>
      </c>
      <c r="H24" s="6">
        <v>150</v>
      </c>
    </row>
    <row r="25" spans="2:8" x14ac:dyDescent="0.25">
      <c r="B25" s="6" t="s">
        <v>345</v>
      </c>
      <c r="C25" s="6" t="s">
        <v>6</v>
      </c>
      <c r="D25" s="6">
        <v>1125</v>
      </c>
      <c r="E25" s="6">
        <v>0</v>
      </c>
      <c r="F25" s="6">
        <v>1600</v>
      </c>
      <c r="G25" s="6">
        <v>1E+30</v>
      </c>
      <c r="H25" s="6">
        <v>475</v>
      </c>
    </row>
    <row r="26" spans="2:8" x14ac:dyDescent="0.25">
      <c r="B26" s="6" t="s">
        <v>347</v>
      </c>
      <c r="C26" s="6" t="s">
        <v>6</v>
      </c>
      <c r="D26" s="6">
        <v>900</v>
      </c>
      <c r="E26" s="6">
        <v>55</v>
      </c>
      <c r="F26" s="6">
        <v>900</v>
      </c>
      <c r="G26" s="6">
        <v>12.500000000000146</v>
      </c>
      <c r="H26" s="6">
        <v>0</v>
      </c>
    </row>
    <row r="27" spans="2:8" x14ac:dyDescent="0.25">
      <c r="B27" s="6" t="s">
        <v>349</v>
      </c>
      <c r="C27" s="6" t="s">
        <v>6</v>
      </c>
      <c r="D27" s="6">
        <v>425</v>
      </c>
      <c r="E27" s="6">
        <v>0</v>
      </c>
      <c r="F27" s="6">
        <v>850</v>
      </c>
      <c r="G27" s="6">
        <v>1E+30</v>
      </c>
      <c r="H27" s="6">
        <v>425</v>
      </c>
    </row>
    <row r="28" spans="2:8" x14ac:dyDescent="0.25">
      <c r="B28" s="6" t="s">
        <v>351</v>
      </c>
      <c r="C28" s="6" t="s">
        <v>6</v>
      </c>
      <c r="D28" s="6">
        <v>800</v>
      </c>
      <c r="E28" s="6">
        <v>25</v>
      </c>
      <c r="F28" s="6">
        <v>800</v>
      </c>
      <c r="G28" s="6">
        <v>100</v>
      </c>
      <c r="H28" s="6">
        <v>0</v>
      </c>
    </row>
    <row r="29" spans="2:8" x14ac:dyDescent="0.25">
      <c r="B29" s="6" t="s">
        <v>353</v>
      </c>
      <c r="C29" s="6" t="s">
        <v>6</v>
      </c>
      <c r="D29" s="6">
        <v>475</v>
      </c>
      <c r="E29" s="6">
        <v>0</v>
      </c>
      <c r="F29" s="6">
        <v>1250</v>
      </c>
      <c r="G29" s="6">
        <v>1E+30</v>
      </c>
      <c r="H29" s="6">
        <v>775</v>
      </c>
    </row>
    <row r="30" spans="2:8" ht="15.75" thickBot="1" x14ac:dyDescent="0.3">
      <c r="B30" s="4" t="s">
        <v>355</v>
      </c>
      <c r="C30" s="4" t="s">
        <v>6</v>
      </c>
      <c r="D30" s="4">
        <v>750</v>
      </c>
      <c r="E30" s="4">
        <v>45</v>
      </c>
      <c r="F30" s="4">
        <v>750</v>
      </c>
      <c r="G30" s="4">
        <v>16.66666666666686</v>
      </c>
      <c r="H30" s="4">
        <v>650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140625" customWidth="1"/>
    <col min="2" max="2" width="6.7109375" customWidth="1"/>
    <col min="3" max="3" width="32.85546875" bestFit="1" customWidth="1"/>
    <col min="4" max="4" width="12.42578125" bestFit="1" customWidth="1"/>
    <col min="5" max="5" width="15.140625" bestFit="1" customWidth="1"/>
    <col min="6" max="6" width="10.42578125" customWidth="1"/>
    <col min="7" max="7" width="5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375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376</v>
      </c>
    </row>
    <row r="8" spans="1:5" x14ac:dyDescent="0.25">
      <c r="A8" s="1"/>
      <c r="B8" t="s">
        <v>101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377</v>
      </c>
      <c r="C16" s="4" t="s">
        <v>41</v>
      </c>
      <c r="D16" s="7">
        <v>0</v>
      </c>
      <c r="E16" s="7">
        <v>4000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378</v>
      </c>
      <c r="C21" s="6" t="s">
        <v>379</v>
      </c>
      <c r="D21" s="8">
        <v>0</v>
      </c>
      <c r="E21" s="8">
        <v>1.9999999999999998</v>
      </c>
      <c r="F21" s="6" t="s">
        <v>44</v>
      </c>
    </row>
    <row r="22" spans="1:7" x14ac:dyDescent="0.25">
      <c r="B22" s="6" t="s">
        <v>380</v>
      </c>
      <c r="C22" s="6" t="s">
        <v>381</v>
      </c>
      <c r="D22" s="8">
        <v>0</v>
      </c>
      <c r="E22" s="8">
        <v>0</v>
      </c>
      <c r="F22" s="6" t="s">
        <v>44</v>
      </c>
    </row>
    <row r="23" spans="1:7" ht="15.75" thickBot="1" x14ac:dyDescent="0.3">
      <c r="B23" s="4" t="s">
        <v>382</v>
      </c>
      <c r="C23" s="4" t="s">
        <v>383</v>
      </c>
      <c r="D23" s="7">
        <v>0</v>
      </c>
      <c r="E23" s="7">
        <v>4</v>
      </c>
      <c r="F23" s="4" t="s">
        <v>44</v>
      </c>
    </row>
    <row r="26" spans="1:7" ht="15.75" thickBot="1" x14ac:dyDescent="0.3">
      <c r="A26" t="s">
        <v>35</v>
      </c>
    </row>
    <row r="27" spans="1:7" ht="15.75" thickBot="1" x14ac:dyDescent="0.3">
      <c r="B27" s="39" t="s">
        <v>29</v>
      </c>
      <c r="C27" s="39" t="s">
        <v>30</v>
      </c>
      <c r="D27" s="39" t="s">
        <v>36</v>
      </c>
      <c r="E27" s="39" t="s">
        <v>37</v>
      </c>
      <c r="F27" s="39" t="s">
        <v>38</v>
      </c>
      <c r="G27" s="39" t="s">
        <v>39</v>
      </c>
    </row>
    <row r="28" spans="1:7" x14ac:dyDescent="0.25">
      <c r="B28" s="6" t="s">
        <v>384</v>
      </c>
      <c r="C28" s="6" t="s">
        <v>312</v>
      </c>
      <c r="D28" s="8">
        <v>6</v>
      </c>
      <c r="E28" s="6" t="s">
        <v>385</v>
      </c>
      <c r="F28" s="6" t="s">
        <v>54</v>
      </c>
      <c r="G28" s="6">
        <v>1</v>
      </c>
    </row>
    <row r="29" spans="1:7" x14ac:dyDescent="0.25">
      <c r="B29" s="6" t="s">
        <v>386</v>
      </c>
      <c r="C29" s="6" t="s">
        <v>303</v>
      </c>
      <c r="D29" s="8">
        <v>8</v>
      </c>
      <c r="E29" s="6" t="s">
        <v>387</v>
      </c>
      <c r="F29" s="6" t="s">
        <v>58</v>
      </c>
      <c r="G29" s="6">
        <v>0</v>
      </c>
    </row>
    <row r="30" spans="1:7" ht="15.75" thickBot="1" x14ac:dyDescent="0.3">
      <c r="B30" s="4" t="s">
        <v>388</v>
      </c>
      <c r="C30" s="4" t="s">
        <v>306</v>
      </c>
      <c r="D30" s="7">
        <v>480</v>
      </c>
      <c r="E30" s="4" t="s">
        <v>389</v>
      </c>
      <c r="F30" s="4" t="s">
        <v>58</v>
      </c>
      <c r="G3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140625" customWidth="1"/>
    <col min="2" max="2" width="7.140625" bestFit="1" customWidth="1"/>
    <col min="3" max="3" width="32.85546875" bestFit="1" customWidth="1"/>
    <col min="4" max="4" width="5.5703125" customWidth="1"/>
    <col min="5" max="5" width="8" bestFit="1" customWidth="1"/>
    <col min="6" max="6" width="9.85546875" bestFit="1" customWidth="1"/>
    <col min="7" max="7" width="9" bestFit="1" customWidth="1"/>
    <col min="8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375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378</v>
      </c>
      <c r="C9" s="6" t="s">
        <v>379</v>
      </c>
      <c r="D9" s="6">
        <v>1.9999999999999998</v>
      </c>
      <c r="E9" s="6">
        <v>0</v>
      </c>
      <c r="F9" s="6">
        <v>800</v>
      </c>
      <c r="G9" s="6">
        <v>100.00000000000004</v>
      </c>
      <c r="H9" s="6">
        <v>200</v>
      </c>
    </row>
    <row r="10" spans="1:8" x14ac:dyDescent="0.25">
      <c r="B10" s="6" t="s">
        <v>380</v>
      </c>
      <c r="C10" s="6" t="s">
        <v>381</v>
      </c>
      <c r="D10" s="6">
        <v>0</v>
      </c>
      <c r="E10" s="6">
        <v>-100.00000000000001</v>
      </c>
      <c r="F10" s="6">
        <v>900</v>
      </c>
      <c r="G10" s="6">
        <v>100.00000000000001</v>
      </c>
      <c r="H10" s="6">
        <v>1E+30</v>
      </c>
    </row>
    <row r="11" spans="1:8" ht="15.75" thickBot="1" x14ac:dyDescent="0.3">
      <c r="B11" s="4" t="s">
        <v>382</v>
      </c>
      <c r="C11" s="4" t="s">
        <v>383</v>
      </c>
      <c r="D11" s="4">
        <v>4</v>
      </c>
      <c r="E11" s="4">
        <v>0</v>
      </c>
      <c r="F11" s="4">
        <v>600</v>
      </c>
      <c r="G11" s="4">
        <v>200.00000000000003</v>
      </c>
      <c r="H11" s="4">
        <v>33.333333333333343</v>
      </c>
    </row>
    <row r="13" spans="1:8" ht="15.75" thickBot="1" x14ac:dyDescent="0.3">
      <c r="A13" t="s">
        <v>35</v>
      </c>
    </row>
    <row r="14" spans="1:8" x14ac:dyDescent="0.25">
      <c r="B14" s="40"/>
      <c r="C14" s="40"/>
      <c r="D14" s="40" t="s">
        <v>73</v>
      </c>
      <c r="E14" s="40" t="s">
        <v>82</v>
      </c>
      <c r="F14" s="40" t="s">
        <v>84</v>
      </c>
      <c r="G14" s="40" t="s">
        <v>79</v>
      </c>
      <c r="H14" s="40" t="s">
        <v>79</v>
      </c>
    </row>
    <row r="15" spans="1:8" ht="15.75" thickBot="1" x14ac:dyDescent="0.3">
      <c r="B15" s="41" t="s">
        <v>29</v>
      </c>
      <c r="C15" s="41" t="s">
        <v>30</v>
      </c>
      <c r="D15" s="41" t="s">
        <v>74</v>
      </c>
      <c r="E15" s="41" t="s">
        <v>83</v>
      </c>
      <c r="F15" s="41" t="s">
        <v>85</v>
      </c>
      <c r="G15" s="41" t="s">
        <v>80</v>
      </c>
      <c r="H15" s="41" t="s">
        <v>81</v>
      </c>
    </row>
    <row r="16" spans="1:8" x14ac:dyDescent="0.25">
      <c r="B16" s="6" t="s">
        <v>384</v>
      </c>
      <c r="C16" s="6" t="s">
        <v>312</v>
      </c>
      <c r="D16" s="6">
        <v>6</v>
      </c>
      <c r="E16" s="6">
        <v>0</v>
      </c>
      <c r="F16" s="6">
        <v>7</v>
      </c>
      <c r="G16" s="6">
        <v>1E+30</v>
      </c>
      <c r="H16" s="6">
        <v>1</v>
      </c>
    </row>
    <row r="17" spans="2:8" x14ac:dyDescent="0.25">
      <c r="B17" s="6" t="s">
        <v>386</v>
      </c>
      <c r="C17" s="6" t="s">
        <v>303</v>
      </c>
      <c r="D17" s="6">
        <v>8</v>
      </c>
      <c r="E17" s="6">
        <v>199.99999999999997</v>
      </c>
      <c r="F17" s="6">
        <v>8</v>
      </c>
      <c r="G17" s="6">
        <v>4.0000000000000009</v>
      </c>
      <c r="H17" s="6">
        <v>2</v>
      </c>
    </row>
    <row r="18" spans="2:8" ht="15.75" thickBot="1" x14ac:dyDescent="0.3">
      <c r="B18" s="4" t="s">
        <v>388</v>
      </c>
      <c r="C18" s="4" t="s">
        <v>306</v>
      </c>
      <c r="D18" s="4">
        <v>480</v>
      </c>
      <c r="E18" s="4">
        <v>5</v>
      </c>
      <c r="F18" s="4">
        <v>480</v>
      </c>
      <c r="G18" s="4">
        <v>80</v>
      </c>
      <c r="H18" s="4">
        <v>160.00000000000003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/>
  </sheetViews>
  <sheetFormatPr defaultRowHeight="15" x14ac:dyDescent="0.25"/>
  <cols>
    <col min="1" max="1" width="2.140625" customWidth="1"/>
    <col min="2" max="2" width="6.85546875" customWidth="1"/>
    <col min="3" max="3" width="56" bestFit="1" customWidth="1"/>
    <col min="4" max="4" width="12.42578125" bestFit="1" customWidth="1"/>
    <col min="5" max="5" width="15.5703125" bestFit="1" customWidth="1"/>
    <col min="6" max="6" width="10.42578125" customWidth="1"/>
    <col min="7" max="7" width="5" customWidth="1"/>
  </cols>
  <sheetData>
    <row r="1" spans="1:5" x14ac:dyDescent="0.25">
      <c r="A1" s="1" t="s">
        <v>17</v>
      </c>
    </row>
    <row r="2" spans="1:5" x14ac:dyDescent="0.25">
      <c r="A2" s="1" t="s">
        <v>415</v>
      </c>
    </row>
    <row r="3" spans="1:5" x14ac:dyDescent="0.25">
      <c r="A3" s="1" t="s">
        <v>416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417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292</v>
      </c>
    </row>
    <row r="15" spans="1:5" ht="15.75" thickBot="1" x14ac:dyDescent="0.3">
      <c r="B15" s="68" t="s">
        <v>29</v>
      </c>
      <c r="C15" s="68" t="s">
        <v>30</v>
      </c>
      <c r="D15" s="68" t="s">
        <v>31</v>
      </c>
      <c r="E15" s="68" t="s">
        <v>32</v>
      </c>
    </row>
    <row r="16" spans="1:5" ht="15.75" thickBot="1" x14ac:dyDescent="0.3">
      <c r="B16" s="4" t="s">
        <v>418</v>
      </c>
      <c r="C16" s="4" t="s">
        <v>103</v>
      </c>
      <c r="D16" s="7">
        <v>0</v>
      </c>
      <c r="E16" s="7">
        <v>39800</v>
      </c>
    </row>
    <row r="19" spans="1:7" ht="15.75" thickBot="1" x14ac:dyDescent="0.3">
      <c r="A19" t="s">
        <v>33</v>
      </c>
    </row>
    <row r="20" spans="1:7" ht="15.75" thickBot="1" x14ac:dyDescent="0.3">
      <c r="B20" s="68" t="s">
        <v>29</v>
      </c>
      <c r="C20" s="68" t="s">
        <v>30</v>
      </c>
      <c r="D20" s="68" t="s">
        <v>31</v>
      </c>
      <c r="E20" s="68" t="s">
        <v>32</v>
      </c>
      <c r="F20" s="68" t="s">
        <v>34</v>
      </c>
    </row>
    <row r="21" spans="1:7" x14ac:dyDescent="0.25">
      <c r="B21" s="6" t="s">
        <v>419</v>
      </c>
      <c r="C21" s="6" t="s">
        <v>420</v>
      </c>
      <c r="D21" s="8">
        <v>0</v>
      </c>
      <c r="E21" s="8">
        <v>500</v>
      </c>
      <c r="F21" s="6" t="s">
        <v>44</v>
      </c>
    </row>
    <row r="22" spans="1:7" x14ac:dyDescent="0.25">
      <c r="B22" s="6" t="s">
        <v>421</v>
      </c>
      <c r="C22" s="6" t="s">
        <v>422</v>
      </c>
      <c r="D22" s="8">
        <v>0</v>
      </c>
      <c r="E22" s="8">
        <v>600</v>
      </c>
      <c r="F22" s="6" t="s">
        <v>44</v>
      </c>
    </row>
    <row r="23" spans="1:7" x14ac:dyDescent="0.25">
      <c r="B23" s="6" t="s">
        <v>423</v>
      </c>
      <c r="C23" s="6" t="s">
        <v>424</v>
      </c>
      <c r="D23" s="8">
        <v>0</v>
      </c>
      <c r="E23" s="8">
        <v>200</v>
      </c>
      <c r="F23" s="6" t="s">
        <v>44</v>
      </c>
    </row>
    <row r="24" spans="1:7" x14ac:dyDescent="0.25">
      <c r="B24" s="6" t="s">
        <v>425</v>
      </c>
      <c r="C24" s="6" t="s">
        <v>426</v>
      </c>
      <c r="D24" s="8">
        <v>0</v>
      </c>
      <c r="E24" s="8">
        <v>200</v>
      </c>
      <c r="F24" s="6" t="s">
        <v>44</v>
      </c>
    </row>
    <row r="25" spans="1:7" x14ac:dyDescent="0.25">
      <c r="B25" s="6" t="s">
        <v>427</v>
      </c>
      <c r="C25" s="6" t="s">
        <v>428</v>
      </c>
      <c r="D25" s="8">
        <v>0</v>
      </c>
      <c r="E25" s="8">
        <v>500</v>
      </c>
      <c r="F25" s="6" t="s">
        <v>44</v>
      </c>
    </row>
    <row r="26" spans="1:7" x14ac:dyDescent="0.25">
      <c r="B26" s="6" t="s">
        <v>429</v>
      </c>
      <c r="C26" s="6" t="s">
        <v>430</v>
      </c>
      <c r="D26" s="8">
        <v>0</v>
      </c>
      <c r="E26" s="8">
        <v>0</v>
      </c>
      <c r="F26" s="6" t="s">
        <v>44</v>
      </c>
    </row>
    <row r="27" spans="1:7" x14ac:dyDescent="0.25">
      <c r="B27" s="6" t="s">
        <v>431</v>
      </c>
      <c r="C27" s="6" t="s">
        <v>432</v>
      </c>
      <c r="D27" s="8">
        <v>0</v>
      </c>
      <c r="E27" s="8">
        <v>0</v>
      </c>
      <c r="F27" s="6" t="s">
        <v>44</v>
      </c>
    </row>
    <row r="28" spans="1:7" ht="15.75" thickBot="1" x14ac:dyDescent="0.3">
      <c r="B28" s="4" t="s">
        <v>433</v>
      </c>
      <c r="C28" s="4" t="s">
        <v>434</v>
      </c>
      <c r="D28" s="7">
        <v>0</v>
      </c>
      <c r="E28" s="7">
        <v>0</v>
      </c>
      <c r="F28" s="4" t="s">
        <v>44</v>
      </c>
    </row>
    <row r="31" spans="1:7" ht="15.75" thickBot="1" x14ac:dyDescent="0.3">
      <c r="A31" t="s">
        <v>35</v>
      </c>
    </row>
    <row r="32" spans="1:7" ht="15.75" thickBot="1" x14ac:dyDescent="0.3">
      <c r="B32" s="68" t="s">
        <v>29</v>
      </c>
      <c r="C32" s="68" t="s">
        <v>30</v>
      </c>
      <c r="D32" s="68" t="s">
        <v>36</v>
      </c>
      <c r="E32" s="68" t="s">
        <v>37</v>
      </c>
      <c r="F32" s="68" t="s">
        <v>38</v>
      </c>
      <c r="G32" s="68" t="s">
        <v>39</v>
      </c>
    </row>
    <row r="33" spans="2:7" x14ac:dyDescent="0.25">
      <c r="B33" s="6" t="s">
        <v>435</v>
      </c>
      <c r="C33" s="6" t="s">
        <v>436</v>
      </c>
      <c r="D33" s="8">
        <v>2000</v>
      </c>
      <c r="E33" s="6" t="s">
        <v>437</v>
      </c>
      <c r="F33" s="6" t="s">
        <v>58</v>
      </c>
      <c r="G33" s="6">
        <v>0</v>
      </c>
    </row>
    <row r="34" spans="2:7" x14ac:dyDescent="0.25">
      <c r="B34" s="6" t="s">
        <v>438</v>
      </c>
      <c r="C34" s="6" t="s">
        <v>439</v>
      </c>
      <c r="D34" s="8">
        <v>1600</v>
      </c>
      <c r="E34" s="6" t="s">
        <v>440</v>
      </c>
      <c r="F34" s="6" t="s">
        <v>54</v>
      </c>
      <c r="G34" s="8">
        <v>600</v>
      </c>
    </row>
    <row r="35" spans="2:7" x14ac:dyDescent="0.25">
      <c r="B35" s="6" t="s">
        <v>441</v>
      </c>
      <c r="C35" s="6" t="s">
        <v>442</v>
      </c>
      <c r="D35" s="8">
        <v>500</v>
      </c>
      <c r="E35" s="6" t="s">
        <v>443</v>
      </c>
      <c r="F35" s="6" t="s">
        <v>58</v>
      </c>
      <c r="G35" s="8">
        <v>0</v>
      </c>
    </row>
    <row r="36" spans="2:7" x14ac:dyDescent="0.25">
      <c r="B36" s="6" t="s">
        <v>444</v>
      </c>
      <c r="C36" s="6" t="s">
        <v>445</v>
      </c>
      <c r="D36" s="8">
        <v>0</v>
      </c>
      <c r="E36" s="6" t="s">
        <v>446</v>
      </c>
      <c r="F36" s="6" t="s">
        <v>58</v>
      </c>
      <c r="G36" s="8">
        <v>0</v>
      </c>
    </row>
    <row r="37" spans="2:7" x14ac:dyDescent="0.25">
      <c r="B37" s="6" t="s">
        <v>447</v>
      </c>
      <c r="C37" s="6" t="s">
        <v>448</v>
      </c>
      <c r="D37" s="8">
        <v>800</v>
      </c>
      <c r="E37" s="6" t="s">
        <v>449</v>
      </c>
      <c r="F37" s="6" t="s">
        <v>58</v>
      </c>
      <c r="G37" s="6">
        <v>0</v>
      </c>
    </row>
    <row r="38" spans="2:7" x14ac:dyDescent="0.25">
      <c r="B38" s="6" t="s">
        <v>450</v>
      </c>
      <c r="C38" s="6" t="s">
        <v>451</v>
      </c>
      <c r="D38" s="8">
        <v>-200</v>
      </c>
      <c r="E38" s="6" t="s">
        <v>452</v>
      </c>
      <c r="F38" s="6" t="s">
        <v>54</v>
      </c>
      <c r="G38" s="6">
        <v>200</v>
      </c>
    </row>
    <row r="39" spans="2:7" x14ac:dyDescent="0.25">
      <c r="B39" s="6" t="s">
        <v>453</v>
      </c>
      <c r="C39" s="6" t="s">
        <v>454</v>
      </c>
      <c r="D39" s="8">
        <v>1000</v>
      </c>
      <c r="E39" s="6" t="s">
        <v>455</v>
      </c>
      <c r="F39" s="6" t="s">
        <v>54</v>
      </c>
      <c r="G39" s="8">
        <v>800</v>
      </c>
    </row>
    <row r="40" spans="2:7" x14ac:dyDescent="0.25">
      <c r="B40" s="6" t="s">
        <v>456</v>
      </c>
      <c r="C40" s="6" t="s">
        <v>457</v>
      </c>
      <c r="D40" s="8">
        <v>600</v>
      </c>
      <c r="E40" s="6" t="s">
        <v>458</v>
      </c>
      <c r="F40" s="6" t="s">
        <v>54</v>
      </c>
      <c r="G40" s="8">
        <v>400</v>
      </c>
    </row>
    <row r="41" spans="2:7" x14ac:dyDescent="0.25">
      <c r="B41" s="6" t="s">
        <v>459</v>
      </c>
      <c r="C41" s="6" t="s">
        <v>460</v>
      </c>
      <c r="D41" s="8">
        <v>200</v>
      </c>
      <c r="E41" s="6" t="s">
        <v>461</v>
      </c>
      <c r="F41" s="6" t="s">
        <v>58</v>
      </c>
      <c r="G41" s="8">
        <v>0</v>
      </c>
    </row>
    <row r="42" spans="2:7" x14ac:dyDescent="0.25">
      <c r="B42" s="6" t="s">
        <v>462</v>
      </c>
      <c r="C42" s="6" t="s">
        <v>463</v>
      </c>
      <c r="D42" s="8">
        <v>200</v>
      </c>
      <c r="E42" s="6" t="s">
        <v>464</v>
      </c>
      <c r="F42" s="6" t="s">
        <v>58</v>
      </c>
      <c r="G42" s="8">
        <v>0</v>
      </c>
    </row>
    <row r="43" spans="2:7" x14ac:dyDescent="0.25">
      <c r="B43" s="6" t="s">
        <v>465</v>
      </c>
      <c r="C43" s="6" t="s">
        <v>466</v>
      </c>
      <c r="D43" s="8">
        <v>1000</v>
      </c>
      <c r="E43" s="6" t="s">
        <v>467</v>
      </c>
      <c r="F43" s="6" t="s">
        <v>58</v>
      </c>
      <c r="G43" s="6">
        <v>0</v>
      </c>
    </row>
    <row r="44" spans="2:7" x14ac:dyDescent="0.25">
      <c r="B44" s="6" t="s">
        <v>468</v>
      </c>
      <c r="C44" s="6" t="s">
        <v>469</v>
      </c>
      <c r="D44" s="8">
        <v>600</v>
      </c>
      <c r="E44" s="6" t="s">
        <v>470</v>
      </c>
      <c r="F44" s="6" t="s">
        <v>54</v>
      </c>
      <c r="G44" s="6">
        <v>400</v>
      </c>
    </row>
    <row r="45" spans="2:7" x14ac:dyDescent="0.25">
      <c r="B45" s="6" t="s">
        <v>471</v>
      </c>
      <c r="C45" s="6" t="s">
        <v>472</v>
      </c>
      <c r="D45" s="8">
        <v>200</v>
      </c>
      <c r="E45" s="6" t="s">
        <v>473</v>
      </c>
      <c r="F45" s="6" t="s">
        <v>54</v>
      </c>
      <c r="G45" s="6">
        <v>800</v>
      </c>
    </row>
    <row r="46" spans="2:7" ht="15.75" thickBot="1" x14ac:dyDescent="0.3">
      <c r="B46" s="4" t="s">
        <v>474</v>
      </c>
      <c r="C46" s="4" t="s">
        <v>475</v>
      </c>
      <c r="D46" s="7">
        <v>200</v>
      </c>
      <c r="E46" s="4" t="s">
        <v>476</v>
      </c>
      <c r="F46" s="4" t="s">
        <v>54</v>
      </c>
      <c r="G46" s="4">
        <v>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2.140625" customWidth="1"/>
    <col min="2" max="2" width="6.140625" bestFit="1" customWidth="1"/>
    <col min="3" max="3" width="33.85546875" bestFit="1" customWidth="1"/>
    <col min="4" max="4" width="5.5703125" customWidth="1"/>
    <col min="5" max="5" width="11.8554687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18</v>
      </c>
    </row>
    <row r="3" spans="1:8" x14ac:dyDescent="0.25">
      <c r="A3" s="1" t="s">
        <v>72</v>
      </c>
    </row>
    <row r="6" spans="1:8" ht="15.75" thickBot="1" x14ac:dyDescent="0.3">
      <c r="A6" t="s">
        <v>33</v>
      </c>
    </row>
    <row r="7" spans="1:8" x14ac:dyDescent="0.25">
      <c r="B7" s="9"/>
      <c r="C7" s="9"/>
      <c r="D7" s="9" t="s">
        <v>73</v>
      </c>
      <c r="E7" s="9" t="s">
        <v>75</v>
      </c>
      <c r="F7" s="9" t="s">
        <v>77</v>
      </c>
      <c r="G7" s="9" t="s">
        <v>79</v>
      </c>
      <c r="H7" s="9" t="s">
        <v>79</v>
      </c>
    </row>
    <row r="8" spans="1:8" ht="15.75" thickBot="1" x14ac:dyDescent="0.3">
      <c r="B8" s="10" t="s">
        <v>29</v>
      </c>
      <c r="C8" s="10" t="s">
        <v>30</v>
      </c>
      <c r="D8" s="10" t="s">
        <v>74</v>
      </c>
      <c r="E8" s="10" t="s">
        <v>76</v>
      </c>
      <c r="F8" s="10" t="s">
        <v>78</v>
      </c>
      <c r="G8" s="10" t="s">
        <v>80</v>
      </c>
      <c r="H8" s="10" t="s">
        <v>81</v>
      </c>
    </row>
    <row r="9" spans="1:8" x14ac:dyDescent="0.25">
      <c r="B9" s="6" t="s">
        <v>42</v>
      </c>
      <c r="C9" s="6" t="s">
        <v>43</v>
      </c>
      <c r="D9" s="6">
        <v>150.00000000000003</v>
      </c>
      <c r="E9" s="6">
        <v>0</v>
      </c>
      <c r="F9" s="6">
        <v>27</v>
      </c>
      <c r="G9" s="6">
        <v>1.5000000000000007</v>
      </c>
      <c r="H9" s="6">
        <v>0.69230769230769262</v>
      </c>
    </row>
    <row r="10" spans="1:8" x14ac:dyDescent="0.25">
      <c r="B10" s="6" t="s">
        <v>45</v>
      </c>
      <c r="C10" s="6" t="s">
        <v>46</v>
      </c>
      <c r="D10" s="6">
        <v>99.999999999999943</v>
      </c>
      <c r="E10" s="6">
        <v>0</v>
      </c>
      <c r="F10" s="6">
        <v>32</v>
      </c>
      <c r="G10" s="6">
        <v>0.90000000000000036</v>
      </c>
      <c r="H10" s="6">
        <v>1.5000000000000002</v>
      </c>
    </row>
    <row r="11" spans="1:8" x14ac:dyDescent="0.25">
      <c r="B11" s="6" t="s">
        <v>47</v>
      </c>
      <c r="C11" s="6" t="s">
        <v>48</v>
      </c>
      <c r="D11" s="6">
        <v>99.999999999999972</v>
      </c>
      <c r="E11" s="6">
        <v>0</v>
      </c>
      <c r="F11" s="6">
        <v>38</v>
      </c>
      <c r="G11" s="6">
        <v>0.64285714285714324</v>
      </c>
      <c r="H11" s="6">
        <v>1.2000000000000004</v>
      </c>
    </row>
    <row r="12" spans="1:8" ht="15.75" thickBot="1" x14ac:dyDescent="0.3">
      <c r="B12" s="4" t="s">
        <v>49</v>
      </c>
      <c r="C12" s="4" t="s">
        <v>50</v>
      </c>
      <c r="D12" s="4">
        <v>100.00000000000003</v>
      </c>
      <c r="E12" s="4">
        <v>0</v>
      </c>
      <c r="F12" s="4">
        <v>51</v>
      </c>
      <c r="G12" s="4">
        <v>1.5000000000000002</v>
      </c>
      <c r="H12" s="4">
        <v>0.90000000000000036</v>
      </c>
    </row>
    <row r="14" spans="1:8" ht="15.75" thickBot="1" x14ac:dyDescent="0.3">
      <c r="A14" t="s">
        <v>35</v>
      </c>
    </row>
    <row r="15" spans="1:8" x14ac:dyDescent="0.25">
      <c r="B15" s="9"/>
      <c r="C15" s="9"/>
      <c r="D15" s="9" t="s">
        <v>73</v>
      </c>
      <c r="E15" s="9" t="s">
        <v>82</v>
      </c>
      <c r="F15" s="9" t="s">
        <v>84</v>
      </c>
      <c r="G15" s="9" t="s">
        <v>79</v>
      </c>
      <c r="H15" s="9" t="s">
        <v>79</v>
      </c>
    </row>
    <row r="16" spans="1:8" ht="15.75" thickBot="1" x14ac:dyDescent="0.3">
      <c r="B16" s="10" t="s">
        <v>29</v>
      </c>
      <c r="C16" s="10" t="s">
        <v>30</v>
      </c>
      <c r="D16" s="10" t="s">
        <v>74</v>
      </c>
      <c r="E16" s="10" t="s">
        <v>83</v>
      </c>
      <c r="F16" s="10" t="s">
        <v>85</v>
      </c>
      <c r="G16" s="10" t="s">
        <v>80</v>
      </c>
      <c r="H16" s="10" t="s">
        <v>81</v>
      </c>
    </row>
    <row r="17" spans="2:8" x14ac:dyDescent="0.25">
      <c r="B17" s="6" t="s">
        <v>51</v>
      </c>
      <c r="C17" s="6" t="s">
        <v>52</v>
      </c>
      <c r="D17" s="6">
        <v>250</v>
      </c>
      <c r="E17" s="6">
        <v>0</v>
      </c>
      <c r="F17" s="6">
        <v>200</v>
      </c>
      <c r="G17" s="6">
        <v>49.999999999999986</v>
      </c>
      <c r="H17" s="6">
        <v>1E+30</v>
      </c>
    </row>
    <row r="18" spans="2:8" x14ac:dyDescent="0.25">
      <c r="B18" s="6" t="s">
        <v>55</v>
      </c>
      <c r="C18" s="6" t="s">
        <v>56</v>
      </c>
      <c r="D18" s="6">
        <v>199.99999999999997</v>
      </c>
      <c r="E18" s="6">
        <v>-3.0000000000000009</v>
      </c>
      <c r="F18" s="6">
        <v>200</v>
      </c>
      <c r="G18" s="6">
        <v>50</v>
      </c>
      <c r="H18" s="6">
        <v>49.999999999999972</v>
      </c>
    </row>
    <row r="19" spans="2:8" x14ac:dyDescent="0.25">
      <c r="B19" s="6" t="s">
        <v>59</v>
      </c>
      <c r="C19" s="6" t="s">
        <v>60</v>
      </c>
      <c r="D19" s="6">
        <v>4800</v>
      </c>
      <c r="E19" s="6">
        <v>0.66666666666666674</v>
      </c>
      <c r="F19" s="6">
        <v>4800</v>
      </c>
      <c r="G19" s="6">
        <v>225.00000000000009</v>
      </c>
      <c r="H19" s="6">
        <v>179.99999999999997</v>
      </c>
    </row>
    <row r="20" spans="2:8" x14ac:dyDescent="0.25">
      <c r="B20" s="6" t="s">
        <v>62</v>
      </c>
      <c r="C20" s="6" t="s">
        <v>63</v>
      </c>
      <c r="D20" s="6">
        <v>4800</v>
      </c>
      <c r="E20" s="6">
        <v>2.6666666666666665</v>
      </c>
      <c r="F20" s="6">
        <v>4800</v>
      </c>
      <c r="G20" s="6">
        <v>299.99999999999983</v>
      </c>
      <c r="H20" s="6">
        <v>300.00000000000011</v>
      </c>
    </row>
    <row r="21" spans="2:8" x14ac:dyDescent="0.25">
      <c r="B21" s="6" t="s">
        <v>65</v>
      </c>
      <c r="C21" s="6" t="s">
        <v>66</v>
      </c>
      <c r="D21" s="6">
        <v>499.99999999999994</v>
      </c>
      <c r="E21" s="6">
        <v>1.5000000000000009</v>
      </c>
      <c r="F21" s="6">
        <v>500</v>
      </c>
      <c r="G21" s="6">
        <v>42.85714285714284</v>
      </c>
      <c r="H21" s="6">
        <v>60.000000000000007</v>
      </c>
    </row>
    <row r="22" spans="2:8" ht="15.75" thickBot="1" x14ac:dyDescent="0.3">
      <c r="B22" s="4" t="s">
        <v>68</v>
      </c>
      <c r="C22" s="4" t="s">
        <v>69</v>
      </c>
      <c r="D22" s="4">
        <v>400</v>
      </c>
      <c r="E22" s="4">
        <v>0</v>
      </c>
      <c r="F22" s="4">
        <v>800</v>
      </c>
      <c r="G22" s="4">
        <v>1E+30</v>
      </c>
      <c r="H22" s="4">
        <v>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/>
  </sheetViews>
  <sheetFormatPr defaultRowHeight="15" x14ac:dyDescent="0.25"/>
  <cols>
    <col min="1" max="1" width="2.140625" customWidth="1"/>
    <col min="2" max="2" width="7.140625" bestFit="1" customWidth="1"/>
    <col min="3" max="3" width="56" bestFit="1" customWidth="1"/>
    <col min="4" max="4" width="5.5703125" customWidth="1"/>
    <col min="5" max="5" width="8" bestFit="1" customWidth="1"/>
    <col min="6" max="6" width="9.85546875" bestFit="1" customWidth="1"/>
    <col min="7" max="8" width="9" bestFit="1" customWidth="1"/>
  </cols>
  <sheetData>
    <row r="1" spans="1:8" x14ac:dyDescent="0.25">
      <c r="A1" s="1" t="s">
        <v>71</v>
      </c>
    </row>
    <row r="2" spans="1:8" x14ac:dyDescent="0.25">
      <c r="A2" s="1" t="s">
        <v>415</v>
      </c>
    </row>
    <row r="3" spans="1:8" x14ac:dyDescent="0.25">
      <c r="A3" s="1" t="s">
        <v>416</v>
      </c>
    </row>
    <row r="6" spans="1:8" ht="15.75" thickBot="1" x14ac:dyDescent="0.3">
      <c r="A6" t="s">
        <v>33</v>
      </c>
    </row>
    <row r="7" spans="1:8" x14ac:dyDescent="0.25">
      <c r="B7" s="69"/>
      <c r="C7" s="69"/>
      <c r="D7" s="69" t="s">
        <v>73</v>
      </c>
      <c r="E7" s="69" t="s">
        <v>75</v>
      </c>
      <c r="F7" s="69" t="s">
        <v>77</v>
      </c>
      <c r="G7" s="69" t="s">
        <v>79</v>
      </c>
      <c r="H7" s="69" t="s">
        <v>79</v>
      </c>
    </row>
    <row r="8" spans="1:8" ht="15.75" thickBot="1" x14ac:dyDescent="0.3">
      <c r="B8" s="70" t="s">
        <v>29</v>
      </c>
      <c r="C8" s="70" t="s">
        <v>30</v>
      </c>
      <c r="D8" s="70" t="s">
        <v>74</v>
      </c>
      <c r="E8" s="70" t="s">
        <v>76</v>
      </c>
      <c r="F8" s="70" t="s">
        <v>78</v>
      </c>
      <c r="G8" s="70" t="s">
        <v>80</v>
      </c>
      <c r="H8" s="70" t="s">
        <v>81</v>
      </c>
    </row>
    <row r="9" spans="1:8" x14ac:dyDescent="0.25">
      <c r="B9" s="6" t="s">
        <v>419</v>
      </c>
      <c r="C9" s="6" t="s">
        <v>420</v>
      </c>
      <c r="D9" s="6">
        <v>500</v>
      </c>
      <c r="E9" s="6">
        <v>0</v>
      </c>
      <c r="F9" s="6">
        <v>15</v>
      </c>
      <c r="G9" s="6">
        <v>2</v>
      </c>
      <c r="H9" s="6">
        <v>8</v>
      </c>
    </row>
    <row r="10" spans="1:8" x14ac:dyDescent="0.25">
      <c r="B10" s="6" t="s">
        <v>421</v>
      </c>
      <c r="C10" s="6" t="s">
        <v>422</v>
      </c>
      <c r="D10" s="6">
        <v>600</v>
      </c>
      <c r="E10" s="6">
        <v>0</v>
      </c>
      <c r="F10" s="6">
        <v>12</v>
      </c>
      <c r="G10" s="6">
        <v>6</v>
      </c>
      <c r="H10" s="6">
        <v>2</v>
      </c>
    </row>
    <row r="11" spans="1:8" x14ac:dyDescent="0.25">
      <c r="B11" s="6" t="s">
        <v>423</v>
      </c>
      <c r="C11" s="6" t="s">
        <v>424</v>
      </c>
      <c r="D11" s="6">
        <v>200</v>
      </c>
      <c r="E11" s="6">
        <v>0</v>
      </c>
      <c r="F11" s="6">
        <v>20</v>
      </c>
      <c r="G11" s="6">
        <v>12</v>
      </c>
      <c r="H11" s="6">
        <v>4</v>
      </c>
    </row>
    <row r="12" spans="1:8" x14ac:dyDescent="0.25">
      <c r="B12" s="6" t="s">
        <v>425</v>
      </c>
      <c r="C12" s="6" t="s">
        <v>426</v>
      </c>
      <c r="D12" s="6">
        <v>200</v>
      </c>
      <c r="E12" s="6">
        <v>0</v>
      </c>
      <c r="F12" s="6">
        <v>18</v>
      </c>
      <c r="G12" s="6">
        <v>4</v>
      </c>
      <c r="H12" s="6">
        <v>6</v>
      </c>
    </row>
    <row r="13" spans="1:8" x14ac:dyDescent="0.25">
      <c r="B13" s="6" t="s">
        <v>427</v>
      </c>
      <c r="C13" s="6" t="s">
        <v>428</v>
      </c>
      <c r="D13" s="6">
        <v>500</v>
      </c>
      <c r="E13" s="6">
        <v>0</v>
      </c>
      <c r="F13" s="6">
        <v>35</v>
      </c>
      <c r="G13" s="6">
        <v>8</v>
      </c>
      <c r="H13" s="6">
        <v>2</v>
      </c>
    </row>
    <row r="14" spans="1:8" x14ac:dyDescent="0.25">
      <c r="B14" s="6" t="s">
        <v>429</v>
      </c>
      <c r="C14" s="6" t="s">
        <v>430</v>
      </c>
      <c r="D14" s="6">
        <v>0</v>
      </c>
      <c r="E14" s="6">
        <v>0</v>
      </c>
      <c r="F14" s="6">
        <v>30</v>
      </c>
      <c r="G14" s="6">
        <v>2</v>
      </c>
      <c r="H14" s="6">
        <v>8</v>
      </c>
    </row>
    <row r="15" spans="1:8" x14ac:dyDescent="0.25">
      <c r="B15" s="6" t="s">
        <v>431</v>
      </c>
      <c r="C15" s="6" t="s">
        <v>432</v>
      </c>
      <c r="D15" s="6">
        <v>0</v>
      </c>
      <c r="E15" s="6">
        <v>12</v>
      </c>
      <c r="F15" s="6">
        <v>50</v>
      </c>
      <c r="G15" s="6">
        <v>1E+30</v>
      </c>
      <c r="H15" s="6">
        <v>12</v>
      </c>
    </row>
    <row r="16" spans="1:8" ht="15.75" thickBot="1" x14ac:dyDescent="0.3">
      <c r="B16" s="4" t="s">
        <v>433</v>
      </c>
      <c r="C16" s="4" t="s">
        <v>434</v>
      </c>
      <c r="D16" s="4">
        <v>0</v>
      </c>
      <c r="E16" s="4">
        <v>4</v>
      </c>
      <c r="F16" s="4">
        <v>40</v>
      </c>
      <c r="G16" s="4">
        <v>1E+30</v>
      </c>
      <c r="H16" s="4">
        <v>4</v>
      </c>
    </row>
    <row r="18" spans="1:8" ht="15.75" thickBot="1" x14ac:dyDescent="0.3">
      <c r="A18" t="s">
        <v>35</v>
      </c>
    </row>
    <row r="19" spans="1:8" x14ac:dyDescent="0.25">
      <c r="B19" s="69"/>
      <c r="C19" s="69"/>
      <c r="D19" s="69" t="s">
        <v>73</v>
      </c>
      <c r="E19" s="69" t="s">
        <v>82</v>
      </c>
      <c r="F19" s="69" t="s">
        <v>84</v>
      </c>
      <c r="G19" s="69" t="s">
        <v>79</v>
      </c>
      <c r="H19" s="69" t="s">
        <v>79</v>
      </c>
    </row>
    <row r="20" spans="1:8" ht="15.75" thickBot="1" x14ac:dyDescent="0.3">
      <c r="B20" s="70" t="s">
        <v>29</v>
      </c>
      <c r="C20" s="70" t="s">
        <v>30</v>
      </c>
      <c r="D20" s="70" t="s">
        <v>74</v>
      </c>
      <c r="E20" s="70" t="s">
        <v>83</v>
      </c>
      <c r="F20" s="70" t="s">
        <v>85</v>
      </c>
      <c r="G20" s="70" t="s">
        <v>80</v>
      </c>
      <c r="H20" s="70" t="s">
        <v>81</v>
      </c>
    </row>
    <row r="21" spans="1:8" x14ac:dyDescent="0.25">
      <c r="B21" s="6" t="s">
        <v>435</v>
      </c>
      <c r="C21" s="6" t="s">
        <v>436</v>
      </c>
      <c r="D21" s="6">
        <v>2000</v>
      </c>
      <c r="E21" s="6">
        <v>16</v>
      </c>
      <c r="F21" s="6">
        <v>2000</v>
      </c>
      <c r="G21" s="6">
        <v>0</v>
      </c>
      <c r="H21" s="6">
        <v>400</v>
      </c>
    </row>
    <row r="22" spans="1:8" x14ac:dyDescent="0.25">
      <c r="B22" s="6" t="s">
        <v>438</v>
      </c>
      <c r="C22" s="6" t="s">
        <v>439</v>
      </c>
      <c r="D22" s="6">
        <v>1600</v>
      </c>
      <c r="E22" s="6">
        <v>0</v>
      </c>
      <c r="F22" s="6">
        <v>1000</v>
      </c>
      <c r="G22" s="6">
        <v>600</v>
      </c>
      <c r="H22" s="6">
        <v>1E+30</v>
      </c>
    </row>
    <row r="23" spans="1:8" x14ac:dyDescent="0.25">
      <c r="B23" s="6" t="s">
        <v>441</v>
      </c>
      <c r="C23" s="6" t="s">
        <v>442</v>
      </c>
      <c r="D23" s="6">
        <v>500</v>
      </c>
      <c r="E23" s="6">
        <v>18</v>
      </c>
      <c r="F23" s="6">
        <v>500</v>
      </c>
      <c r="G23" s="6">
        <v>200</v>
      </c>
      <c r="H23" s="6">
        <v>0</v>
      </c>
    </row>
    <row r="24" spans="1:8" x14ac:dyDescent="0.25">
      <c r="B24" s="6" t="s">
        <v>444</v>
      </c>
      <c r="C24" s="6" t="s">
        <v>445</v>
      </c>
      <c r="D24" s="6">
        <v>0</v>
      </c>
      <c r="E24" s="6">
        <v>2</v>
      </c>
      <c r="F24" s="6">
        <v>0</v>
      </c>
      <c r="G24" s="6">
        <v>0</v>
      </c>
      <c r="H24" s="6">
        <v>200</v>
      </c>
    </row>
    <row r="25" spans="1:8" x14ac:dyDescent="0.25">
      <c r="B25" s="6" t="s">
        <v>447</v>
      </c>
      <c r="C25" s="6" t="s">
        <v>448</v>
      </c>
      <c r="D25" s="6">
        <v>800</v>
      </c>
      <c r="E25" s="6">
        <v>-4</v>
      </c>
      <c r="F25" s="6">
        <v>800</v>
      </c>
      <c r="G25" s="6">
        <v>400</v>
      </c>
      <c r="H25" s="6">
        <v>0</v>
      </c>
    </row>
    <row r="26" spans="1:8" x14ac:dyDescent="0.25">
      <c r="B26" s="6" t="s">
        <v>450</v>
      </c>
      <c r="C26" s="6" t="s">
        <v>451</v>
      </c>
      <c r="D26" s="6">
        <v>-200</v>
      </c>
      <c r="E26" s="6">
        <v>0</v>
      </c>
      <c r="F26" s="6">
        <v>0</v>
      </c>
      <c r="G26" s="6">
        <v>1E+30</v>
      </c>
      <c r="H26" s="6">
        <v>200</v>
      </c>
    </row>
    <row r="27" spans="1:8" x14ac:dyDescent="0.25">
      <c r="B27" s="6" t="s">
        <v>453</v>
      </c>
      <c r="C27" s="6" t="s">
        <v>454</v>
      </c>
      <c r="D27" s="6">
        <v>1000</v>
      </c>
      <c r="E27" s="6">
        <v>0</v>
      </c>
      <c r="F27" s="6">
        <v>200</v>
      </c>
      <c r="G27" s="6">
        <v>800</v>
      </c>
      <c r="H27" s="6">
        <v>1E+30</v>
      </c>
    </row>
    <row r="28" spans="1:8" x14ac:dyDescent="0.25">
      <c r="B28" s="6" t="s">
        <v>456</v>
      </c>
      <c r="C28" s="6" t="s">
        <v>457</v>
      </c>
      <c r="D28" s="6">
        <v>600</v>
      </c>
      <c r="E28" s="6">
        <v>0</v>
      </c>
      <c r="F28" s="6">
        <v>200</v>
      </c>
      <c r="G28" s="6">
        <v>400</v>
      </c>
      <c r="H28" s="6">
        <v>1E+30</v>
      </c>
    </row>
    <row r="29" spans="1:8" x14ac:dyDescent="0.25">
      <c r="B29" s="6" t="s">
        <v>459</v>
      </c>
      <c r="C29" s="6" t="s">
        <v>460</v>
      </c>
      <c r="D29" s="6">
        <v>200</v>
      </c>
      <c r="E29" s="6">
        <v>4</v>
      </c>
      <c r="F29" s="6">
        <v>200</v>
      </c>
      <c r="G29" s="6">
        <v>400</v>
      </c>
      <c r="H29" s="6">
        <v>0</v>
      </c>
    </row>
    <row r="30" spans="1:8" x14ac:dyDescent="0.25">
      <c r="B30" s="6" t="s">
        <v>462</v>
      </c>
      <c r="C30" s="6" t="s">
        <v>463</v>
      </c>
      <c r="D30" s="6">
        <v>200</v>
      </c>
      <c r="E30" s="6">
        <v>6</v>
      </c>
      <c r="F30" s="6">
        <v>200</v>
      </c>
      <c r="G30" s="6">
        <v>400</v>
      </c>
      <c r="H30" s="6">
        <v>200</v>
      </c>
    </row>
    <row r="31" spans="1:8" x14ac:dyDescent="0.25">
      <c r="B31" s="6" t="s">
        <v>465</v>
      </c>
      <c r="C31" s="6" t="s">
        <v>466</v>
      </c>
      <c r="D31" s="6">
        <v>1000</v>
      </c>
      <c r="E31" s="6">
        <v>0</v>
      </c>
      <c r="F31" s="6">
        <v>1000</v>
      </c>
      <c r="G31" s="6">
        <v>1E+30</v>
      </c>
      <c r="H31" s="6">
        <v>0</v>
      </c>
    </row>
    <row r="32" spans="1:8" x14ac:dyDescent="0.25">
      <c r="B32" s="6" t="s">
        <v>468</v>
      </c>
      <c r="C32" s="6" t="s">
        <v>469</v>
      </c>
      <c r="D32" s="6">
        <v>600</v>
      </c>
      <c r="E32" s="6">
        <v>0</v>
      </c>
      <c r="F32" s="6">
        <v>1000</v>
      </c>
      <c r="G32" s="6">
        <v>1E+30</v>
      </c>
      <c r="H32" s="6">
        <v>400</v>
      </c>
    </row>
    <row r="33" spans="2:8" x14ac:dyDescent="0.25">
      <c r="B33" s="6" t="s">
        <v>471</v>
      </c>
      <c r="C33" s="6" t="s">
        <v>472</v>
      </c>
      <c r="D33" s="6">
        <v>200</v>
      </c>
      <c r="E33" s="6">
        <v>0</v>
      </c>
      <c r="F33" s="6">
        <v>1000</v>
      </c>
      <c r="G33" s="6">
        <v>1E+30</v>
      </c>
      <c r="H33" s="6">
        <v>800</v>
      </c>
    </row>
    <row r="34" spans="2:8" ht="15.75" thickBot="1" x14ac:dyDescent="0.3">
      <c r="B34" s="4" t="s">
        <v>474</v>
      </c>
      <c r="C34" s="4" t="s">
        <v>475</v>
      </c>
      <c r="D34" s="4">
        <v>200</v>
      </c>
      <c r="E34" s="4">
        <v>0</v>
      </c>
      <c r="F34" s="4">
        <v>1000</v>
      </c>
      <c r="G34" s="4">
        <v>1E+30</v>
      </c>
      <c r="H34" s="4">
        <v>800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x14ac:dyDescent="0.25"/>
  <cols>
    <col min="1" max="1" width="2.140625" customWidth="1"/>
    <col min="2" max="2" width="7.140625" customWidth="1"/>
    <col min="3" max="3" width="50.7109375" bestFit="1" customWidth="1"/>
    <col min="4" max="4" width="12.42578125" bestFit="1" customWidth="1"/>
    <col min="5" max="5" width="14.855468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415</v>
      </c>
    </row>
    <row r="3" spans="1:5" x14ac:dyDescent="0.25">
      <c r="A3" s="1" t="s">
        <v>491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492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292</v>
      </c>
    </row>
    <row r="15" spans="1:5" ht="15.75" thickBot="1" x14ac:dyDescent="0.3">
      <c r="B15" s="68" t="s">
        <v>29</v>
      </c>
      <c r="C15" s="68" t="s">
        <v>30</v>
      </c>
      <c r="D15" s="68" t="s">
        <v>31</v>
      </c>
      <c r="E15" s="68" t="s">
        <v>32</v>
      </c>
    </row>
    <row r="16" spans="1:5" ht="15.75" thickBot="1" x14ac:dyDescent="0.3">
      <c r="B16" s="4" t="s">
        <v>493</v>
      </c>
      <c r="C16" s="4" t="s">
        <v>103</v>
      </c>
      <c r="D16" s="7">
        <v>0</v>
      </c>
      <c r="E16" s="7">
        <v>19.799999999999997</v>
      </c>
    </row>
    <row r="19" spans="1:7" ht="15.75" thickBot="1" x14ac:dyDescent="0.3">
      <c r="A19" t="s">
        <v>33</v>
      </c>
    </row>
    <row r="20" spans="1:7" ht="15.75" thickBot="1" x14ac:dyDescent="0.3">
      <c r="B20" s="68" t="s">
        <v>29</v>
      </c>
      <c r="C20" s="68" t="s">
        <v>30</v>
      </c>
      <c r="D20" s="68" t="s">
        <v>31</v>
      </c>
      <c r="E20" s="68" t="s">
        <v>32</v>
      </c>
      <c r="F20" s="68" t="s">
        <v>34</v>
      </c>
    </row>
    <row r="21" spans="1:7" x14ac:dyDescent="0.25">
      <c r="B21" s="6" t="s">
        <v>494</v>
      </c>
      <c r="C21" s="6" t="s">
        <v>495</v>
      </c>
      <c r="D21" s="8">
        <v>0</v>
      </c>
      <c r="E21" s="8">
        <v>0.1999999999999999</v>
      </c>
      <c r="F21" s="6" t="s">
        <v>44</v>
      </c>
    </row>
    <row r="22" spans="1:7" x14ac:dyDescent="0.25">
      <c r="B22" s="6" t="s">
        <v>496</v>
      </c>
      <c r="C22" s="6" t="s">
        <v>497</v>
      </c>
      <c r="D22" s="8">
        <v>0</v>
      </c>
      <c r="E22" s="8">
        <v>1.2244897959183672</v>
      </c>
      <c r="F22" s="6" t="s">
        <v>44</v>
      </c>
    </row>
    <row r="23" spans="1:7" x14ac:dyDescent="0.25">
      <c r="B23" s="6" t="s">
        <v>498</v>
      </c>
      <c r="C23" s="6" t="s">
        <v>499</v>
      </c>
      <c r="D23" s="8">
        <v>0</v>
      </c>
      <c r="E23" s="8">
        <v>0.37551020408163283</v>
      </c>
      <c r="F23" s="6" t="s">
        <v>44</v>
      </c>
    </row>
    <row r="24" spans="1:7" x14ac:dyDescent="0.25">
      <c r="B24" s="6" t="s">
        <v>500</v>
      </c>
      <c r="C24" s="6" t="s">
        <v>501</v>
      </c>
      <c r="D24" s="8">
        <v>0</v>
      </c>
      <c r="E24" s="8">
        <v>0.19999999999999996</v>
      </c>
      <c r="F24" s="6" t="s">
        <v>44</v>
      </c>
    </row>
    <row r="25" spans="1:7" ht="15.75" thickBot="1" x14ac:dyDescent="0.3">
      <c r="B25" s="4" t="s">
        <v>502</v>
      </c>
      <c r="C25" s="4" t="s">
        <v>503</v>
      </c>
      <c r="D25" s="7">
        <v>0</v>
      </c>
      <c r="E25" s="7">
        <v>1.9999999999999998</v>
      </c>
      <c r="F25" s="4" t="s">
        <v>44</v>
      </c>
    </row>
    <row r="28" spans="1:7" ht="15.75" thickBot="1" x14ac:dyDescent="0.3">
      <c r="A28" t="s">
        <v>35</v>
      </c>
    </row>
    <row r="29" spans="1:7" ht="15.75" thickBot="1" x14ac:dyDescent="0.3">
      <c r="B29" s="68" t="s">
        <v>29</v>
      </c>
      <c r="C29" s="68" t="s">
        <v>30</v>
      </c>
      <c r="D29" s="68" t="s">
        <v>36</v>
      </c>
      <c r="E29" s="68" t="s">
        <v>37</v>
      </c>
      <c r="F29" s="68" t="s">
        <v>38</v>
      </c>
      <c r="G29" s="68" t="s">
        <v>39</v>
      </c>
    </row>
    <row r="30" spans="1:7" x14ac:dyDescent="0.25">
      <c r="B30" s="6" t="s">
        <v>504</v>
      </c>
      <c r="C30" s="6" t="s">
        <v>505</v>
      </c>
      <c r="D30" s="8">
        <v>54.244897959183675</v>
      </c>
      <c r="E30" s="6" t="s">
        <v>506</v>
      </c>
      <c r="F30" s="6" t="s">
        <v>54</v>
      </c>
      <c r="G30" s="8">
        <v>4.2448979591836746</v>
      </c>
    </row>
    <row r="31" spans="1:7" x14ac:dyDescent="0.25">
      <c r="B31" s="6" t="s">
        <v>507</v>
      </c>
      <c r="C31" s="6" t="s">
        <v>508</v>
      </c>
      <c r="D31" s="8">
        <v>50.000000000000014</v>
      </c>
      <c r="E31" s="6" t="s">
        <v>509</v>
      </c>
      <c r="F31" s="6" t="s">
        <v>58</v>
      </c>
      <c r="G31" s="8">
        <v>0</v>
      </c>
    </row>
    <row r="32" spans="1:7" x14ac:dyDescent="0.25">
      <c r="B32" s="6" t="s">
        <v>510</v>
      </c>
      <c r="C32" s="6" t="s">
        <v>511</v>
      </c>
      <c r="D32" s="8">
        <v>50</v>
      </c>
      <c r="E32" s="6" t="s">
        <v>512</v>
      </c>
      <c r="F32" s="6" t="s">
        <v>58</v>
      </c>
      <c r="G32" s="8">
        <v>0</v>
      </c>
    </row>
    <row r="33" spans="2:7" x14ac:dyDescent="0.25">
      <c r="B33" s="6" t="s">
        <v>513</v>
      </c>
      <c r="C33" s="6" t="s">
        <v>514</v>
      </c>
      <c r="D33" s="8">
        <v>76.163265306122469</v>
      </c>
      <c r="E33" s="6" t="s">
        <v>515</v>
      </c>
      <c r="F33" s="6" t="s">
        <v>54</v>
      </c>
      <c r="G33" s="8">
        <v>26.163265306122469</v>
      </c>
    </row>
    <row r="34" spans="2:7" x14ac:dyDescent="0.25">
      <c r="B34" s="6" t="s">
        <v>516</v>
      </c>
      <c r="C34" s="6" t="s">
        <v>517</v>
      </c>
      <c r="D34" s="8">
        <v>106.6530612244898</v>
      </c>
      <c r="E34" s="6" t="s">
        <v>518</v>
      </c>
      <c r="F34" s="6" t="s">
        <v>54</v>
      </c>
      <c r="G34" s="8">
        <v>56.653061224489804</v>
      </c>
    </row>
    <row r="35" spans="2:7" x14ac:dyDescent="0.25">
      <c r="B35" s="6" t="s">
        <v>519</v>
      </c>
      <c r="C35" s="6" t="s">
        <v>436</v>
      </c>
      <c r="D35" s="8">
        <v>0</v>
      </c>
      <c r="E35" s="6" t="s">
        <v>520</v>
      </c>
      <c r="F35" s="6" t="s">
        <v>58</v>
      </c>
      <c r="G35" s="6">
        <v>0</v>
      </c>
    </row>
    <row r="36" spans="2:7" x14ac:dyDescent="0.25">
      <c r="B36" s="6" t="s">
        <v>521</v>
      </c>
      <c r="C36" s="6" t="s">
        <v>522</v>
      </c>
      <c r="D36" s="8">
        <v>-8.3266726846886741E-17</v>
      </c>
      <c r="E36" s="6" t="s">
        <v>523</v>
      </c>
      <c r="F36" s="6" t="s">
        <v>58</v>
      </c>
      <c r="G36" s="8">
        <v>0</v>
      </c>
    </row>
    <row r="37" spans="2:7" x14ac:dyDescent="0.25">
      <c r="B37" s="6" t="s">
        <v>524</v>
      </c>
      <c r="C37" s="6" t="s">
        <v>525</v>
      </c>
      <c r="D37" s="8">
        <v>1.0244897959183672</v>
      </c>
      <c r="E37" s="6" t="s">
        <v>526</v>
      </c>
      <c r="F37" s="6" t="s">
        <v>54</v>
      </c>
      <c r="G37" s="8">
        <v>1.0244897959183672</v>
      </c>
    </row>
    <row r="38" spans="2:7" x14ac:dyDescent="0.25">
      <c r="B38" s="6" t="s">
        <v>527</v>
      </c>
      <c r="C38" s="6" t="s">
        <v>528</v>
      </c>
      <c r="D38" s="8">
        <v>0.17551020408163284</v>
      </c>
      <c r="E38" s="6" t="s">
        <v>529</v>
      </c>
      <c r="F38" s="6" t="s">
        <v>54</v>
      </c>
      <c r="G38" s="8">
        <v>0.17551020408163284</v>
      </c>
    </row>
    <row r="39" spans="2:7" ht="15.75" thickBot="1" x14ac:dyDescent="0.3">
      <c r="B39" s="4" t="s">
        <v>530</v>
      </c>
      <c r="C39" s="4" t="s">
        <v>531</v>
      </c>
      <c r="D39" s="7">
        <v>-2.7755575615628914E-17</v>
      </c>
      <c r="E39" s="4" t="s">
        <v>532</v>
      </c>
      <c r="F39" s="4" t="s">
        <v>58</v>
      </c>
      <c r="G39" s="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/>
  </sheetViews>
  <sheetFormatPr defaultRowHeight="15" x14ac:dyDescent="0.25"/>
  <cols>
    <col min="1" max="1" width="2.140625" customWidth="1"/>
    <col min="2" max="2" width="7.140625" bestFit="1" customWidth="1"/>
    <col min="3" max="3" width="50.7109375" bestFit="1" customWidth="1"/>
    <col min="4" max="4" width="12.42578125" bestFit="1" customWidth="1"/>
    <col min="5" max="5" width="11.8554687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415</v>
      </c>
    </row>
    <row r="3" spans="1:8" x14ac:dyDescent="0.25">
      <c r="A3" s="1" t="s">
        <v>533</v>
      </c>
    </row>
    <row r="6" spans="1:8" ht="15.75" thickBot="1" x14ac:dyDescent="0.3">
      <c r="A6" t="s">
        <v>33</v>
      </c>
    </row>
    <row r="7" spans="1:8" x14ac:dyDescent="0.25">
      <c r="B7" s="69"/>
      <c r="C7" s="69"/>
      <c r="D7" s="69" t="s">
        <v>73</v>
      </c>
      <c r="E7" s="69" t="s">
        <v>75</v>
      </c>
      <c r="F7" s="69" t="s">
        <v>77</v>
      </c>
      <c r="G7" s="69" t="s">
        <v>79</v>
      </c>
      <c r="H7" s="69" t="s">
        <v>79</v>
      </c>
    </row>
    <row r="8" spans="1:8" ht="15.75" thickBot="1" x14ac:dyDescent="0.3">
      <c r="B8" s="70" t="s">
        <v>29</v>
      </c>
      <c r="C8" s="70" t="s">
        <v>30</v>
      </c>
      <c r="D8" s="70" t="s">
        <v>74</v>
      </c>
      <c r="E8" s="70" t="s">
        <v>76</v>
      </c>
      <c r="F8" s="70" t="s">
        <v>78</v>
      </c>
      <c r="G8" s="70" t="s">
        <v>80</v>
      </c>
      <c r="H8" s="70" t="s">
        <v>81</v>
      </c>
    </row>
    <row r="9" spans="1:8" x14ac:dyDescent="0.25">
      <c r="B9" s="6" t="s">
        <v>494</v>
      </c>
      <c r="C9" s="6" t="s">
        <v>495</v>
      </c>
      <c r="D9" s="6">
        <v>0.1999999999999999</v>
      </c>
      <c r="E9" s="6">
        <v>0</v>
      </c>
      <c r="F9" s="6">
        <v>12</v>
      </c>
      <c r="G9" s="6">
        <v>1E+30</v>
      </c>
      <c r="H9" s="6">
        <v>2.999999999999996</v>
      </c>
    </row>
    <row r="10" spans="1:8" x14ac:dyDescent="0.25">
      <c r="B10" s="6" t="s">
        <v>496</v>
      </c>
      <c r="C10" s="6" t="s">
        <v>497</v>
      </c>
      <c r="D10" s="6">
        <v>1.2244897959183672</v>
      </c>
      <c r="E10" s="6">
        <v>0</v>
      </c>
      <c r="F10" s="6">
        <v>9</v>
      </c>
      <c r="G10" s="6">
        <v>6.8001160258290878E-15</v>
      </c>
      <c r="H10" s="6">
        <v>11.414117647058825</v>
      </c>
    </row>
    <row r="11" spans="1:8" x14ac:dyDescent="0.25">
      <c r="B11" s="6" t="s">
        <v>498</v>
      </c>
      <c r="C11" s="6" t="s">
        <v>499</v>
      </c>
      <c r="D11" s="6">
        <v>0.37551020408163283</v>
      </c>
      <c r="E11" s="6">
        <v>0</v>
      </c>
      <c r="F11" s="6">
        <v>9</v>
      </c>
      <c r="G11" s="6">
        <v>12.782608695652154</v>
      </c>
      <c r="H11" s="6">
        <v>6.800116025829083E-15</v>
      </c>
    </row>
    <row r="12" spans="1:8" x14ac:dyDescent="0.25">
      <c r="B12" s="6" t="s">
        <v>500</v>
      </c>
      <c r="C12" s="6" t="s">
        <v>501</v>
      </c>
      <c r="D12" s="6">
        <v>0.19999999999999996</v>
      </c>
      <c r="E12" s="6">
        <v>0</v>
      </c>
      <c r="F12" s="6">
        <v>15</v>
      </c>
      <c r="G12" s="6">
        <v>1E+30</v>
      </c>
      <c r="H12" s="6">
        <v>5.9999999999999991</v>
      </c>
    </row>
    <row r="13" spans="1:8" ht="15.75" thickBot="1" x14ac:dyDescent="0.3">
      <c r="B13" s="4" t="s">
        <v>502</v>
      </c>
      <c r="C13" s="4" t="s">
        <v>503</v>
      </c>
      <c r="D13" s="4">
        <v>1.9999999999999998</v>
      </c>
      <c r="E13" s="4">
        <v>0</v>
      </c>
      <c r="F13" s="4">
        <v>0</v>
      </c>
      <c r="G13" s="4">
        <v>1E+30</v>
      </c>
      <c r="H13" s="4">
        <v>9.8999999999999986</v>
      </c>
    </row>
    <row r="15" spans="1:8" ht="15.75" thickBot="1" x14ac:dyDescent="0.3">
      <c r="A15" t="s">
        <v>35</v>
      </c>
    </row>
    <row r="16" spans="1:8" x14ac:dyDescent="0.25">
      <c r="B16" s="69"/>
      <c r="C16" s="69"/>
      <c r="D16" s="69" t="s">
        <v>73</v>
      </c>
      <c r="E16" s="69" t="s">
        <v>82</v>
      </c>
      <c r="F16" s="69" t="s">
        <v>84</v>
      </c>
      <c r="G16" s="69" t="s">
        <v>79</v>
      </c>
      <c r="H16" s="69" t="s">
        <v>79</v>
      </c>
    </row>
    <row r="17" spans="2:8" ht="15.75" thickBot="1" x14ac:dyDescent="0.3">
      <c r="B17" s="70" t="s">
        <v>29</v>
      </c>
      <c r="C17" s="70" t="s">
        <v>30</v>
      </c>
      <c r="D17" s="70" t="s">
        <v>74</v>
      </c>
      <c r="E17" s="70" t="s">
        <v>83</v>
      </c>
      <c r="F17" s="70" t="s">
        <v>85</v>
      </c>
      <c r="G17" s="70" t="s">
        <v>80</v>
      </c>
      <c r="H17" s="70" t="s">
        <v>81</v>
      </c>
    </row>
    <row r="18" spans="2:8" x14ac:dyDescent="0.25">
      <c r="B18" s="6" t="s">
        <v>504</v>
      </c>
      <c r="C18" s="6" t="s">
        <v>505</v>
      </c>
      <c r="D18" s="6">
        <v>54.244897959183675</v>
      </c>
      <c r="E18" s="6">
        <v>0</v>
      </c>
      <c r="F18" s="6">
        <v>50</v>
      </c>
      <c r="G18" s="6">
        <v>4.2448979591836746</v>
      </c>
      <c r="H18" s="6">
        <v>1E+30</v>
      </c>
    </row>
    <row r="19" spans="2:8" x14ac:dyDescent="0.25">
      <c r="B19" s="6" t="s">
        <v>507</v>
      </c>
      <c r="C19" s="6" t="s">
        <v>508</v>
      </c>
      <c r="D19" s="6">
        <v>50.000000000000014</v>
      </c>
      <c r="E19" s="6">
        <v>6.9388939039072284E-17</v>
      </c>
      <c r="F19" s="6">
        <v>50</v>
      </c>
      <c r="G19" s="6">
        <v>41.600000000000065</v>
      </c>
      <c r="H19" s="6">
        <v>17.199999999999989</v>
      </c>
    </row>
    <row r="20" spans="2:8" x14ac:dyDescent="0.25">
      <c r="B20" s="6" t="s">
        <v>510</v>
      </c>
      <c r="C20" s="6" t="s">
        <v>511</v>
      </c>
      <c r="D20" s="6">
        <v>50</v>
      </c>
      <c r="E20" s="6">
        <v>0.39599999999999996</v>
      </c>
      <c r="F20" s="6">
        <v>50</v>
      </c>
      <c r="G20" s="6">
        <v>26.219512195121943</v>
      </c>
      <c r="H20" s="6">
        <v>3.5763411279229729</v>
      </c>
    </row>
    <row r="21" spans="2:8" x14ac:dyDescent="0.25">
      <c r="B21" s="6" t="s">
        <v>513</v>
      </c>
      <c r="C21" s="6" t="s">
        <v>514</v>
      </c>
      <c r="D21" s="6">
        <v>76.163265306122469</v>
      </c>
      <c r="E21" s="6">
        <v>0</v>
      </c>
      <c r="F21" s="6">
        <v>50</v>
      </c>
      <c r="G21" s="6">
        <v>26.163265306122444</v>
      </c>
      <c r="H21" s="6">
        <v>1E+30</v>
      </c>
    </row>
    <row r="22" spans="2:8" x14ac:dyDescent="0.25">
      <c r="B22" s="6" t="s">
        <v>516</v>
      </c>
      <c r="C22" s="6" t="s">
        <v>517</v>
      </c>
      <c r="D22" s="6">
        <v>106.6530612244898</v>
      </c>
      <c r="E22" s="6">
        <v>0</v>
      </c>
      <c r="F22" s="6">
        <v>50</v>
      </c>
      <c r="G22" s="6">
        <v>56.65306122448979</v>
      </c>
      <c r="H22" s="6">
        <v>1E+30</v>
      </c>
    </row>
    <row r="23" spans="2:8" x14ac:dyDescent="0.25">
      <c r="B23" s="6" t="s">
        <v>519</v>
      </c>
      <c r="C23" s="6" t="s">
        <v>436</v>
      </c>
      <c r="D23" s="6">
        <v>0</v>
      </c>
      <c r="E23" s="6">
        <v>-0.89999999999999891</v>
      </c>
      <c r="F23" s="6">
        <v>0</v>
      </c>
      <c r="G23" s="6">
        <v>1.9999999999999998</v>
      </c>
      <c r="H23" s="6">
        <v>1.1944444444444444</v>
      </c>
    </row>
    <row r="24" spans="2:8" x14ac:dyDescent="0.25">
      <c r="B24" s="6" t="s">
        <v>521</v>
      </c>
      <c r="C24" s="6" t="s">
        <v>522</v>
      </c>
      <c r="D24" s="6">
        <v>-8.3266726846886741E-17</v>
      </c>
      <c r="E24" s="6">
        <v>2.999999999999996</v>
      </c>
      <c r="F24" s="6">
        <v>0</v>
      </c>
      <c r="G24" s="6">
        <v>0.74782608695652197</v>
      </c>
      <c r="H24" s="6">
        <v>0.1999999999999999</v>
      </c>
    </row>
    <row r="25" spans="2:8" x14ac:dyDescent="0.25">
      <c r="B25" s="6" t="s">
        <v>524</v>
      </c>
      <c r="C25" s="6" t="s">
        <v>525</v>
      </c>
      <c r="D25" s="6">
        <v>1.0244897959183672</v>
      </c>
      <c r="E25" s="6">
        <v>0</v>
      </c>
      <c r="F25" s="6">
        <v>0</v>
      </c>
      <c r="G25" s="6">
        <v>1.0244897959183672</v>
      </c>
      <c r="H25" s="6">
        <v>1E+30</v>
      </c>
    </row>
    <row r="26" spans="2:8" x14ac:dyDescent="0.25">
      <c r="B26" s="6" t="s">
        <v>527</v>
      </c>
      <c r="C26" s="6" t="s">
        <v>528</v>
      </c>
      <c r="D26" s="6">
        <v>0.17551020408163284</v>
      </c>
      <c r="E26" s="6">
        <v>0</v>
      </c>
      <c r="F26" s="6">
        <v>0</v>
      </c>
      <c r="G26" s="6">
        <v>0.17551020408163262</v>
      </c>
      <c r="H26" s="6">
        <v>1E+30</v>
      </c>
    </row>
    <row r="27" spans="2:8" ht="15.75" thickBot="1" x14ac:dyDescent="0.3">
      <c r="B27" s="4" t="s">
        <v>530</v>
      </c>
      <c r="C27" s="4" t="s">
        <v>531</v>
      </c>
      <c r="D27" s="4">
        <v>-2.7755575615628914E-17</v>
      </c>
      <c r="E27" s="4">
        <v>5.9999999999999982</v>
      </c>
      <c r="F27" s="4">
        <v>0</v>
      </c>
      <c r="G27" s="4">
        <v>0.55466666666666697</v>
      </c>
      <c r="H27" s="4">
        <v>0.19999999999999998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140625" customWidth="1"/>
    <col min="2" max="2" width="6.7109375" customWidth="1"/>
    <col min="3" max="3" width="43.85546875" bestFit="1" customWidth="1"/>
    <col min="4" max="4" width="12.42578125" bestFit="1" customWidth="1"/>
    <col min="5" max="5" width="15.140625" bestFit="1" customWidth="1"/>
    <col min="6" max="6" width="10.42578125" customWidth="1"/>
    <col min="7" max="7" width="5.85546875" customWidth="1"/>
  </cols>
  <sheetData>
    <row r="1" spans="1:5" x14ac:dyDescent="0.25">
      <c r="A1" s="1" t="s">
        <v>17</v>
      </c>
    </row>
    <row r="2" spans="1:5" x14ac:dyDescent="0.25">
      <c r="A2" s="1" t="s">
        <v>415</v>
      </c>
    </row>
    <row r="3" spans="1:5" x14ac:dyDescent="0.25">
      <c r="A3" s="1" t="s">
        <v>543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135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292</v>
      </c>
    </row>
    <row r="15" spans="1:5" ht="15.75" thickBot="1" x14ac:dyDescent="0.3">
      <c r="B15" s="68" t="s">
        <v>29</v>
      </c>
      <c r="C15" s="68" t="s">
        <v>30</v>
      </c>
      <c r="D15" s="68" t="s">
        <v>31</v>
      </c>
      <c r="E15" s="68" t="s">
        <v>32</v>
      </c>
    </row>
    <row r="16" spans="1:5" ht="15.75" thickBot="1" x14ac:dyDescent="0.3">
      <c r="B16" s="4" t="s">
        <v>544</v>
      </c>
      <c r="C16" s="4" t="s">
        <v>41</v>
      </c>
      <c r="D16" s="7">
        <v>0</v>
      </c>
      <c r="E16" s="7">
        <v>2777000</v>
      </c>
    </row>
    <row r="19" spans="1:7" ht="15.75" thickBot="1" x14ac:dyDescent="0.3">
      <c r="A19" t="s">
        <v>33</v>
      </c>
    </row>
    <row r="20" spans="1:7" ht="15.75" thickBot="1" x14ac:dyDescent="0.3">
      <c r="B20" s="68" t="s">
        <v>29</v>
      </c>
      <c r="C20" s="68" t="s">
        <v>30</v>
      </c>
      <c r="D20" s="68" t="s">
        <v>31</v>
      </c>
      <c r="E20" s="68" t="s">
        <v>32</v>
      </c>
      <c r="F20" s="68" t="s">
        <v>34</v>
      </c>
    </row>
    <row r="21" spans="1:7" x14ac:dyDescent="0.25">
      <c r="B21" s="6" t="s">
        <v>545</v>
      </c>
      <c r="C21" s="6" t="s">
        <v>546</v>
      </c>
      <c r="D21" s="8">
        <v>0</v>
      </c>
      <c r="E21" s="8">
        <v>14550</v>
      </c>
      <c r="F21" s="6" t="s">
        <v>44</v>
      </c>
    </row>
    <row r="22" spans="1:7" x14ac:dyDescent="0.25">
      <c r="B22" s="6" t="s">
        <v>547</v>
      </c>
      <c r="C22" s="6" t="s">
        <v>548</v>
      </c>
      <c r="D22" s="8">
        <v>0</v>
      </c>
      <c r="E22" s="8">
        <v>4000</v>
      </c>
      <c r="F22" s="6" t="s">
        <v>44</v>
      </c>
    </row>
    <row r="23" spans="1:7" ht="15.75" thickBot="1" x14ac:dyDescent="0.3">
      <c r="B23" s="4" t="s">
        <v>549</v>
      </c>
      <c r="C23" s="4" t="s">
        <v>550</v>
      </c>
      <c r="D23" s="7">
        <v>0</v>
      </c>
      <c r="E23" s="7">
        <v>15000</v>
      </c>
      <c r="F23" s="4" t="s">
        <v>44</v>
      </c>
    </row>
    <row r="26" spans="1:7" ht="15.75" thickBot="1" x14ac:dyDescent="0.3">
      <c r="A26" t="s">
        <v>35</v>
      </c>
    </row>
    <row r="27" spans="1:7" ht="15.75" thickBot="1" x14ac:dyDescent="0.3">
      <c r="B27" s="68" t="s">
        <v>29</v>
      </c>
      <c r="C27" s="68" t="s">
        <v>30</v>
      </c>
      <c r="D27" s="68" t="s">
        <v>36</v>
      </c>
      <c r="E27" s="68" t="s">
        <v>37</v>
      </c>
      <c r="F27" s="68" t="s">
        <v>38</v>
      </c>
      <c r="G27" s="68" t="s">
        <v>39</v>
      </c>
    </row>
    <row r="28" spans="1:7" x14ac:dyDescent="0.25">
      <c r="B28" s="6" t="s">
        <v>551</v>
      </c>
      <c r="C28" s="6" t="s">
        <v>552</v>
      </c>
      <c r="D28" s="8">
        <v>2000000</v>
      </c>
      <c r="E28" s="6" t="s">
        <v>553</v>
      </c>
      <c r="F28" s="6" t="s">
        <v>58</v>
      </c>
      <c r="G28" s="8">
        <v>0</v>
      </c>
    </row>
    <row r="29" spans="1:7" x14ac:dyDescent="0.25">
      <c r="B29" s="6" t="s">
        <v>554</v>
      </c>
      <c r="C29" s="6" t="s">
        <v>555</v>
      </c>
      <c r="D29" s="8">
        <v>14550</v>
      </c>
      <c r="E29" s="6" t="s">
        <v>556</v>
      </c>
      <c r="F29" s="6" t="s">
        <v>54</v>
      </c>
      <c r="G29" s="8">
        <v>9550</v>
      </c>
    </row>
    <row r="30" spans="1:7" x14ac:dyDescent="0.25">
      <c r="B30" s="6" t="s">
        <v>557</v>
      </c>
      <c r="C30" s="6" t="s">
        <v>558</v>
      </c>
      <c r="D30" s="8">
        <v>4000</v>
      </c>
      <c r="E30" s="6" t="s">
        <v>559</v>
      </c>
      <c r="F30" s="6" t="s">
        <v>58</v>
      </c>
      <c r="G30" s="8">
        <v>0</v>
      </c>
    </row>
    <row r="31" spans="1:7" x14ac:dyDescent="0.25">
      <c r="B31" s="6" t="s">
        <v>560</v>
      </c>
      <c r="C31" s="6" t="s">
        <v>561</v>
      </c>
      <c r="D31" s="8">
        <v>15000</v>
      </c>
      <c r="E31" s="6" t="s">
        <v>562</v>
      </c>
      <c r="F31" s="6" t="s">
        <v>54</v>
      </c>
      <c r="G31" s="8">
        <v>12700</v>
      </c>
    </row>
    <row r="32" spans="1:7" x14ac:dyDescent="0.25">
      <c r="B32" s="6" t="s">
        <v>563</v>
      </c>
      <c r="C32" s="6" t="s">
        <v>564</v>
      </c>
      <c r="D32" s="8">
        <v>14550</v>
      </c>
      <c r="E32" s="6" t="s">
        <v>565</v>
      </c>
      <c r="F32" s="6" t="s">
        <v>54</v>
      </c>
      <c r="G32" s="6">
        <v>450</v>
      </c>
    </row>
    <row r="33" spans="2:7" x14ac:dyDescent="0.25">
      <c r="B33" s="6" t="s">
        <v>566</v>
      </c>
      <c r="C33" s="6" t="s">
        <v>567</v>
      </c>
      <c r="D33" s="8">
        <v>4000</v>
      </c>
      <c r="E33" s="6" t="s">
        <v>568</v>
      </c>
      <c r="F33" s="6" t="s">
        <v>54</v>
      </c>
      <c r="G33" s="6">
        <v>11000</v>
      </c>
    </row>
    <row r="34" spans="2:7" ht="15.75" thickBot="1" x14ac:dyDescent="0.3">
      <c r="B34" s="4" t="s">
        <v>569</v>
      </c>
      <c r="C34" s="4" t="s">
        <v>570</v>
      </c>
      <c r="D34" s="7">
        <v>15000</v>
      </c>
      <c r="E34" s="4" t="s">
        <v>571</v>
      </c>
      <c r="F34" s="4" t="s">
        <v>58</v>
      </c>
      <c r="G34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2.140625" customWidth="1"/>
    <col min="2" max="2" width="7.140625" bestFit="1" customWidth="1"/>
    <col min="3" max="3" width="43.85546875" bestFit="1" customWidth="1"/>
    <col min="4" max="4" width="7.85546875" bestFit="1" customWidth="1"/>
    <col min="5" max="5" width="8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415</v>
      </c>
    </row>
    <row r="3" spans="1:8" x14ac:dyDescent="0.25">
      <c r="A3" s="1" t="s">
        <v>572</v>
      </c>
    </row>
    <row r="6" spans="1:8" ht="15.75" thickBot="1" x14ac:dyDescent="0.3">
      <c r="A6" t="s">
        <v>33</v>
      </c>
    </row>
    <row r="7" spans="1:8" x14ac:dyDescent="0.25">
      <c r="B7" s="69"/>
      <c r="C7" s="69"/>
      <c r="D7" s="69" t="s">
        <v>73</v>
      </c>
      <c r="E7" s="69" t="s">
        <v>75</v>
      </c>
      <c r="F7" s="69" t="s">
        <v>77</v>
      </c>
      <c r="G7" s="69" t="s">
        <v>79</v>
      </c>
      <c r="H7" s="69" t="s">
        <v>79</v>
      </c>
    </row>
    <row r="8" spans="1:8" ht="15.75" thickBot="1" x14ac:dyDescent="0.3">
      <c r="B8" s="70" t="s">
        <v>29</v>
      </c>
      <c r="C8" s="70" t="s">
        <v>30</v>
      </c>
      <c r="D8" s="70" t="s">
        <v>74</v>
      </c>
      <c r="E8" s="70" t="s">
        <v>76</v>
      </c>
      <c r="F8" s="70" t="s">
        <v>78</v>
      </c>
      <c r="G8" s="70" t="s">
        <v>80</v>
      </c>
      <c r="H8" s="70" t="s">
        <v>81</v>
      </c>
    </row>
    <row r="9" spans="1:8" x14ac:dyDescent="0.25">
      <c r="B9" s="6" t="s">
        <v>545</v>
      </c>
      <c r="C9" s="6" t="s">
        <v>546</v>
      </c>
      <c r="D9" s="6">
        <v>14550</v>
      </c>
      <c r="E9" s="6">
        <v>0</v>
      </c>
      <c r="F9" s="6">
        <v>140</v>
      </c>
      <c r="G9" s="6">
        <v>2.8571428571428621</v>
      </c>
      <c r="H9" s="6">
        <v>6.6666666666666554</v>
      </c>
    </row>
    <row r="10" spans="1:8" x14ac:dyDescent="0.25">
      <c r="B10" s="6" t="s">
        <v>547</v>
      </c>
      <c r="C10" s="6" t="s">
        <v>548</v>
      </c>
      <c r="D10" s="6">
        <v>4000</v>
      </c>
      <c r="E10" s="6">
        <v>0</v>
      </c>
      <c r="F10" s="6">
        <v>50</v>
      </c>
      <c r="G10" s="6">
        <v>1E+30</v>
      </c>
      <c r="H10" s="6">
        <v>1.0000000000000018</v>
      </c>
    </row>
    <row r="11" spans="1:8" ht="15.75" thickBot="1" x14ac:dyDescent="0.3">
      <c r="B11" s="4" t="s">
        <v>549</v>
      </c>
      <c r="C11" s="4" t="s">
        <v>550</v>
      </c>
      <c r="D11" s="4">
        <v>15000</v>
      </c>
      <c r="E11" s="4">
        <v>0</v>
      </c>
      <c r="F11" s="4">
        <v>36</v>
      </c>
      <c r="G11" s="4">
        <v>1.7999999999999967</v>
      </c>
      <c r="H11" s="4">
        <v>1E+30</v>
      </c>
    </row>
    <row r="13" spans="1:8" ht="15.75" thickBot="1" x14ac:dyDescent="0.3">
      <c r="A13" t="s">
        <v>35</v>
      </c>
    </row>
    <row r="14" spans="1:8" x14ac:dyDescent="0.25">
      <c r="B14" s="69"/>
      <c r="C14" s="69"/>
      <c r="D14" s="69" t="s">
        <v>73</v>
      </c>
      <c r="E14" s="69" t="s">
        <v>82</v>
      </c>
      <c r="F14" s="69" t="s">
        <v>84</v>
      </c>
      <c r="G14" s="69" t="s">
        <v>79</v>
      </c>
      <c r="H14" s="69" t="s">
        <v>79</v>
      </c>
    </row>
    <row r="15" spans="1:8" ht="15.75" thickBot="1" x14ac:dyDescent="0.3">
      <c r="B15" s="70" t="s">
        <v>29</v>
      </c>
      <c r="C15" s="70" t="s">
        <v>30</v>
      </c>
      <c r="D15" s="70" t="s">
        <v>74</v>
      </c>
      <c r="E15" s="70" t="s">
        <v>83</v>
      </c>
      <c r="F15" s="70" t="s">
        <v>85</v>
      </c>
      <c r="G15" s="70" t="s">
        <v>80</v>
      </c>
      <c r="H15" s="70" t="s">
        <v>81</v>
      </c>
    </row>
    <row r="16" spans="1:8" x14ac:dyDescent="0.25">
      <c r="B16" s="6" t="s">
        <v>551</v>
      </c>
      <c r="C16" s="6" t="s">
        <v>552</v>
      </c>
      <c r="D16" s="6">
        <v>2000000</v>
      </c>
      <c r="E16" s="6">
        <v>1.4000000000000001</v>
      </c>
      <c r="F16" s="6">
        <v>2000000</v>
      </c>
      <c r="G16" s="6">
        <v>44999.999999999927</v>
      </c>
      <c r="H16" s="6">
        <v>955000</v>
      </c>
    </row>
    <row r="17" spans="2:8" x14ac:dyDescent="0.25">
      <c r="B17" s="6" t="s">
        <v>554</v>
      </c>
      <c r="C17" s="6" t="s">
        <v>555</v>
      </c>
      <c r="D17" s="6">
        <v>14550</v>
      </c>
      <c r="E17" s="6">
        <v>0</v>
      </c>
      <c r="F17" s="6">
        <v>5000</v>
      </c>
      <c r="G17" s="6">
        <v>9550</v>
      </c>
      <c r="H17" s="6">
        <v>1E+30</v>
      </c>
    </row>
    <row r="18" spans="2:8" x14ac:dyDescent="0.25">
      <c r="B18" s="6" t="s">
        <v>557</v>
      </c>
      <c r="C18" s="6" t="s">
        <v>558</v>
      </c>
      <c r="D18" s="6">
        <v>4000</v>
      </c>
      <c r="E18" s="6">
        <v>1.0000000000000018</v>
      </c>
      <c r="F18" s="6">
        <v>4000</v>
      </c>
      <c r="G18" s="6">
        <v>11000</v>
      </c>
      <c r="H18" s="6">
        <v>1285.7142857142835</v>
      </c>
    </row>
    <row r="19" spans="2:8" x14ac:dyDescent="0.25">
      <c r="B19" s="6" t="s">
        <v>560</v>
      </c>
      <c r="C19" s="6" t="s">
        <v>561</v>
      </c>
      <c r="D19" s="6">
        <v>15000</v>
      </c>
      <c r="E19" s="6">
        <v>0</v>
      </c>
      <c r="F19" s="6">
        <v>2300</v>
      </c>
      <c r="G19" s="6">
        <v>12700</v>
      </c>
      <c r="H19" s="6">
        <v>1E+30</v>
      </c>
    </row>
    <row r="20" spans="2:8" x14ac:dyDescent="0.25">
      <c r="B20" s="6" t="s">
        <v>563</v>
      </c>
      <c r="C20" s="6" t="s">
        <v>564</v>
      </c>
      <c r="D20" s="6">
        <v>14550</v>
      </c>
      <c r="E20" s="6">
        <v>0</v>
      </c>
      <c r="F20" s="6">
        <v>15000</v>
      </c>
      <c r="G20" s="6">
        <v>1E+30</v>
      </c>
      <c r="H20" s="6">
        <v>449.99999999999926</v>
      </c>
    </row>
    <row r="21" spans="2:8" x14ac:dyDescent="0.25">
      <c r="B21" s="6" t="s">
        <v>566</v>
      </c>
      <c r="C21" s="6" t="s">
        <v>567</v>
      </c>
      <c r="D21" s="6">
        <v>4000</v>
      </c>
      <c r="E21" s="6">
        <v>0</v>
      </c>
      <c r="F21" s="6">
        <v>15000</v>
      </c>
      <c r="G21" s="6">
        <v>1E+30</v>
      </c>
      <c r="H21" s="6">
        <v>11000</v>
      </c>
    </row>
    <row r="22" spans="2:8" ht="15.75" thickBot="1" x14ac:dyDescent="0.3">
      <c r="B22" s="4" t="s">
        <v>569</v>
      </c>
      <c r="C22" s="4" t="s">
        <v>570</v>
      </c>
      <c r="D22" s="4">
        <v>15000</v>
      </c>
      <c r="E22" s="4">
        <v>-1.7999999999999967</v>
      </c>
      <c r="F22" s="4">
        <v>15000</v>
      </c>
      <c r="G22" s="4">
        <v>35370.370370370372</v>
      </c>
      <c r="H22" s="4">
        <v>1666.6666666666642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140625" customWidth="1"/>
    <col min="2" max="2" width="7.140625" customWidth="1"/>
    <col min="3" max="3" width="35.5703125" bestFit="1" customWidth="1"/>
    <col min="4" max="4" width="12.42578125" bestFit="1" customWidth="1"/>
    <col min="5" max="5" width="14.71093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415</v>
      </c>
    </row>
    <row r="3" spans="1:5" x14ac:dyDescent="0.25">
      <c r="A3" s="1" t="s">
        <v>583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376</v>
      </c>
    </row>
    <row r="8" spans="1:5" x14ac:dyDescent="0.25">
      <c r="A8" s="1"/>
      <c r="B8" t="s">
        <v>584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68" t="s">
        <v>29</v>
      </c>
      <c r="C15" s="68" t="s">
        <v>30</v>
      </c>
      <c r="D15" s="68" t="s">
        <v>31</v>
      </c>
      <c r="E15" s="68" t="s">
        <v>32</v>
      </c>
    </row>
    <row r="16" spans="1:5" ht="15.75" thickBot="1" x14ac:dyDescent="0.3">
      <c r="B16" s="4" t="s">
        <v>585</v>
      </c>
      <c r="C16" s="4" t="s">
        <v>41</v>
      </c>
      <c r="D16" s="7">
        <v>0</v>
      </c>
      <c r="E16" s="7">
        <v>1083.4180327868853</v>
      </c>
    </row>
    <row r="19" spans="1:7" ht="15.75" thickBot="1" x14ac:dyDescent="0.3">
      <c r="A19" t="s">
        <v>33</v>
      </c>
    </row>
    <row r="20" spans="1:7" ht="15.75" thickBot="1" x14ac:dyDescent="0.3">
      <c r="B20" s="68" t="s">
        <v>29</v>
      </c>
      <c r="C20" s="68" t="s">
        <v>30</v>
      </c>
      <c r="D20" s="68" t="s">
        <v>31</v>
      </c>
      <c r="E20" s="68" t="s">
        <v>32</v>
      </c>
      <c r="F20" s="68" t="s">
        <v>34</v>
      </c>
    </row>
    <row r="21" spans="1:7" x14ac:dyDescent="0.25">
      <c r="B21" s="6" t="s">
        <v>586</v>
      </c>
      <c r="C21" s="6" t="s">
        <v>587</v>
      </c>
      <c r="D21" s="8">
        <v>0</v>
      </c>
      <c r="E21" s="8">
        <v>101.80327868852461</v>
      </c>
      <c r="F21" s="6" t="s">
        <v>44</v>
      </c>
    </row>
    <row r="22" spans="1:7" x14ac:dyDescent="0.25">
      <c r="B22" s="6" t="s">
        <v>588</v>
      </c>
      <c r="C22" s="6" t="s">
        <v>589</v>
      </c>
      <c r="D22" s="8">
        <v>0</v>
      </c>
      <c r="E22" s="8">
        <v>150</v>
      </c>
      <c r="F22" s="6" t="s">
        <v>44</v>
      </c>
    </row>
    <row r="23" spans="1:7" x14ac:dyDescent="0.25">
      <c r="B23" s="6" t="s">
        <v>590</v>
      </c>
      <c r="C23" s="6" t="s">
        <v>591</v>
      </c>
      <c r="D23" s="8">
        <v>0</v>
      </c>
      <c r="E23" s="8">
        <v>87.54098360655739</v>
      </c>
      <c r="F23" s="6" t="s">
        <v>44</v>
      </c>
    </row>
    <row r="24" spans="1:7" ht="15.75" thickBot="1" x14ac:dyDescent="0.3">
      <c r="B24" s="4" t="s">
        <v>592</v>
      </c>
      <c r="C24" s="4" t="s">
        <v>593</v>
      </c>
      <c r="D24" s="7">
        <v>0</v>
      </c>
      <c r="E24" s="7">
        <v>339.34426229508199</v>
      </c>
      <c r="F24" s="4" t="s">
        <v>44</v>
      </c>
    </row>
    <row r="27" spans="1:7" ht="15.75" thickBot="1" x14ac:dyDescent="0.3">
      <c r="A27" t="s">
        <v>35</v>
      </c>
    </row>
    <row r="28" spans="1:7" ht="15.75" thickBot="1" x14ac:dyDescent="0.3">
      <c r="B28" s="68" t="s">
        <v>29</v>
      </c>
      <c r="C28" s="68" t="s">
        <v>30</v>
      </c>
      <c r="D28" s="68" t="s">
        <v>36</v>
      </c>
      <c r="E28" s="68" t="s">
        <v>37</v>
      </c>
      <c r="F28" s="68" t="s">
        <v>38</v>
      </c>
      <c r="G28" s="68" t="s">
        <v>39</v>
      </c>
    </row>
    <row r="29" spans="1:7" x14ac:dyDescent="0.25">
      <c r="B29" s="6" t="s">
        <v>594</v>
      </c>
      <c r="C29" s="6" t="s">
        <v>595</v>
      </c>
      <c r="D29" s="8">
        <v>1178.8524590163936</v>
      </c>
      <c r="E29" s="6" t="s">
        <v>596</v>
      </c>
      <c r="F29" s="6" t="s">
        <v>54</v>
      </c>
      <c r="G29" s="6">
        <v>741.1475409836064</v>
      </c>
    </row>
    <row r="30" spans="1:7" x14ac:dyDescent="0.25">
      <c r="B30" s="6" t="s">
        <v>597</v>
      </c>
      <c r="C30" s="6" t="s">
        <v>598</v>
      </c>
      <c r="D30" s="8">
        <v>3840.0000000000009</v>
      </c>
      <c r="E30" s="6" t="s">
        <v>599</v>
      </c>
      <c r="F30" s="6" t="s">
        <v>58</v>
      </c>
      <c r="G30" s="6">
        <v>0</v>
      </c>
    </row>
    <row r="31" spans="1:7" x14ac:dyDescent="0.25">
      <c r="B31" s="6" t="s">
        <v>600</v>
      </c>
      <c r="C31" s="6" t="s">
        <v>601</v>
      </c>
      <c r="D31" s="8">
        <v>150</v>
      </c>
      <c r="E31" s="6" t="s">
        <v>602</v>
      </c>
      <c r="F31" s="6" t="s">
        <v>58</v>
      </c>
      <c r="G31" s="8">
        <v>0</v>
      </c>
    </row>
    <row r="32" spans="1:7" x14ac:dyDescent="0.25">
      <c r="B32" s="6" t="s">
        <v>603</v>
      </c>
      <c r="C32" s="6" t="s">
        <v>604</v>
      </c>
      <c r="D32" s="8">
        <v>-416.06557377049182</v>
      </c>
      <c r="E32" s="6" t="s">
        <v>605</v>
      </c>
      <c r="F32" s="6" t="s">
        <v>54</v>
      </c>
      <c r="G32" s="6">
        <v>416.06557377049182</v>
      </c>
    </row>
    <row r="33" spans="2:7" x14ac:dyDescent="0.25">
      <c r="B33" s="6" t="s">
        <v>606</v>
      </c>
      <c r="C33" s="6" t="s">
        <v>607</v>
      </c>
      <c r="D33" s="8">
        <v>0</v>
      </c>
      <c r="E33" s="6" t="s">
        <v>608</v>
      </c>
      <c r="F33" s="6" t="s">
        <v>58</v>
      </c>
      <c r="G33" s="6">
        <v>0</v>
      </c>
    </row>
    <row r="34" spans="2:7" ht="15.75" thickBot="1" x14ac:dyDescent="0.3">
      <c r="B34" s="4" t="s">
        <v>609</v>
      </c>
      <c r="C34" s="4" t="s">
        <v>610</v>
      </c>
      <c r="D34" s="7">
        <v>1.4210854715202004E-14</v>
      </c>
      <c r="E34" s="4" t="s">
        <v>611</v>
      </c>
      <c r="F34" s="4" t="s">
        <v>58</v>
      </c>
      <c r="G34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K23" sqref="K23"/>
    </sheetView>
  </sheetViews>
  <sheetFormatPr defaultRowHeight="15" x14ac:dyDescent="0.25"/>
  <cols>
    <col min="1" max="1" width="2.140625" customWidth="1"/>
    <col min="2" max="2" width="7.140625" bestFit="1" customWidth="1"/>
    <col min="3" max="3" width="35.5703125" bestFit="1" customWidth="1"/>
    <col min="4" max="5" width="12.4257812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415</v>
      </c>
    </row>
    <row r="3" spans="1:8" x14ac:dyDescent="0.25">
      <c r="A3" s="1" t="s">
        <v>583</v>
      </c>
    </row>
    <row r="6" spans="1:8" ht="15.75" thickBot="1" x14ac:dyDescent="0.3">
      <c r="A6" t="s">
        <v>33</v>
      </c>
    </row>
    <row r="7" spans="1:8" x14ac:dyDescent="0.25">
      <c r="B7" s="69"/>
      <c r="C7" s="69"/>
      <c r="D7" s="69" t="s">
        <v>73</v>
      </c>
      <c r="E7" s="69" t="s">
        <v>75</v>
      </c>
      <c r="F7" s="69" t="s">
        <v>77</v>
      </c>
      <c r="G7" s="69" t="s">
        <v>79</v>
      </c>
      <c r="H7" s="69" t="s">
        <v>79</v>
      </c>
    </row>
    <row r="8" spans="1:8" ht="15.75" thickBot="1" x14ac:dyDescent="0.3">
      <c r="B8" s="70" t="s">
        <v>29</v>
      </c>
      <c r="C8" s="70" t="s">
        <v>30</v>
      </c>
      <c r="D8" s="70" t="s">
        <v>74</v>
      </c>
      <c r="E8" s="70" t="s">
        <v>76</v>
      </c>
      <c r="F8" s="70" t="s">
        <v>78</v>
      </c>
      <c r="G8" s="70" t="s">
        <v>80</v>
      </c>
      <c r="H8" s="70" t="s">
        <v>81</v>
      </c>
    </row>
    <row r="9" spans="1:8" x14ac:dyDescent="0.25">
      <c r="B9" s="6" t="s">
        <v>586</v>
      </c>
      <c r="C9" s="6" t="s">
        <v>587</v>
      </c>
      <c r="D9" s="6">
        <v>101.80327868852461</v>
      </c>
      <c r="E9" s="6">
        <v>0</v>
      </c>
      <c r="F9" s="6">
        <v>2.5</v>
      </c>
      <c r="G9" s="6">
        <v>1.6166666666666838</v>
      </c>
      <c r="H9" s="6">
        <v>0.27142857142857107</v>
      </c>
    </row>
    <row r="10" spans="1:8" x14ac:dyDescent="0.25">
      <c r="B10" s="6" t="s">
        <v>588</v>
      </c>
      <c r="C10" s="6" t="s">
        <v>589</v>
      </c>
      <c r="D10" s="6">
        <v>150</v>
      </c>
      <c r="E10" s="6">
        <v>0</v>
      </c>
      <c r="F10" s="6">
        <v>3.25</v>
      </c>
      <c r="G10" s="6">
        <v>7.9508196721312319E-2</v>
      </c>
      <c r="H10" s="6">
        <v>1E+30</v>
      </c>
    </row>
    <row r="11" spans="1:8" x14ac:dyDescent="0.25">
      <c r="B11" s="6" t="s">
        <v>590</v>
      </c>
      <c r="C11" s="6" t="s">
        <v>591</v>
      </c>
      <c r="D11" s="6">
        <v>87.54098360655739</v>
      </c>
      <c r="E11" s="6">
        <v>0</v>
      </c>
      <c r="F11" s="6">
        <v>3.9000000000000004</v>
      </c>
      <c r="G11" s="6">
        <v>0.47499999999999931</v>
      </c>
      <c r="H11" s="6">
        <v>8.9814814814815763E-2</v>
      </c>
    </row>
    <row r="12" spans="1:8" ht="15.75" thickBot="1" x14ac:dyDescent="0.3">
      <c r="B12" s="4" t="s">
        <v>592</v>
      </c>
      <c r="C12" s="4" t="s">
        <v>593</v>
      </c>
      <c r="D12" s="4">
        <v>339.34426229508199</v>
      </c>
      <c r="E12" s="4">
        <v>0</v>
      </c>
      <c r="F12" s="4">
        <v>0</v>
      </c>
      <c r="G12" s="4">
        <v>0.48500000000000548</v>
      </c>
      <c r="H12" s="4">
        <v>0.63333333333333253</v>
      </c>
    </row>
    <row r="14" spans="1:8" ht="15.75" thickBot="1" x14ac:dyDescent="0.3">
      <c r="A14" t="s">
        <v>35</v>
      </c>
    </row>
    <row r="15" spans="1:8" x14ac:dyDescent="0.25">
      <c r="B15" s="69"/>
      <c r="C15" s="69"/>
      <c r="D15" s="69" t="s">
        <v>73</v>
      </c>
      <c r="E15" s="69" t="s">
        <v>82</v>
      </c>
      <c r="F15" s="69" t="s">
        <v>84</v>
      </c>
      <c r="G15" s="69" t="s">
        <v>79</v>
      </c>
      <c r="H15" s="69" t="s">
        <v>79</v>
      </c>
    </row>
    <row r="16" spans="1:8" ht="15.75" thickBot="1" x14ac:dyDescent="0.3">
      <c r="B16" s="70" t="s">
        <v>29</v>
      </c>
      <c r="C16" s="70" t="s">
        <v>30</v>
      </c>
      <c r="D16" s="70" t="s">
        <v>74</v>
      </c>
      <c r="E16" s="70" t="s">
        <v>83</v>
      </c>
      <c r="F16" s="70" t="s">
        <v>85</v>
      </c>
      <c r="G16" s="70" t="s">
        <v>80</v>
      </c>
      <c r="H16" s="70" t="s">
        <v>81</v>
      </c>
    </row>
    <row r="17" spans="2:8" x14ac:dyDescent="0.25">
      <c r="B17" s="6" t="s">
        <v>594</v>
      </c>
      <c r="C17" s="6" t="s">
        <v>595</v>
      </c>
      <c r="D17" s="6">
        <v>1178.8524590163936</v>
      </c>
      <c r="E17" s="6">
        <v>0</v>
      </c>
      <c r="F17" s="6">
        <v>1920</v>
      </c>
      <c r="G17" s="6">
        <v>1E+30</v>
      </c>
      <c r="H17" s="6">
        <v>741.14754098360652</v>
      </c>
    </row>
    <row r="18" spans="2:8" x14ac:dyDescent="0.25">
      <c r="B18" s="6" t="s">
        <v>597</v>
      </c>
      <c r="C18" s="6" t="s">
        <v>598</v>
      </c>
      <c r="D18" s="6">
        <v>3840.0000000000009</v>
      </c>
      <c r="E18" s="6">
        <v>0.28524590163934427</v>
      </c>
      <c r="F18" s="6">
        <v>3840</v>
      </c>
      <c r="G18" s="6">
        <v>1883.75</v>
      </c>
      <c r="H18" s="6">
        <v>1525.714285714286</v>
      </c>
    </row>
    <row r="19" spans="2:8" x14ac:dyDescent="0.25">
      <c r="B19" s="6" t="s">
        <v>600</v>
      </c>
      <c r="C19" s="6" t="s">
        <v>601</v>
      </c>
      <c r="D19" s="6">
        <v>150</v>
      </c>
      <c r="E19" s="6">
        <v>-7.9508196721312319E-2</v>
      </c>
      <c r="F19" s="6">
        <v>150</v>
      </c>
      <c r="G19" s="6">
        <v>98.888888888888886</v>
      </c>
      <c r="H19" s="6">
        <v>139.45054945054943</v>
      </c>
    </row>
    <row r="20" spans="2:8" x14ac:dyDescent="0.25">
      <c r="B20" s="6" t="s">
        <v>603</v>
      </c>
      <c r="C20" s="6" t="s">
        <v>604</v>
      </c>
      <c r="D20" s="6">
        <v>-416.06557377049182</v>
      </c>
      <c r="E20" s="6">
        <v>0</v>
      </c>
      <c r="F20" s="6">
        <v>0</v>
      </c>
      <c r="G20" s="6">
        <v>1E+30</v>
      </c>
      <c r="H20" s="6">
        <v>416.06557377049177</v>
      </c>
    </row>
    <row r="21" spans="2:8" x14ac:dyDescent="0.25">
      <c r="B21" s="6" t="s">
        <v>606</v>
      </c>
      <c r="C21" s="6" t="s">
        <v>607</v>
      </c>
      <c r="D21" s="6">
        <v>0</v>
      </c>
      <c r="E21" s="6">
        <v>-9.3442622950819551E-2</v>
      </c>
      <c r="F21" s="6">
        <v>0</v>
      </c>
      <c r="G21" s="6">
        <v>295.71428571428572</v>
      </c>
      <c r="H21" s="6">
        <v>445</v>
      </c>
    </row>
    <row r="22" spans="2:8" ht="15.75" thickBot="1" x14ac:dyDescent="0.3">
      <c r="B22" s="4" t="s">
        <v>609</v>
      </c>
      <c r="C22" s="4" t="s">
        <v>610</v>
      </c>
      <c r="D22" s="4">
        <v>1.4210854715202004E-14</v>
      </c>
      <c r="E22" s="4">
        <v>0.31147540983606514</v>
      </c>
      <c r="F22" s="4">
        <v>0</v>
      </c>
      <c r="G22" s="4">
        <v>133.5</v>
      </c>
      <c r="H22" s="4">
        <v>88.714285714285737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>
      <selection activeCell="I16" sqref="I16"/>
    </sheetView>
  </sheetViews>
  <sheetFormatPr defaultRowHeight="15" x14ac:dyDescent="0.25"/>
  <cols>
    <col min="1" max="1" width="2.28515625" customWidth="1"/>
    <col min="2" max="2" width="7.28515625" customWidth="1"/>
    <col min="3" max="3" width="56" bestFit="1" customWidth="1"/>
    <col min="4" max="4" width="13.7109375" bestFit="1" customWidth="1"/>
    <col min="5" max="5" width="15" bestFit="1" customWidth="1"/>
    <col min="6" max="6" width="11.42578125" customWidth="1"/>
    <col min="7" max="7" width="12" bestFit="1" customWidth="1"/>
  </cols>
  <sheetData>
    <row r="1" spans="1:5" x14ac:dyDescent="0.25">
      <c r="A1" s="1" t="s">
        <v>668</v>
      </c>
    </row>
    <row r="2" spans="1:5" x14ac:dyDescent="0.25">
      <c r="A2" s="1" t="s">
        <v>415</v>
      </c>
    </row>
    <row r="3" spans="1:5" x14ac:dyDescent="0.25">
      <c r="A3" s="1" t="s">
        <v>669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134</v>
      </c>
    </row>
    <row r="8" spans="1:5" x14ac:dyDescent="0.25">
      <c r="A8" s="1"/>
      <c r="B8" t="s">
        <v>584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82" t="s">
        <v>29</v>
      </c>
      <c r="C15" s="82" t="s">
        <v>30</v>
      </c>
      <c r="D15" s="82" t="s">
        <v>31</v>
      </c>
      <c r="E15" s="82" t="s">
        <v>32</v>
      </c>
    </row>
    <row r="16" spans="1:5" ht="15.75" thickBot="1" x14ac:dyDescent="0.3">
      <c r="B16" s="4" t="s">
        <v>670</v>
      </c>
      <c r="C16" s="4" t="s">
        <v>41</v>
      </c>
      <c r="D16" s="7">
        <v>0</v>
      </c>
      <c r="E16" s="7">
        <v>197200</v>
      </c>
    </row>
    <row r="19" spans="1:7" ht="15.75" thickBot="1" x14ac:dyDescent="0.3">
      <c r="A19" t="s">
        <v>33</v>
      </c>
    </row>
    <row r="20" spans="1:7" ht="15.75" thickBot="1" x14ac:dyDescent="0.3">
      <c r="B20" s="82" t="s">
        <v>29</v>
      </c>
      <c r="C20" s="82" t="s">
        <v>30</v>
      </c>
      <c r="D20" s="82" t="s">
        <v>31</v>
      </c>
      <c r="E20" s="82" t="s">
        <v>32</v>
      </c>
      <c r="F20" s="82" t="s">
        <v>34</v>
      </c>
    </row>
    <row r="21" spans="1:7" x14ac:dyDescent="0.25">
      <c r="B21" s="6" t="s">
        <v>671</v>
      </c>
      <c r="C21" s="6" t="s">
        <v>672</v>
      </c>
      <c r="D21" s="8">
        <v>0</v>
      </c>
      <c r="E21" s="8">
        <v>142.85714285714286</v>
      </c>
      <c r="F21" s="6" t="s">
        <v>44</v>
      </c>
    </row>
    <row r="22" spans="1:7" x14ac:dyDescent="0.25">
      <c r="B22" s="6" t="s">
        <v>673</v>
      </c>
      <c r="C22" s="6" t="s">
        <v>674</v>
      </c>
      <c r="D22" s="8">
        <v>0</v>
      </c>
      <c r="E22" s="8">
        <v>142.85714285714283</v>
      </c>
      <c r="F22" s="6" t="s">
        <v>44</v>
      </c>
    </row>
    <row r="23" spans="1:7" x14ac:dyDescent="0.25">
      <c r="B23" s="6" t="s">
        <v>675</v>
      </c>
      <c r="C23" s="6" t="s">
        <v>676</v>
      </c>
      <c r="D23" s="8">
        <v>0</v>
      </c>
      <c r="E23" s="8">
        <v>0</v>
      </c>
      <c r="F23" s="6" t="s">
        <v>44</v>
      </c>
    </row>
    <row r="24" spans="1:7" ht="15.75" thickBot="1" x14ac:dyDescent="0.3">
      <c r="B24" s="4" t="s">
        <v>677</v>
      </c>
      <c r="C24" s="4" t="s">
        <v>678</v>
      </c>
      <c r="D24" s="7">
        <v>0</v>
      </c>
      <c r="E24" s="7">
        <v>14.285714285714302</v>
      </c>
      <c r="F24" s="4" t="s">
        <v>44</v>
      </c>
    </row>
    <row r="27" spans="1:7" ht="15.75" thickBot="1" x14ac:dyDescent="0.3">
      <c r="A27" t="s">
        <v>35</v>
      </c>
    </row>
    <row r="28" spans="1:7" ht="15.75" thickBot="1" x14ac:dyDescent="0.3">
      <c r="B28" s="82" t="s">
        <v>29</v>
      </c>
      <c r="C28" s="82" t="s">
        <v>30</v>
      </c>
      <c r="D28" s="82" t="s">
        <v>36</v>
      </c>
      <c r="E28" s="82" t="s">
        <v>37</v>
      </c>
      <c r="F28" s="82" t="s">
        <v>38</v>
      </c>
      <c r="G28" s="82" t="s">
        <v>39</v>
      </c>
    </row>
    <row r="29" spans="1:7" x14ac:dyDescent="0.25">
      <c r="B29" s="6" t="s">
        <v>679</v>
      </c>
      <c r="C29" s="6" t="s">
        <v>680</v>
      </c>
      <c r="D29" s="8">
        <v>1428.5714285714289</v>
      </c>
      <c r="E29" s="6" t="s">
        <v>681</v>
      </c>
      <c r="F29" s="6" t="s">
        <v>54</v>
      </c>
      <c r="G29" s="6">
        <v>371.4285714285711</v>
      </c>
    </row>
    <row r="30" spans="1:7" x14ac:dyDescent="0.25">
      <c r="B30" s="6" t="s">
        <v>682</v>
      </c>
      <c r="C30" s="6" t="s">
        <v>683</v>
      </c>
      <c r="D30" s="8">
        <v>18714.285714285714</v>
      </c>
      <c r="E30" s="6" t="s">
        <v>684</v>
      </c>
      <c r="F30" s="6" t="s">
        <v>54</v>
      </c>
      <c r="G30" s="6">
        <v>6285.7142857142862</v>
      </c>
    </row>
    <row r="31" spans="1:7" x14ac:dyDescent="0.25">
      <c r="B31" s="6" t="s">
        <v>685</v>
      </c>
      <c r="C31" s="6" t="s">
        <v>686</v>
      </c>
      <c r="D31" s="8">
        <v>1199.9999999999998</v>
      </c>
      <c r="E31" s="6" t="s">
        <v>687</v>
      </c>
      <c r="F31" s="6" t="s">
        <v>58</v>
      </c>
      <c r="G31" s="6">
        <v>0</v>
      </c>
    </row>
    <row r="32" spans="1:7" x14ac:dyDescent="0.25">
      <c r="B32" s="6" t="s">
        <v>688</v>
      </c>
      <c r="C32" s="6" t="s">
        <v>689</v>
      </c>
      <c r="D32" s="8">
        <v>30000</v>
      </c>
      <c r="E32" s="6" t="s">
        <v>690</v>
      </c>
      <c r="F32" s="6" t="s">
        <v>58</v>
      </c>
      <c r="G32" s="8">
        <v>0</v>
      </c>
    </row>
    <row r="33" spans="2:7" x14ac:dyDescent="0.25">
      <c r="B33" s="6" t="s">
        <v>691</v>
      </c>
      <c r="C33" s="6" t="s">
        <v>692</v>
      </c>
      <c r="D33" s="8">
        <v>42857.142857142848</v>
      </c>
      <c r="E33" s="6" t="s">
        <v>693</v>
      </c>
      <c r="F33" s="6" t="s">
        <v>54</v>
      </c>
      <c r="G33" s="8">
        <v>12857.142857142848</v>
      </c>
    </row>
    <row r="34" spans="2:7" x14ac:dyDescent="0.25">
      <c r="B34" s="6" t="s">
        <v>694</v>
      </c>
      <c r="C34" s="6" t="s">
        <v>695</v>
      </c>
      <c r="D34" s="8">
        <v>0</v>
      </c>
      <c r="E34" s="6" t="s">
        <v>696</v>
      </c>
      <c r="F34" s="6" t="s">
        <v>54</v>
      </c>
      <c r="G34" s="6">
        <v>25000</v>
      </c>
    </row>
    <row r="35" spans="2:7" ht="15.75" thickBot="1" x14ac:dyDescent="0.3">
      <c r="B35" s="4" t="s">
        <v>697</v>
      </c>
      <c r="C35" s="4" t="s">
        <v>698</v>
      </c>
      <c r="D35" s="7">
        <v>299.99999999999994</v>
      </c>
      <c r="E35" s="4" t="s">
        <v>699</v>
      </c>
      <c r="F35" s="4" t="s">
        <v>58</v>
      </c>
      <c r="G35" s="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56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700</v>
      </c>
    </row>
    <row r="2" spans="1:8" x14ac:dyDescent="0.25">
      <c r="A2" s="1" t="s">
        <v>415</v>
      </c>
    </row>
    <row r="3" spans="1:8" x14ac:dyDescent="0.25">
      <c r="A3" s="1" t="s">
        <v>669</v>
      </c>
    </row>
    <row r="6" spans="1:8" ht="15.75" thickBot="1" x14ac:dyDescent="0.3">
      <c r="A6" t="s">
        <v>33</v>
      </c>
    </row>
    <row r="7" spans="1:8" x14ac:dyDescent="0.25">
      <c r="B7" s="83"/>
      <c r="C7" s="83"/>
      <c r="D7" s="83" t="s">
        <v>73</v>
      </c>
      <c r="E7" s="83" t="s">
        <v>75</v>
      </c>
      <c r="F7" s="83" t="s">
        <v>77</v>
      </c>
      <c r="G7" s="83" t="s">
        <v>79</v>
      </c>
      <c r="H7" s="83" t="s">
        <v>79</v>
      </c>
    </row>
    <row r="8" spans="1:8" ht="15.75" thickBot="1" x14ac:dyDescent="0.3">
      <c r="B8" s="84" t="s">
        <v>29</v>
      </c>
      <c r="C8" s="84" t="s">
        <v>30</v>
      </c>
      <c r="D8" s="84" t="s">
        <v>74</v>
      </c>
      <c r="E8" s="84" t="s">
        <v>76</v>
      </c>
      <c r="F8" s="84" t="s">
        <v>78</v>
      </c>
      <c r="G8" s="84" t="s">
        <v>80</v>
      </c>
      <c r="H8" s="84" t="s">
        <v>81</v>
      </c>
    </row>
    <row r="9" spans="1:8" x14ac:dyDescent="0.25">
      <c r="B9" s="6" t="s">
        <v>671</v>
      </c>
      <c r="C9" s="6" t="s">
        <v>672</v>
      </c>
      <c r="D9" s="6">
        <v>142.85714285714286</v>
      </c>
      <c r="E9" s="6">
        <v>0</v>
      </c>
      <c r="F9" s="6">
        <v>622</v>
      </c>
      <c r="G9" s="6">
        <v>56.000000000000007</v>
      </c>
      <c r="H9" s="6">
        <v>1E+30</v>
      </c>
    </row>
    <row r="10" spans="1:8" x14ac:dyDescent="0.25">
      <c r="B10" s="6" t="s">
        <v>673</v>
      </c>
      <c r="C10" s="6" t="s">
        <v>674</v>
      </c>
      <c r="D10" s="6">
        <v>142.85714285714283</v>
      </c>
      <c r="E10" s="6">
        <v>0</v>
      </c>
      <c r="F10" s="6">
        <v>690</v>
      </c>
      <c r="G10" s="6">
        <v>55.999999999999986</v>
      </c>
      <c r="H10" s="6">
        <v>5.9999999999999831</v>
      </c>
    </row>
    <row r="11" spans="1:8" x14ac:dyDescent="0.25">
      <c r="B11" s="6" t="s">
        <v>675</v>
      </c>
      <c r="C11" s="6" t="s">
        <v>676</v>
      </c>
      <c r="D11" s="6">
        <v>0</v>
      </c>
      <c r="E11" s="6">
        <v>-444</v>
      </c>
      <c r="F11" s="6">
        <v>231</v>
      </c>
      <c r="G11" s="6">
        <v>444</v>
      </c>
      <c r="H11" s="6">
        <v>1E+30</v>
      </c>
    </row>
    <row r="12" spans="1:8" ht="15.75" thickBot="1" x14ac:dyDescent="0.3">
      <c r="B12" s="4" t="s">
        <v>677</v>
      </c>
      <c r="C12" s="4" t="s">
        <v>678</v>
      </c>
      <c r="D12" s="4">
        <v>14.285714285714302</v>
      </c>
      <c r="E12" s="4">
        <v>0</v>
      </c>
      <c r="F12" s="4">
        <v>684</v>
      </c>
      <c r="G12" s="4">
        <v>5.9999999999999831</v>
      </c>
      <c r="H12" s="4">
        <v>27.999999999999996</v>
      </c>
    </row>
    <row r="14" spans="1:8" ht="15.75" thickBot="1" x14ac:dyDescent="0.3">
      <c r="A14" t="s">
        <v>35</v>
      </c>
    </row>
    <row r="15" spans="1:8" x14ac:dyDescent="0.25">
      <c r="B15" s="83"/>
      <c r="C15" s="83"/>
      <c r="D15" s="83" t="s">
        <v>73</v>
      </c>
      <c r="E15" s="83" t="s">
        <v>82</v>
      </c>
      <c r="F15" s="83" t="s">
        <v>84</v>
      </c>
      <c r="G15" s="83" t="s">
        <v>79</v>
      </c>
      <c r="H15" s="83" t="s">
        <v>79</v>
      </c>
    </row>
    <row r="16" spans="1:8" ht="15.75" thickBot="1" x14ac:dyDescent="0.3">
      <c r="B16" s="84" t="s">
        <v>29</v>
      </c>
      <c r="C16" s="84" t="s">
        <v>30</v>
      </c>
      <c r="D16" s="84" t="s">
        <v>74</v>
      </c>
      <c r="E16" s="84" t="s">
        <v>83</v>
      </c>
      <c r="F16" s="84" t="s">
        <v>85</v>
      </c>
      <c r="G16" s="84" t="s">
        <v>80</v>
      </c>
      <c r="H16" s="84" t="s">
        <v>81</v>
      </c>
    </row>
    <row r="17" spans="2:8" x14ac:dyDescent="0.25">
      <c r="B17" s="6" t="s">
        <v>679</v>
      </c>
      <c r="C17" s="6" t="s">
        <v>680</v>
      </c>
      <c r="D17" s="6">
        <v>1428.5714285714289</v>
      </c>
      <c r="E17" s="6">
        <v>0</v>
      </c>
      <c r="F17" s="6">
        <v>1800</v>
      </c>
      <c r="G17" s="6">
        <v>1E+30</v>
      </c>
      <c r="H17" s="6">
        <v>371.42857142857127</v>
      </c>
    </row>
    <row r="18" spans="2:8" x14ac:dyDescent="0.25">
      <c r="B18" s="6" t="s">
        <v>682</v>
      </c>
      <c r="C18" s="6" t="s">
        <v>683</v>
      </c>
      <c r="D18" s="6">
        <v>18714.285714285714</v>
      </c>
      <c r="E18" s="6">
        <v>0</v>
      </c>
      <c r="F18" s="6">
        <v>25000</v>
      </c>
      <c r="G18" s="6">
        <v>1E+30</v>
      </c>
      <c r="H18" s="6">
        <v>6285.7142857142844</v>
      </c>
    </row>
    <row r="19" spans="2:8" x14ac:dyDescent="0.25">
      <c r="B19" s="6" t="s">
        <v>685</v>
      </c>
      <c r="C19" s="6" t="s">
        <v>686</v>
      </c>
      <c r="D19" s="6">
        <v>1199.9999999999998</v>
      </c>
      <c r="E19" s="6">
        <v>2.9999999999999929</v>
      </c>
      <c r="F19" s="6">
        <v>1200</v>
      </c>
      <c r="G19" s="6">
        <v>28.571428571428591</v>
      </c>
      <c r="H19" s="6">
        <v>85.714285714285651</v>
      </c>
    </row>
    <row r="20" spans="2:8" x14ac:dyDescent="0.25">
      <c r="B20" s="6" t="s">
        <v>688</v>
      </c>
      <c r="C20" s="6" t="s">
        <v>689</v>
      </c>
      <c r="D20" s="6">
        <v>30000</v>
      </c>
      <c r="E20" s="6">
        <v>-0.26666666666666672</v>
      </c>
      <c r="F20" s="6">
        <v>30000</v>
      </c>
      <c r="G20" s="6">
        <v>1500.0000000000014</v>
      </c>
      <c r="H20" s="6">
        <v>7090.9090909090855</v>
      </c>
    </row>
    <row r="21" spans="2:8" x14ac:dyDescent="0.25">
      <c r="B21" s="6" t="s">
        <v>691</v>
      </c>
      <c r="C21" s="6" t="s">
        <v>692</v>
      </c>
      <c r="D21" s="6">
        <v>42857.142857142848</v>
      </c>
      <c r="E21" s="6">
        <v>0</v>
      </c>
      <c r="F21" s="6">
        <v>30000</v>
      </c>
      <c r="G21" s="6">
        <v>12857.14285714285</v>
      </c>
      <c r="H21" s="6">
        <v>1E+30</v>
      </c>
    </row>
    <row r="22" spans="2:8" x14ac:dyDescent="0.25">
      <c r="B22" s="6" t="s">
        <v>694</v>
      </c>
      <c r="C22" s="6" t="s">
        <v>695</v>
      </c>
      <c r="D22" s="6">
        <v>0</v>
      </c>
      <c r="E22" s="6">
        <v>0</v>
      </c>
      <c r="F22" s="6">
        <v>25000</v>
      </c>
      <c r="G22" s="6">
        <v>1E+30</v>
      </c>
      <c r="H22" s="6">
        <v>25000</v>
      </c>
    </row>
    <row r="23" spans="2:8" ht="15.75" thickBot="1" x14ac:dyDescent="0.3">
      <c r="B23" s="4" t="s">
        <v>697</v>
      </c>
      <c r="C23" s="4" t="s">
        <v>698</v>
      </c>
      <c r="D23" s="4">
        <v>299.99999999999994</v>
      </c>
      <c r="E23" s="4">
        <v>672</v>
      </c>
      <c r="F23" s="4">
        <v>300</v>
      </c>
      <c r="G23" s="4">
        <v>18.571428571428559</v>
      </c>
      <c r="H23" s="4">
        <v>4.7619047619047663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abSelected="1" topLeftCell="A112" zoomScale="76" workbookViewId="0">
      <selection activeCell="F137" sqref="F137"/>
    </sheetView>
  </sheetViews>
  <sheetFormatPr defaultRowHeight="15" x14ac:dyDescent="0.25"/>
  <cols>
    <col min="1" max="1" width="26.140625" customWidth="1"/>
    <col min="2" max="2" width="27.7109375" customWidth="1"/>
    <col min="3" max="3" width="40.7109375" customWidth="1"/>
    <col min="4" max="4" width="40.5703125" customWidth="1"/>
    <col min="5" max="5" width="45.140625" customWidth="1"/>
    <col min="6" max="6" width="42.140625" customWidth="1"/>
    <col min="7" max="7" width="40.7109375" customWidth="1"/>
    <col min="8" max="8" width="38.5703125" customWidth="1"/>
    <col min="9" max="9" width="40.42578125" customWidth="1"/>
    <col min="10" max="10" width="37.5703125" customWidth="1"/>
    <col min="11" max="11" width="28.85546875" customWidth="1"/>
    <col min="12" max="12" width="11.42578125" bestFit="1" customWidth="1"/>
  </cols>
  <sheetData>
    <row r="1" spans="1:9" ht="15.75" thickBot="1" x14ac:dyDescent="0.3">
      <c r="A1" s="1"/>
    </row>
    <row r="2" spans="1:9" ht="29.25" thickBot="1" x14ac:dyDescent="0.5">
      <c r="A2" s="26" t="s">
        <v>703</v>
      </c>
    </row>
    <row r="3" spans="1:9" x14ac:dyDescent="0.25">
      <c r="B3" s="21" t="s">
        <v>0</v>
      </c>
      <c r="C3" s="23" t="s">
        <v>1</v>
      </c>
      <c r="D3" s="23" t="s">
        <v>2</v>
      </c>
      <c r="E3" s="23" t="s">
        <v>3</v>
      </c>
      <c r="F3" s="23" t="s">
        <v>4</v>
      </c>
    </row>
    <row r="4" spans="1:9" x14ac:dyDescent="0.25">
      <c r="B4" s="24" t="s">
        <v>5</v>
      </c>
      <c r="C4" s="25">
        <v>150.00000000000003</v>
      </c>
      <c r="D4" s="25">
        <v>99.999999999999943</v>
      </c>
      <c r="E4" s="25">
        <v>99.999999999999972</v>
      </c>
      <c r="F4" s="25">
        <v>100.00000000000003</v>
      </c>
    </row>
    <row r="5" spans="1:9" x14ac:dyDescent="0.25">
      <c r="G5" s="1" t="s">
        <v>6</v>
      </c>
      <c r="I5" s="1" t="s">
        <v>7</v>
      </c>
    </row>
    <row r="6" spans="1:9" ht="15.75" thickBot="1" x14ac:dyDescent="0.3">
      <c r="B6" s="19" t="s">
        <v>8</v>
      </c>
      <c r="C6" s="20">
        <v>27</v>
      </c>
      <c r="D6" s="20">
        <v>32</v>
      </c>
      <c r="E6" s="20">
        <v>38</v>
      </c>
      <c r="F6" s="20">
        <v>51</v>
      </c>
      <c r="G6" s="75">
        <f>SUMPRODUCT($C$4:$D$4:$E$4:$F$4,C6:D6:E6:F6)</f>
        <v>16150</v>
      </c>
      <c r="H6" s="2"/>
      <c r="I6" s="2"/>
    </row>
    <row r="7" spans="1:9" x14ac:dyDescent="0.25">
      <c r="B7" s="21" t="s">
        <v>9</v>
      </c>
      <c r="C7" s="22">
        <v>1</v>
      </c>
      <c r="D7" s="22">
        <v>0</v>
      </c>
      <c r="E7" s="22">
        <v>1</v>
      </c>
      <c r="F7" s="22">
        <v>0</v>
      </c>
      <c r="G7" s="75">
        <f>SUMPRODUCT($C$4:$D$4:$E$4:$F$4,C7:D7:E7:F7)</f>
        <v>250</v>
      </c>
      <c r="H7" s="2" t="s">
        <v>10</v>
      </c>
      <c r="I7" s="16">
        <v>200</v>
      </c>
    </row>
    <row r="8" spans="1:9" x14ac:dyDescent="0.25">
      <c r="B8" s="21" t="s">
        <v>11</v>
      </c>
      <c r="C8" s="22">
        <v>0</v>
      </c>
      <c r="D8" s="22">
        <v>1</v>
      </c>
      <c r="E8" s="22">
        <v>0</v>
      </c>
      <c r="F8" s="22">
        <v>1</v>
      </c>
      <c r="G8" s="75">
        <f>SUMPRODUCT($C$4:$D$4:$E$4:$F$4,C8:D8:E8:F8)</f>
        <v>199.99999999999997</v>
      </c>
      <c r="H8" s="2" t="s">
        <v>10</v>
      </c>
      <c r="I8" s="17">
        <v>200</v>
      </c>
    </row>
    <row r="9" spans="1:9" x14ac:dyDescent="0.25">
      <c r="B9" s="21" t="s">
        <v>12</v>
      </c>
      <c r="C9" s="22">
        <v>12</v>
      </c>
      <c r="D9" s="22">
        <v>12</v>
      </c>
      <c r="E9" s="22">
        <v>9</v>
      </c>
      <c r="F9" s="22">
        <v>9</v>
      </c>
      <c r="G9" s="75">
        <f>SUMPRODUCT($C$4:$D$4:$E$4:$F$4,C9:D9:E9:F9)</f>
        <v>4800</v>
      </c>
      <c r="H9" s="2" t="s">
        <v>13</v>
      </c>
      <c r="I9" s="17">
        <v>4800</v>
      </c>
    </row>
    <row r="10" spans="1:9" x14ac:dyDescent="0.25">
      <c r="B10" s="21" t="s">
        <v>14</v>
      </c>
      <c r="C10" s="22">
        <v>6</v>
      </c>
      <c r="D10" s="22">
        <v>9</v>
      </c>
      <c r="E10" s="22">
        <v>12</v>
      </c>
      <c r="F10" s="22">
        <v>18</v>
      </c>
      <c r="G10" s="75">
        <f>SUMPRODUCT($C$4:$D$4:$E$4:$F$4,C10:D10:E10:F10)</f>
        <v>4800</v>
      </c>
      <c r="H10" s="2" t="s">
        <v>13</v>
      </c>
      <c r="I10" s="17">
        <v>4800</v>
      </c>
    </row>
    <row r="11" spans="1:9" x14ac:dyDescent="0.25">
      <c r="B11" s="21" t="s">
        <v>15</v>
      </c>
      <c r="C11" s="22">
        <v>2</v>
      </c>
      <c r="D11" s="22">
        <v>2</v>
      </c>
      <c r="E11" s="22">
        <v>0</v>
      </c>
      <c r="F11" s="22">
        <v>0</v>
      </c>
      <c r="G11" s="75">
        <f>SUMPRODUCT($C$4:$D$4:$E$4:$F$4,C11:D11:E11:F11)</f>
        <v>499.99999999999994</v>
      </c>
      <c r="H11" s="2" t="s">
        <v>13</v>
      </c>
      <c r="I11" s="17">
        <v>500</v>
      </c>
    </row>
    <row r="12" spans="1:9" ht="15.75" thickBot="1" x14ac:dyDescent="0.3">
      <c r="B12" s="21" t="s">
        <v>16</v>
      </c>
      <c r="C12" s="22">
        <v>0</v>
      </c>
      <c r="D12" s="22">
        <v>0</v>
      </c>
      <c r="E12" s="22">
        <v>2</v>
      </c>
      <c r="F12" s="22">
        <v>2</v>
      </c>
      <c r="G12" s="75">
        <f>SUMPRODUCT($C$4:$D$4:$E$4:$F$4,C12:D12:E12:F12)</f>
        <v>400</v>
      </c>
      <c r="H12" s="2" t="s">
        <v>13</v>
      </c>
      <c r="I12" s="18">
        <v>800</v>
      </c>
    </row>
    <row r="17" spans="1:10" ht="15.75" thickBot="1" x14ac:dyDescent="0.3"/>
    <row r="18" spans="1:10" ht="29.25" thickBot="1" x14ac:dyDescent="0.5">
      <c r="A18" s="26" t="s">
        <v>702</v>
      </c>
    </row>
    <row r="19" spans="1:10" ht="21" x14ac:dyDescent="0.35">
      <c r="A19" s="29" t="s">
        <v>130</v>
      </c>
      <c r="B19" s="3" t="s">
        <v>0</v>
      </c>
      <c r="C19" s="3" t="s">
        <v>86</v>
      </c>
      <c r="D19" s="3" t="s">
        <v>87</v>
      </c>
      <c r="E19" s="3" t="s">
        <v>88</v>
      </c>
      <c r="F19" s="3" t="s">
        <v>89</v>
      </c>
      <c r="G19" s="3" t="s">
        <v>90</v>
      </c>
      <c r="H19" s="11"/>
    </row>
    <row r="20" spans="1:10" x14ac:dyDescent="0.25">
      <c r="B20" s="42" t="s">
        <v>91</v>
      </c>
      <c r="C20" s="72">
        <v>266.66666666666663</v>
      </c>
      <c r="D20" s="72">
        <v>448.71794871794884</v>
      </c>
      <c r="E20" s="72">
        <v>0</v>
      </c>
      <c r="F20" s="72">
        <v>0</v>
      </c>
      <c r="G20" s="72">
        <v>133.33333333333331</v>
      </c>
    </row>
    <row r="21" spans="1:10" x14ac:dyDescent="0.25">
      <c r="B21" s="11"/>
      <c r="G21" s="1"/>
      <c r="H21" s="74" t="s">
        <v>6</v>
      </c>
      <c r="I21" s="3"/>
      <c r="J21" s="3" t="s">
        <v>7</v>
      </c>
    </row>
    <row r="22" spans="1:10" ht="15.75" thickBot="1" x14ac:dyDescent="0.3">
      <c r="B22" s="43" t="s">
        <v>92</v>
      </c>
      <c r="C22" s="44">
        <v>110</v>
      </c>
      <c r="D22" s="44">
        <v>90</v>
      </c>
      <c r="E22" s="44">
        <v>75</v>
      </c>
      <c r="F22" s="44">
        <v>80</v>
      </c>
      <c r="G22" s="44">
        <v>130</v>
      </c>
      <c r="H22" s="28">
        <f>SUMPRODUCT($C$20:$D$20:$E$20:$F$20:$G$20,C22:D22:E22:F22:G22)</f>
        <v>87051.282051282047</v>
      </c>
      <c r="I22" s="11"/>
      <c r="J22" s="3"/>
    </row>
    <row r="23" spans="1:10" x14ac:dyDescent="0.25">
      <c r="B23" s="3" t="s">
        <v>93</v>
      </c>
      <c r="C23" s="11">
        <v>5.5</v>
      </c>
      <c r="D23" s="11">
        <v>5.2</v>
      </c>
      <c r="E23" s="11">
        <v>5</v>
      </c>
      <c r="F23" s="11">
        <v>5.0999999999999996</v>
      </c>
      <c r="G23" s="11">
        <v>7.5</v>
      </c>
      <c r="H23" s="28">
        <f>SUMPRODUCT($C$20:$D$20:$E$20:$F$20:$G$20,C23:D23:E23:F23:G23)</f>
        <v>4800</v>
      </c>
      <c r="I23" s="11" t="s">
        <v>13</v>
      </c>
      <c r="J23" s="15">
        <v>4800</v>
      </c>
    </row>
    <row r="24" spans="1:10" x14ac:dyDescent="0.25">
      <c r="B24" s="3" t="s">
        <v>95</v>
      </c>
      <c r="C24" s="11">
        <v>4.5</v>
      </c>
      <c r="D24" s="11">
        <v>0</v>
      </c>
      <c r="E24" s="11">
        <v>0</v>
      </c>
      <c r="F24" s="11">
        <v>0</v>
      </c>
      <c r="G24" s="11">
        <v>0</v>
      </c>
      <c r="H24" s="28">
        <f>SUMPRODUCT($C$20:$D$20:$E$20:$F$20:$G$20,C24:D24:E24:F24:G24)</f>
        <v>1199.9999999999998</v>
      </c>
      <c r="I24" s="11" t="s">
        <v>13</v>
      </c>
      <c r="J24" s="13">
        <v>1200</v>
      </c>
    </row>
    <row r="25" spans="1:10" x14ac:dyDescent="0.25">
      <c r="B25" s="3" t="s">
        <v>94</v>
      </c>
      <c r="C25" s="11">
        <v>0</v>
      </c>
      <c r="D25" s="11">
        <v>4.5</v>
      </c>
      <c r="E25" s="11">
        <v>4</v>
      </c>
      <c r="F25" s="11">
        <v>3</v>
      </c>
      <c r="G25" s="11">
        <v>0</v>
      </c>
      <c r="H25" s="28">
        <f>SUMPRODUCT($C$20:$D$20:$E$20:$F$20:$G$20,C25:D25:E25:F25:G25)</f>
        <v>2019.2307692307697</v>
      </c>
      <c r="I25" s="11" t="s">
        <v>13</v>
      </c>
      <c r="J25" s="13">
        <v>2400</v>
      </c>
    </row>
    <row r="26" spans="1:10" x14ac:dyDescent="0.25">
      <c r="B26" s="3" t="s">
        <v>96</v>
      </c>
      <c r="C26" s="11">
        <v>0</v>
      </c>
      <c r="D26" s="11">
        <v>0</v>
      </c>
      <c r="E26" s="11">
        <v>0</v>
      </c>
      <c r="F26" s="11">
        <v>0</v>
      </c>
      <c r="G26" s="12">
        <v>9</v>
      </c>
      <c r="H26" s="28">
        <f>SUMPRODUCT($C$20:$D$20:$E$20:$F$20:$G$20,C26:D26:E26:F26:G26)</f>
        <v>1199.9999999999998</v>
      </c>
      <c r="I26" s="11" t="s">
        <v>13</v>
      </c>
      <c r="J26" s="13">
        <v>1200</v>
      </c>
    </row>
    <row r="27" spans="1:10" ht="15.75" thickBot="1" x14ac:dyDescent="0.3">
      <c r="B27" s="3" t="s">
        <v>97</v>
      </c>
      <c r="C27" s="11">
        <v>4</v>
      </c>
      <c r="D27" s="11">
        <v>3</v>
      </c>
      <c r="E27" s="11">
        <v>2.5</v>
      </c>
      <c r="F27" s="11">
        <v>2</v>
      </c>
      <c r="G27" s="11">
        <v>4</v>
      </c>
      <c r="H27" s="28">
        <f>SUMPRODUCT($C$20:$D$20:$E$20:$F$20:$G$20,C27:D27:E27:F27:G27)</f>
        <v>2946.1538461538466</v>
      </c>
      <c r="I27" s="11" t="s">
        <v>13</v>
      </c>
      <c r="J27" s="14">
        <v>3000</v>
      </c>
    </row>
    <row r="28" spans="1:10" x14ac:dyDescent="0.25">
      <c r="B28" s="3"/>
      <c r="C28" s="11"/>
      <c r="D28" s="11"/>
      <c r="E28" s="11"/>
      <c r="F28" s="11"/>
      <c r="G28" s="11"/>
      <c r="H28" s="50"/>
    </row>
    <row r="29" spans="1:10" x14ac:dyDescent="0.25">
      <c r="H29" s="50"/>
    </row>
    <row r="30" spans="1:10" ht="21" x14ac:dyDescent="0.35">
      <c r="A30" s="30" t="s">
        <v>131</v>
      </c>
      <c r="H30" s="50"/>
    </row>
    <row r="31" spans="1:10" x14ac:dyDescent="0.25">
      <c r="B31" s="3" t="s">
        <v>0</v>
      </c>
      <c r="C31" s="3" t="s">
        <v>86</v>
      </c>
      <c r="D31" s="3" t="s">
        <v>87</v>
      </c>
      <c r="E31" s="3" t="s">
        <v>88</v>
      </c>
      <c r="F31" s="3" t="s">
        <v>89</v>
      </c>
      <c r="G31" s="3" t="s">
        <v>90</v>
      </c>
      <c r="H31" s="47"/>
    </row>
    <row r="32" spans="1:10" x14ac:dyDescent="0.25">
      <c r="B32" s="42" t="s">
        <v>91</v>
      </c>
      <c r="C32" s="27">
        <v>266.66666666666663</v>
      </c>
      <c r="D32" s="27">
        <v>227.15447154471551</v>
      </c>
      <c r="E32" s="27">
        <v>63.577235772357753</v>
      </c>
      <c r="F32" s="27">
        <v>163.57723577235777</v>
      </c>
      <c r="G32" s="27">
        <v>133.33333333333331</v>
      </c>
      <c r="H32" s="50"/>
    </row>
    <row r="33" spans="1:10" x14ac:dyDescent="0.25">
      <c r="B33" s="11"/>
      <c r="G33" s="1"/>
      <c r="H33" s="74" t="s">
        <v>6</v>
      </c>
      <c r="I33" s="3"/>
      <c r="J33" s="3" t="s">
        <v>7</v>
      </c>
    </row>
    <row r="34" spans="1:10" ht="15.75" thickBot="1" x14ac:dyDescent="0.3">
      <c r="B34" s="43" t="s">
        <v>92</v>
      </c>
      <c r="C34" s="44">
        <v>110</v>
      </c>
      <c r="D34" s="44">
        <v>90</v>
      </c>
      <c r="E34" s="44">
        <v>75</v>
      </c>
      <c r="F34" s="44">
        <v>80</v>
      </c>
      <c r="G34" s="44">
        <v>130</v>
      </c>
      <c r="H34" s="28">
        <f>SUMPRODUCT($C$32:$D$32:$E$32:$F$32:$G$32,C34:D34:E34:F34:G34)</f>
        <v>84965.040650406503</v>
      </c>
      <c r="I34" s="11"/>
      <c r="J34" s="33"/>
    </row>
    <row r="35" spans="1:10" x14ac:dyDescent="0.25">
      <c r="B35" s="3" t="s">
        <v>93</v>
      </c>
      <c r="C35" s="11">
        <v>5.5</v>
      </c>
      <c r="D35" s="11">
        <v>5.2</v>
      </c>
      <c r="E35" s="11">
        <v>5</v>
      </c>
      <c r="F35" s="11">
        <v>5.0999999999999996</v>
      </c>
      <c r="G35" s="11">
        <v>7.5</v>
      </c>
      <c r="H35" s="28">
        <f>SUMPRODUCT($C$32:$D$32:$E$32:$F$32:$G$32,C35:D35:E35:F35:G35)</f>
        <v>4800</v>
      </c>
      <c r="I35" s="11" t="s">
        <v>13</v>
      </c>
      <c r="J35" s="35">
        <v>4800</v>
      </c>
    </row>
    <row r="36" spans="1:10" x14ac:dyDescent="0.25">
      <c r="B36" s="3" t="s">
        <v>95</v>
      </c>
      <c r="C36" s="11">
        <v>4.5</v>
      </c>
      <c r="D36" s="11">
        <v>0</v>
      </c>
      <c r="E36" s="11">
        <v>0</v>
      </c>
      <c r="F36" s="11">
        <v>0</v>
      </c>
      <c r="G36" s="11">
        <v>0</v>
      </c>
      <c r="H36" s="28">
        <f>SUMPRODUCT($C$32:$D$32:$E$32:$F$32:$G$32,C36:D36:E36:F36:G36)</f>
        <v>1199.9999999999998</v>
      </c>
      <c r="I36" s="11" t="s">
        <v>13</v>
      </c>
      <c r="J36" s="36">
        <v>1200</v>
      </c>
    </row>
    <row r="37" spans="1:10" x14ac:dyDescent="0.25">
      <c r="B37" s="3" t="s">
        <v>94</v>
      </c>
      <c r="C37" s="11">
        <v>0</v>
      </c>
      <c r="D37" s="11">
        <v>4.5</v>
      </c>
      <c r="E37" s="11">
        <v>4</v>
      </c>
      <c r="F37" s="11">
        <v>3</v>
      </c>
      <c r="G37" s="11">
        <v>0</v>
      </c>
      <c r="H37" s="28">
        <f>SUMPRODUCT($C$32:$D$32:$E$32:$F$32:$G$32,C37:D37:E37:F37:G37)</f>
        <v>1767.2357723577243</v>
      </c>
      <c r="I37" s="11" t="s">
        <v>13</v>
      </c>
      <c r="J37" s="36">
        <v>2400</v>
      </c>
    </row>
    <row r="38" spans="1:10" x14ac:dyDescent="0.25">
      <c r="B38" s="3" t="s">
        <v>96</v>
      </c>
      <c r="C38" s="11">
        <v>0</v>
      </c>
      <c r="D38" s="11">
        <v>0</v>
      </c>
      <c r="E38" s="11">
        <v>0</v>
      </c>
      <c r="F38" s="11">
        <v>0</v>
      </c>
      <c r="G38" s="12">
        <v>9</v>
      </c>
      <c r="H38" s="28">
        <f>SUMPRODUCT($C$32:$D$32:$E$32:$F$32:$G$32,C38:D38:E38:F38:G38)</f>
        <v>1199.9999999999998</v>
      </c>
      <c r="I38" s="11" t="s">
        <v>13</v>
      </c>
      <c r="J38" s="36">
        <v>1200</v>
      </c>
    </row>
    <row r="39" spans="1:10" x14ac:dyDescent="0.25">
      <c r="B39" s="3" t="s">
        <v>97</v>
      </c>
      <c r="C39" s="11">
        <v>4</v>
      </c>
      <c r="D39" s="11">
        <v>3</v>
      </c>
      <c r="E39" s="11">
        <v>2.5</v>
      </c>
      <c r="F39" s="11">
        <v>2</v>
      </c>
      <c r="G39" s="11">
        <v>4</v>
      </c>
      <c r="H39" s="28">
        <f>SUMPRODUCT($C$32:$D$32:$E$32:$F$32:$G$32,C39:D39:E39:F39:G39)</f>
        <v>2767.5609756097556</v>
      </c>
      <c r="I39" s="11" t="s">
        <v>13</v>
      </c>
      <c r="J39" s="36">
        <v>3000</v>
      </c>
    </row>
    <row r="40" spans="1:10" x14ac:dyDescent="0.25">
      <c r="B40" s="3" t="s">
        <v>158</v>
      </c>
      <c r="C40" s="11">
        <v>0</v>
      </c>
      <c r="D40" s="11">
        <v>1</v>
      </c>
      <c r="E40" s="11">
        <v>-1</v>
      </c>
      <c r="F40" s="11">
        <v>-1</v>
      </c>
      <c r="G40" s="31">
        <v>0</v>
      </c>
      <c r="H40" s="28">
        <f>SUMPRODUCT($C$32:$D$32:$E$32:$F$32:$G$32,C40:D40:E40:F40:G40)</f>
        <v>0</v>
      </c>
      <c r="I40" s="32"/>
      <c r="J40" s="37">
        <v>0</v>
      </c>
    </row>
    <row r="41" spans="1:10" x14ac:dyDescent="0.25">
      <c r="B41" s="3" t="s">
        <v>159</v>
      </c>
      <c r="C41" s="11">
        <v>0</v>
      </c>
      <c r="D41" s="11">
        <v>0</v>
      </c>
      <c r="E41" s="11">
        <v>1</v>
      </c>
      <c r="F41" s="11">
        <v>-1</v>
      </c>
      <c r="G41" s="31">
        <v>0</v>
      </c>
      <c r="H41" s="28">
        <f>SUMPRODUCT($C$32:$D$32:$E$32:$F$32:$G$32,C41:D41:E41:F41:G41)</f>
        <v>-100.00000000000001</v>
      </c>
      <c r="I41" s="11" t="s">
        <v>13</v>
      </c>
      <c r="J41" s="37">
        <v>100</v>
      </c>
    </row>
    <row r="42" spans="1:10" ht="15.75" thickBot="1" x14ac:dyDescent="0.3">
      <c r="B42" s="3" t="s">
        <v>160</v>
      </c>
      <c r="C42" s="11">
        <v>0</v>
      </c>
      <c r="D42" s="11">
        <v>0</v>
      </c>
      <c r="E42" s="11">
        <v>-1</v>
      </c>
      <c r="F42" s="11">
        <v>1</v>
      </c>
      <c r="G42" s="31">
        <v>0</v>
      </c>
      <c r="H42" s="28">
        <f>SUMPRODUCT($C$32:$D$32:$E$32:$F$32:$G$32,C42:D42:E42:F42:G42)</f>
        <v>100.00000000000001</v>
      </c>
      <c r="I42" s="11" t="s">
        <v>13</v>
      </c>
      <c r="J42" s="38">
        <v>100</v>
      </c>
    </row>
    <row r="46" spans="1:10" ht="28.5" x14ac:dyDescent="0.45">
      <c r="A46" s="45" t="s">
        <v>704</v>
      </c>
    </row>
    <row r="47" spans="1:10" x14ac:dyDescent="0.25">
      <c r="B47" s="3" t="s">
        <v>0</v>
      </c>
      <c r="C47" s="3" t="s">
        <v>161</v>
      </c>
      <c r="D47" s="3" t="s">
        <v>162</v>
      </c>
      <c r="E47" s="3" t="s">
        <v>163</v>
      </c>
      <c r="F47" s="3" t="s">
        <v>164</v>
      </c>
      <c r="G47" s="3" t="s">
        <v>165</v>
      </c>
      <c r="H47" s="11"/>
    </row>
    <row r="48" spans="1:10" x14ac:dyDescent="0.25">
      <c r="B48" s="42" t="s">
        <v>91</v>
      </c>
      <c r="C48" s="27">
        <v>22.935779816513776</v>
      </c>
      <c r="D48" s="27">
        <v>0</v>
      </c>
      <c r="E48" s="27">
        <v>22.935779816513747</v>
      </c>
      <c r="F48" s="27">
        <v>45.87155963302753</v>
      </c>
      <c r="G48" s="27">
        <v>91.743119266055061</v>
      </c>
    </row>
    <row r="49" spans="1:10" x14ac:dyDescent="0.25">
      <c r="B49" s="11"/>
      <c r="G49" s="1"/>
      <c r="H49" s="3" t="s">
        <v>6</v>
      </c>
      <c r="I49" s="3"/>
      <c r="J49" s="3" t="s">
        <v>7</v>
      </c>
    </row>
    <row r="50" spans="1:10" ht="15.75" thickBot="1" x14ac:dyDescent="0.3">
      <c r="B50" s="43" t="s">
        <v>92</v>
      </c>
      <c r="C50" s="44">
        <v>400</v>
      </c>
      <c r="D50" s="44">
        <v>560</v>
      </c>
      <c r="E50" s="44">
        <v>560</v>
      </c>
      <c r="F50" s="44">
        <v>700</v>
      </c>
      <c r="G50" s="44">
        <v>0</v>
      </c>
      <c r="H50" s="28"/>
      <c r="I50" s="11"/>
      <c r="J50" s="33"/>
    </row>
    <row r="51" spans="1:10" x14ac:dyDescent="0.25">
      <c r="B51" s="3" t="s">
        <v>166</v>
      </c>
      <c r="C51" s="11">
        <v>25</v>
      </c>
      <c r="D51" s="11">
        <v>46</v>
      </c>
      <c r="E51" s="11">
        <v>16</v>
      </c>
      <c r="F51" s="11">
        <v>34</v>
      </c>
      <c r="G51" s="11">
        <v>0</v>
      </c>
      <c r="H51" s="28">
        <f>SUMPRODUCT($C$48:$D$48:$E$48:$F$48:$G$48,C51:D51:E51:F51:G51)</f>
        <v>2500.0000000000005</v>
      </c>
      <c r="I51" s="11" t="s">
        <v>13</v>
      </c>
      <c r="J51" s="35">
        <v>2500</v>
      </c>
    </row>
    <row r="52" spans="1:10" x14ac:dyDescent="0.25">
      <c r="B52" s="3" t="s">
        <v>167</v>
      </c>
      <c r="C52" s="11">
        <v>50</v>
      </c>
      <c r="D52" s="11">
        <v>30</v>
      </c>
      <c r="E52" s="11">
        <v>28</v>
      </c>
      <c r="F52" s="11">
        <v>12</v>
      </c>
      <c r="G52" s="11">
        <v>0</v>
      </c>
      <c r="H52" s="28">
        <f>SUMPRODUCT($C$48:$D$48:$E$48:$F$48:$G$48,C52:D52:E52:F52:G52)</f>
        <v>2339.4495412844044</v>
      </c>
      <c r="I52" s="11" t="s">
        <v>13</v>
      </c>
      <c r="J52" s="36">
        <v>2800</v>
      </c>
    </row>
    <row r="53" spans="1:10" x14ac:dyDescent="0.25">
      <c r="B53" s="3" t="s">
        <v>168</v>
      </c>
      <c r="C53" s="11">
        <v>1</v>
      </c>
      <c r="D53" s="11">
        <v>1</v>
      </c>
      <c r="E53" s="11">
        <v>0</v>
      </c>
      <c r="F53" s="11">
        <v>0</v>
      </c>
      <c r="G53" s="11">
        <v>0</v>
      </c>
      <c r="H53" s="28">
        <f>SUMPRODUCT($C$48:$D$48:$E$48:$F$48:$G$48,C53:D53:E53:F53:G53)</f>
        <v>22.935779816513776</v>
      </c>
      <c r="I53" s="11" t="s">
        <v>10</v>
      </c>
      <c r="J53" s="36">
        <v>20</v>
      </c>
    </row>
    <row r="54" spans="1:10" x14ac:dyDescent="0.25">
      <c r="B54" s="3" t="s">
        <v>169</v>
      </c>
      <c r="C54" s="11">
        <v>1</v>
      </c>
      <c r="D54" s="11">
        <v>1</v>
      </c>
      <c r="E54" s="11">
        <v>1</v>
      </c>
      <c r="F54" s="11">
        <v>1</v>
      </c>
      <c r="G54" s="12">
        <v>-1</v>
      </c>
      <c r="H54" s="28">
        <f>SUMPRODUCT($C$48:$D$48:$E$48:$F$48:$G$48,C54:D54:E54:F54:G54)</f>
        <v>0</v>
      </c>
      <c r="I54" s="11"/>
      <c r="J54" s="36">
        <v>0</v>
      </c>
    </row>
    <row r="55" spans="1:10" x14ac:dyDescent="0.25">
      <c r="B55" s="3" t="s">
        <v>170</v>
      </c>
      <c r="C55" s="11">
        <v>0</v>
      </c>
      <c r="D55" s="11">
        <v>1</v>
      </c>
      <c r="E55" s="11">
        <v>0</v>
      </c>
      <c r="F55" s="11">
        <v>1</v>
      </c>
      <c r="G55" s="11">
        <v>-0.5</v>
      </c>
      <c r="H55" s="28">
        <f>SUMPRODUCT($C$48:$D$48:$E$48:$F$48:$G$48,C55:D55:E55:F55:G55)</f>
        <v>0</v>
      </c>
      <c r="I55" s="11" t="s">
        <v>10</v>
      </c>
      <c r="J55" s="36">
        <v>0</v>
      </c>
    </row>
    <row r="56" spans="1:10" x14ac:dyDescent="0.25">
      <c r="B56" s="3" t="s">
        <v>171</v>
      </c>
      <c r="C56" s="11">
        <v>1</v>
      </c>
      <c r="D56" s="11">
        <v>1</v>
      </c>
      <c r="E56" s="11">
        <v>0</v>
      </c>
      <c r="F56" s="11">
        <v>0</v>
      </c>
      <c r="G56" s="31">
        <v>-0.75</v>
      </c>
      <c r="H56" s="28">
        <f>SUMPRODUCT($C$48:$D$48:$E$48:$F$48:$G$48,C56:D56:E56:F56:G56)</f>
        <v>-45.87155963302753</v>
      </c>
      <c r="I56" s="48" t="s">
        <v>13</v>
      </c>
      <c r="J56" s="37">
        <v>0</v>
      </c>
    </row>
    <row r="57" spans="1:10" ht="15.75" thickBot="1" x14ac:dyDescent="0.3">
      <c r="B57" s="3" t="s">
        <v>172</v>
      </c>
      <c r="C57" s="11">
        <v>0</v>
      </c>
      <c r="D57" s="11">
        <v>0</v>
      </c>
      <c r="E57" s="11">
        <v>1</v>
      </c>
      <c r="F57" s="11">
        <v>1</v>
      </c>
      <c r="G57" s="31">
        <v>-0.75</v>
      </c>
      <c r="H57" s="28">
        <f>SUMPRODUCT($C$48:$D$48:$E$48:$F$48:$G$48,C57:D57:E57:F57:G57)</f>
        <v>-2.8421709430404007E-14</v>
      </c>
      <c r="I57" s="11" t="s">
        <v>13</v>
      </c>
      <c r="J57" s="38">
        <v>0</v>
      </c>
    </row>
    <row r="58" spans="1:10" x14ac:dyDescent="0.25">
      <c r="B58" s="46"/>
      <c r="C58" s="11"/>
      <c r="D58" s="11"/>
      <c r="E58" s="11"/>
      <c r="F58" s="11"/>
      <c r="G58" s="31"/>
      <c r="H58" s="47"/>
      <c r="I58" s="11"/>
    </row>
    <row r="61" spans="1:10" ht="28.5" x14ac:dyDescent="0.45">
      <c r="A61" s="45" t="s">
        <v>705</v>
      </c>
    </row>
    <row r="63" spans="1:10" x14ac:dyDescent="0.25">
      <c r="B63" s="3" t="s">
        <v>0</v>
      </c>
      <c r="C63" s="3" t="s">
        <v>208</v>
      </c>
      <c r="D63" s="3" t="s">
        <v>209</v>
      </c>
      <c r="E63" s="3" t="s">
        <v>210</v>
      </c>
      <c r="F63" s="3" t="s">
        <v>211</v>
      </c>
      <c r="G63" s="3" t="s">
        <v>212</v>
      </c>
      <c r="H63" s="3" t="s">
        <v>213</v>
      </c>
      <c r="I63" s="3" t="s">
        <v>214</v>
      </c>
    </row>
    <row r="64" spans="1:10" x14ac:dyDescent="0.25">
      <c r="B64" s="42" t="s">
        <v>91</v>
      </c>
      <c r="C64" s="27">
        <v>7500</v>
      </c>
      <c r="D64" s="27">
        <v>0</v>
      </c>
      <c r="E64" s="27">
        <v>2499.9999999999995</v>
      </c>
      <c r="F64" s="27">
        <v>30000</v>
      </c>
      <c r="G64" s="27">
        <v>0</v>
      </c>
      <c r="H64" s="27">
        <v>10000</v>
      </c>
      <c r="I64" s="27">
        <v>9999.9999999999982</v>
      </c>
    </row>
    <row r="65" spans="1:12" x14ac:dyDescent="0.25">
      <c r="B65" s="11"/>
      <c r="G65" s="1"/>
      <c r="H65" s="3"/>
      <c r="I65" s="3"/>
      <c r="J65" s="3" t="s">
        <v>6</v>
      </c>
      <c r="K65" s="3"/>
      <c r="L65" s="3" t="s">
        <v>7</v>
      </c>
    </row>
    <row r="66" spans="1:12" ht="15.75" thickBot="1" x14ac:dyDescent="0.3">
      <c r="B66" s="43" t="s">
        <v>92</v>
      </c>
      <c r="C66" s="44">
        <v>0.15</v>
      </c>
      <c r="D66" s="44">
        <v>0.12</v>
      </c>
      <c r="E66" s="44">
        <v>0.09</v>
      </c>
      <c r="F66" s="44">
        <v>0.11</v>
      </c>
      <c r="G66" s="44">
        <v>8.5000000000000006E-2</v>
      </c>
      <c r="H66" s="44">
        <v>0.06</v>
      </c>
      <c r="I66" s="44">
        <v>0</v>
      </c>
      <c r="J66" s="28">
        <f>SUMPRODUCT($C$64:$D$64:$E$64:$F$64:$G$64:$H$64:$I$64,C66:D66:E66:F66:G66:H66:I66)</f>
        <v>5250</v>
      </c>
      <c r="K66" s="33"/>
      <c r="L66" s="33"/>
    </row>
    <row r="67" spans="1:12" x14ac:dyDescent="0.25">
      <c r="B67" s="3" t="s">
        <v>6</v>
      </c>
      <c r="C67" s="11">
        <v>1</v>
      </c>
      <c r="D67" s="11">
        <v>1</v>
      </c>
      <c r="E67" s="11">
        <v>1</v>
      </c>
      <c r="F67" s="11">
        <v>1</v>
      </c>
      <c r="G67" s="11">
        <v>1</v>
      </c>
      <c r="H67" s="47">
        <v>1</v>
      </c>
      <c r="I67" s="11">
        <v>0</v>
      </c>
      <c r="J67" s="28">
        <f>SUMPRODUCT($C$64:$D$64:$E$64:$F$64:$G$64:$H$64:$I$64,C67:D67:E67:F67:G67:H67:I67)</f>
        <v>50000</v>
      </c>
      <c r="K67" s="34"/>
      <c r="L67" s="35">
        <v>50000</v>
      </c>
    </row>
    <row r="68" spans="1:12" x14ac:dyDescent="0.25">
      <c r="B68" s="3" t="s">
        <v>243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47">
        <v>1</v>
      </c>
      <c r="I68" s="11">
        <v>0</v>
      </c>
      <c r="J68" s="28">
        <f>SUMPRODUCT($C$64:$D$64:$E$64:$F$64:$G$64:$H$64:$I$64,C68:D68:E68:F68:G68:H68:I68)</f>
        <v>10000</v>
      </c>
      <c r="K68" s="11" t="s">
        <v>10</v>
      </c>
      <c r="L68" s="36">
        <v>10000</v>
      </c>
    </row>
    <row r="69" spans="1:12" x14ac:dyDescent="0.25">
      <c r="B69" s="3" t="s">
        <v>244</v>
      </c>
      <c r="C69" s="11">
        <v>1</v>
      </c>
      <c r="D69" s="11">
        <v>1</v>
      </c>
      <c r="E69" s="11">
        <v>1</v>
      </c>
      <c r="F69" s="11">
        <v>0</v>
      </c>
      <c r="G69" s="11">
        <v>0</v>
      </c>
      <c r="H69" s="47">
        <v>0</v>
      </c>
      <c r="I69" s="11">
        <v>-1</v>
      </c>
      <c r="J69" s="28">
        <f>SUMPRODUCT($C$64:$D$64:$E$64:$F$64:$G$64:$H$64:$I$64,C69:D69:E69:F69:G69:H69:I69)</f>
        <v>1.8189894035458565E-12</v>
      </c>
      <c r="K69" s="11"/>
      <c r="L69" s="36">
        <v>0</v>
      </c>
    </row>
    <row r="70" spans="1:12" x14ac:dyDescent="0.25">
      <c r="B70" s="3" t="s">
        <v>245</v>
      </c>
      <c r="C70" s="11">
        <v>0</v>
      </c>
      <c r="D70" s="11">
        <v>0</v>
      </c>
      <c r="E70" s="11">
        <v>1</v>
      </c>
      <c r="F70" s="11">
        <v>0</v>
      </c>
      <c r="G70" s="12">
        <v>0</v>
      </c>
      <c r="H70" s="47">
        <v>0</v>
      </c>
      <c r="I70" s="11">
        <v>-0.25</v>
      </c>
      <c r="J70" s="28">
        <f>SUMPRODUCT($C$64:$D$64:$E$64:$F$64:$G$64:$H$64:$I$64,C70:D70:E70:F70:G70:H70:I70)</f>
        <v>0</v>
      </c>
      <c r="K70" s="11" t="s">
        <v>10</v>
      </c>
      <c r="L70" s="36">
        <v>0</v>
      </c>
    </row>
    <row r="71" spans="1:12" x14ac:dyDescent="0.25">
      <c r="B71" s="3" t="s">
        <v>246</v>
      </c>
      <c r="C71" s="11">
        <v>0</v>
      </c>
      <c r="D71" s="11">
        <v>0</v>
      </c>
      <c r="E71" s="11">
        <v>0</v>
      </c>
      <c r="F71" s="11">
        <v>1</v>
      </c>
      <c r="G71" s="11">
        <v>1</v>
      </c>
      <c r="H71" s="47">
        <v>0</v>
      </c>
      <c r="I71" s="11">
        <v>-1</v>
      </c>
      <c r="J71" s="28">
        <f>SUMPRODUCT($C$64:$D$64:$E$64:$F$64:$G$64:$H$64:$I$64,C71:D71:E71:F71:G71:H71:I71)</f>
        <v>20000</v>
      </c>
      <c r="K71" s="11" t="s">
        <v>10</v>
      </c>
      <c r="L71" s="36">
        <v>0</v>
      </c>
    </row>
    <row r="72" spans="1:12" ht="15.75" thickBot="1" x14ac:dyDescent="0.3">
      <c r="B72" s="3" t="s">
        <v>247</v>
      </c>
      <c r="C72" s="11">
        <v>0</v>
      </c>
      <c r="D72" s="11">
        <v>0</v>
      </c>
      <c r="E72" s="11">
        <v>1</v>
      </c>
      <c r="F72" s="11">
        <v>0</v>
      </c>
      <c r="G72" s="31">
        <v>1</v>
      </c>
      <c r="H72" s="47">
        <v>1</v>
      </c>
      <c r="I72" s="48">
        <v>0</v>
      </c>
      <c r="J72" s="28">
        <f>SUMPRODUCT($C$64:$D$64:$E$64:$F$64:$G$64:$H$64:$I$64,C72:D72:E72:F72:G72:H72:I72)</f>
        <v>12500</v>
      </c>
      <c r="K72" s="48" t="s">
        <v>13</v>
      </c>
      <c r="L72" s="38">
        <v>12500</v>
      </c>
    </row>
    <row r="73" spans="1:12" x14ac:dyDescent="0.25">
      <c r="B73" s="3"/>
      <c r="C73" s="11"/>
      <c r="D73" s="11"/>
      <c r="E73" s="11"/>
      <c r="F73" s="11"/>
      <c r="G73" s="31"/>
      <c r="H73" s="47"/>
      <c r="I73" s="11"/>
      <c r="J73" s="47"/>
      <c r="K73" s="31"/>
    </row>
    <row r="79" spans="1:12" ht="28.5" x14ac:dyDescent="0.45">
      <c r="A79" s="45" t="s">
        <v>706</v>
      </c>
    </row>
    <row r="81" spans="1:12" x14ac:dyDescent="0.25">
      <c r="B81" s="3" t="s">
        <v>0</v>
      </c>
      <c r="C81" s="3" t="s">
        <v>248</v>
      </c>
      <c r="D81" s="3" t="s">
        <v>249</v>
      </c>
      <c r="E81" s="3" t="s">
        <v>250</v>
      </c>
      <c r="F81" s="3"/>
      <c r="G81" s="3"/>
      <c r="H81" s="3"/>
      <c r="I81" s="3"/>
    </row>
    <row r="82" spans="1:12" x14ac:dyDescent="0.25">
      <c r="B82" s="42" t="s">
        <v>91</v>
      </c>
      <c r="C82" s="27">
        <v>239.99999999999989</v>
      </c>
      <c r="D82" s="27">
        <v>312.00000000000006</v>
      </c>
      <c r="E82" s="27">
        <v>120</v>
      </c>
      <c r="F82" s="50"/>
      <c r="G82" s="50"/>
      <c r="H82" s="50"/>
      <c r="I82" s="50"/>
    </row>
    <row r="83" spans="1:12" x14ac:dyDescent="0.25">
      <c r="B83" s="11"/>
      <c r="F83" s="3" t="s">
        <v>6</v>
      </c>
      <c r="G83" s="1"/>
      <c r="H83" s="3" t="s">
        <v>7</v>
      </c>
      <c r="I83" s="3"/>
      <c r="J83" s="49"/>
      <c r="K83" s="3"/>
      <c r="L83" s="3"/>
    </row>
    <row r="84" spans="1:12" ht="15.75" thickBot="1" x14ac:dyDescent="0.3">
      <c r="B84" s="43" t="s">
        <v>92</v>
      </c>
      <c r="C84" s="44">
        <v>6.5</v>
      </c>
      <c r="D84" s="44">
        <v>9</v>
      </c>
      <c r="E84" s="44">
        <v>10</v>
      </c>
      <c r="F84" s="28">
        <f>SUMPRODUCT($C$82:$D$82:$E$82,C84:D84:E84)</f>
        <v>5568</v>
      </c>
      <c r="G84" s="47"/>
      <c r="H84" s="33"/>
      <c r="I84" s="47"/>
      <c r="J84" s="47"/>
      <c r="K84" s="33"/>
      <c r="L84" s="33"/>
    </row>
    <row r="85" spans="1:12" x14ac:dyDescent="0.25">
      <c r="B85" s="3" t="s">
        <v>266</v>
      </c>
      <c r="C85" s="11">
        <v>3</v>
      </c>
      <c r="D85" s="11">
        <v>4</v>
      </c>
      <c r="E85" s="11">
        <v>6</v>
      </c>
      <c r="F85" s="28">
        <f>SUMPRODUCT($C$82:$D$82:$E$82,C85:D85:E85)</f>
        <v>2688</v>
      </c>
      <c r="G85" s="11" t="s">
        <v>13</v>
      </c>
      <c r="H85" s="35">
        <v>2700</v>
      </c>
      <c r="I85" s="11"/>
      <c r="J85" s="47"/>
      <c r="K85" s="34"/>
      <c r="L85" s="34"/>
    </row>
    <row r="86" spans="1:12" x14ac:dyDescent="0.25">
      <c r="B86" s="3" t="s">
        <v>267</v>
      </c>
      <c r="C86" s="11">
        <v>55</v>
      </c>
      <c r="D86" s="11">
        <v>75</v>
      </c>
      <c r="E86" s="11">
        <v>95</v>
      </c>
      <c r="F86" s="28">
        <f>SUMPRODUCT($C$82:$D$82:$E$82,C86:D86:E86)</f>
        <v>48000</v>
      </c>
      <c r="G86" s="11" t="s">
        <v>13</v>
      </c>
      <c r="H86" s="36">
        <v>48000</v>
      </c>
      <c r="I86" s="11"/>
      <c r="J86" s="47"/>
      <c r="K86" s="11"/>
      <c r="L86" s="34"/>
    </row>
    <row r="87" spans="1:12" x14ac:dyDescent="0.25">
      <c r="B87" s="3" t="s">
        <v>268</v>
      </c>
      <c r="C87" s="11">
        <v>3</v>
      </c>
      <c r="D87" s="11">
        <v>5</v>
      </c>
      <c r="E87" s="11">
        <v>6</v>
      </c>
      <c r="F87" s="28">
        <f>SUMPRODUCT($C$82:$D$82:$E$82,C87:D87:E87)</f>
        <v>3000</v>
      </c>
      <c r="G87" s="11" t="s">
        <v>13</v>
      </c>
      <c r="H87" s="36">
        <v>3000</v>
      </c>
      <c r="I87" s="11"/>
      <c r="J87" s="47"/>
      <c r="K87" s="11"/>
      <c r="L87" s="34"/>
    </row>
    <row r="88" spans="1:12" x14ac:dyDescent="0.25">
      <c r="B88" s="3" t="s">
        <v>269</v>
      </c>
      <c r="C88" s="11">
        <v>5</v>
      </c>
      <c r="D88" s="11">
        <v>6</v>
      </c>
      <c r="E88" s="11">
        <v>8</v>
      </c>
      <c r="F88" s="28">
        <f>SUMPRODUCT($C$82:$D$82:$E$82,C88:D88:E88)</f>
        <v>4032</v>
      </c>
      <c r="G88" s="11" t="s">
        <v>13</v>
      </c>
      <c r="H88" s="36">
        <v>12000</v>
      </c>
      <c r="I88" s="11"/>
      <c r="J88" s="47"/>
      <c r="K88" s="11"/>
      <c r="L88" s="34"/>
    </row>
    <row r="89" spans="1:12" x14ac:dyDescent="0.25">
      <c r="B89" s="3" t="s">
        <v>271</v>
      </c>
      <c r="C89" s="11">
        <v>1</v>
      </c>
      <c r="D89" s="11">
        <v>0</v>
      </c>
      <c r="E89" s="11">
        <v>0</v>
      </c>
      <c r="F89" s="28">
        <f>SUMPRODUCT($C$82:$D$82:$E$82,C89:D89:E89)</f>
        <v>239.99999999999989</v>
      </c>
      <c r="G89" s="11" t="s">
        <v>10</v>
      </c>
      <c r="H89" s="36">
        <v>120</v>
      </c>
      <c r="I89" s="11"/>
      <c r="J89" s="47"/>
      <c r="K89" s="11"/>
      <c r="L89" s="34"/>
    </row>
    <row r="90" spans="1:12" x14ac:dyDescent="0.25">
      <c r="B90" s="3" t="s">
        <v>271</v>
      </c>
      <c r="C90" s="11">
        <v>0</v>
      </c>
      <c r="D90" s="11">
        <v>1</v>
      </c>
      <c r="E90" s="11">
        <v>0</v>
      </c>
      <c r="F90" s="28">
        <f>SUMPRODUCT($C$82:$D$82:$E$82,C90:D90:E90)</f>
        <v>312.00000000000006</v>
      </c>
      <c r="G90" s="48" t="s">
        <v>10</v>
      </c>
      <c r="H90" s="37">
        <v>120</v>
      </c>
      <c r="I90" s="48"/>
      <c r="J90" s="47"/>
      <c r="K90" s="48"/>
      <c r="L90" s="31"/>
    </row>
    <row r="91" spans="1:12" ht="15.75" thickBot="1" x14ac:dyDescent="0.3">
      <c r="B91" s="3" t="s">
        <v>271</v>
      </c>
      <c r="C91" s="11">
        <v>0</v>
      </c>
      <c r="D91" s="11">
        <v>0</v>
      </c>
      <c r="E91" s="11">
        <v>1</v>
      </c>
      <c r="F91" s="28">
        <f>SUMPRODUCT($C$82:$D$82:$E$82,C91:D91:E91)</f>
        <v>120</v>
      </c>
      <c r="G91" s="51" t="s">
        <v>10</v>
      </c>
      <c r="H91" s="38">
        <v>120</v>
      </c>
      <c r="J91" s="47"/>
    </row>
    <row r="93" spans="1:12" ht="28.5" x14ac:dyDescent="0.45">
      <c r="A93" s="45" t="s">
        <v>707</v>
      </c>
    </row>
    <row r="95" spans="1:12" x14ac:dyDescent="0.25">
      <c r="B95" s="33" t="s">
        <v>0</v>
      </c>
      <c r="C95" s="53" t="s">
        <v>270</v>
      </c>
      <c r="D95" s="53" t="s">
        <v>285</v>
      </c>
      <c r="E95" s="53" t="s">
        <v>286</v>
      </c>
      <c r="F95" s="53" t="s">
        <v>284</v>
      </c>
      <c r="G95" s="52"/>
    </row>
    <row r="96" spans="1:12" x14ac:dyDescent="0.25">
      <c r="B96" s="54" t="s">
        <v>5</v>
      </c>
      <c r="C96" s="55">
        <v>1.394904458598726</v>
      </c>
      <c r="D96" s="55">
        <v>0</v>
      </c>
      <c r="E96" s="55">
        <v>5.4904458598726134</v>
      </c>
      <c r="F96" s="55">
        <v>0</v>
      </c>
      <c r="G96" s="52"/>
    </row>
    <row r="97" spans="1:9" x14ac:dyDescent="0.25">
      <c r="B97" s="52"/>
      <c r="C97" s="52"/>
      <c r="D97" s="52"/>
      <c r="E97" s="52"/>
      <c r="F97" s="52"/>
      <c r="G97" s="53" t="s">
        <v>6</v>
      </c>
      <c r="I97" s="1" t="s">
        <v>7</v>
      </c>
    </row>
    <row r="98" spans="1:9" ht="15.75" thickBot="1" x14ac:dyDescent="0.3">
      <c r="B98" s="56" t="s">
        <v>8</v>
      </c>
      <c r="C98" s="57">
        <v>51</v>
      </c>
      <c r="D98" s="57">
        <v>9</v>
      </c>
      <c r="E98" s="57">
        <v>1</v>
      </c>
      <c r="F98" s="57">
        <v>8</v>
      </c>
      <c r="G98" s="73">
        <f>SUMPRODUCT($C$96:$D$96:$E$96:$F$96,C98:D98:E98:F98)</f>
        <v>76.630573248407629</v>
      </c>
      <c r="H98" s="2"/>
      <c r="I98" s="2"/>
    </row>
    <row r="99" spans="1:9" x14ac:dyDescent="0.25">
      <c r="B99" s="33" t="s">
        <v>287</v>
      </c>
      <c r="C99" s="58">
        <v>692</v>
      </c>
      <c r="D99" s="58">
        <v>110</v>
      </c>
      <c r="E99" s="58">
        <v>81</v>
      </c>
      <c r="F99" s="58">
        <v>150</v>
      </c>
      <c r="G99" s="73">
        <f>SUMPRODUCT($C$96:$D$96:$E$96:$F$96,C99:D99:E99:F99)</f>
        <v>1410</v>
      </c>
      <c r="H99" s="2" t="s">
        <v>10</v>
      </c>
      <c r="I99" s="59">
        <v>1410</v>
      </c>
    </row>
    <row r="100" spans="1:9" x14ac:dyDescent="0.25">
      <c r="B100" s="33" t="s">
        <v>288</v>
      </c>
      <c r="C100" s="58">
        <v>692</v>
      </c>
      <c r="D100" s="58">
        <v>110</v>
      </c>
      <c r="E100" s="58">
        <v>81</v>
      </c>
      <c r="F100" s="58">
        <v>150</v>
      </c>
      <c r="G100" s="73">
        <f>SUMPRODUCT($C$96:$D$96:$E$96:$F$96,C100:D100:E100:F100)</f>
        <v>1410</v>
      </c>
      <c r="H100" s="2" t="s">
        <v>13</v>
      </c>
      <c r="I100" s="60">
        <v>1610</v>
      </c>
    </row>
    <row r="101" spans="1:9" x14ac:dyDescent="0.25">
      <c r="B101" s="33" t="s">
        <v>289</v>
      </c>
      <c r="C101" s="58">
        <v>57</v>
      </c>
      <c r="D101" s="58">
        <v>6</v>
      </c>
      <c r="E101" s="58">
        <v>1</v>
      </c>
      <c r="F101" s="58">
        <v>8</v>
      </c>
      <c r="G101" s="73">
        <f>SUMPRODUCT($C$96:$D$96:$E$96:$F$96,C101:D101:E101:F101)</f>
        <v>84.999999999999986</v>
      </c>
      <c r="H101" s="2" t="s">
        <v>10</v>
      </c>
      <c r="I101" s="60">
        <v>85</v>
      </c>
    </row>
    <row r="102" spans="1:9" ht="15.75" thickBot="1" x14ac:dyDescent="0.3">
      <c r="B102" s="33" t="s">
        <v>290</v>
      </c>
      <c r="C102" s="58">
        <v>0</v>
      </c>
      <c r="D102" s="58">
        <v>1</v>
      </c>
      <c r="E102" s="58">
        <v>22</v>
      </c>
      <c r="F102" s="58">
        <v>12</v>
      </c>
      <c r="G102" s="73">
        <f>SUMPRODUCT($C$96:$D$96:$E$96:$F$96,C102:D102:E102:F102)</f>
        <v>120.78980891719749</v>
      </c>
      <c r="H102" s="2" t="s">
        <v>10</v>
      </c>
      <c r="I102" s="61">
        <v>25</v>
      </c>
    </row>
    <row r="103" spans="1:9" x14ac:dyDescent="0.25">
      <c r="B103" s="33"/>
      <c r="C103" s="58"/>
      <c r="D103" s="58"/>
      <c r="E103" s="58"/>
      <c r="F103" s="58"/>
      <c r="G103" s="62"/>
      <c r="H103" s="2"/>
      <c r="I103" s="58"/>
    </row>
    <row r="104" spans="1:9" x14ac:dyDescent="0.25">
      <c r="B104" s="33"/>
      <c r="C104" s="58"/>
      <c r="D104" s="58"/>
      <c r="E104" s="58"/>
      <c r="F104" s="58"/>
      <c r="G104" s="62"/>
      <c r="H104" s="2"/>
      <c r="I104" s="58"/>
    </row>
    <row r="110" spans="1:9" ht="28.5" x14ac:dyDescent="0.45">
      <c r="A110" s="45" t="s">
        <v>708</v>
      </c>
    </row>
    <row r="112" spans="1:9" x14ac:dyDescent="0.25">
      <c r="B112" s="33" t="s">
        <v>0</v>
      </c>
      <c r="C112" s="53" t="s">
        <v>315</v>
      </c>
      <c r="D112" s="53" t="s">
        <v>316</v>
      </c>
      <c r="E112" s="53" t="s">
        <v>317</v>
      </c>
      <c r="F112" s="53" t="s">
        <v>318</v>
      </c>
      <c r="G112" s="52"/>
    </row>
    <row r="113" spans="2:9" x14ac:dyDescent="0.25">
      <c r="B113" s="54" t="s">
        <v>5</v>
      </c>
      <c r="C113" s="55">
        <v>325</v>
      </c>
      <c r="D113" s="55">
        <v>100</v>
      </c>
      <c r="E113" s="55">
        <v>375</v>
      </c>
      <c r="F113" s="55">
        <v>425</v>
      </c>
      <c r="G113" s="52"/>
    </row>
    <row r="114" spans="2:9" x14ac:dyDescent="0.25">
      <c r="B114" s="52"/>
      <c r="C114" s="52"/>
      <c r="D114" s="52"/>
      <c r="E114" s="52"/>
      <c r="F114" s="52"/>
      <c r="G114" s="53" t="s">
        <v>6</v>
      </c>
      <c r="I114" s="1" t="s">
        <v>7</v>
      </c>
    </row>
    <row r="115" spans="2:9" ht="15.75" thickBot="1" x14ac:dyDescent="0.3">
      <c r="B115" s="56" t="s">
        <v>8</v>
      </c>
      <c r="C115" s="57">
        <v>70</v>
      </c>
      <c r="D115" s="57">
        <v>80</v>
      </c>
      <c r="E115" s="57">
        <v>130</v>
      </c>
      <c r="F115" s="57">
        <v>150</v>
      </c>
      <c r="G115" s="73">
        <f>SUMPRODUCT($C$113:$D$113:$E$113:$F$113,C115:D115:E115:F115)</f>
        <v>143250</v>
      </c>
      <c r="H115" s="2"/>
      <c r="I115" s="2"/>
    </row>
    <row r="116" spans="2:9" x14ac:dyDescent="0.25">
      <c r="B116" s="33" t="s">
        <v>358</v>
      </c>
      <c r="C116" s="58">
        <v>0</v>
      </c>
      <c r="D116" s="58">
        <v>0</v>
      </c>
      <c r="E116" s="58">
        <v>1</v>
      </c>
      <c r="F116" s="58">
        <v>0</v>
      </c>
      <c r="G116" s="73">
        <f>SUMPRODUCT($C$113:$D$113:$E$113:$F$113,C116:D116:E116:F116)</f>
        <v>375</v>
      </c>
      <c r="H116" s="2" t="s">
        <v>10</v>
      </c>
      <c r="I116" s="59">
        <v>100</v>
      </c>
    </row>
    <row r="117" spans="2:9" x14ac:dyDescent="0.25">
      <c r="B117" s="33" t="s">
        <v>359</v>
      </c>
      <c r="C117" s="58">
        <v>0.4</v>
      </c>
      <c r="D117" s="58">
        <v>0.5</v>
      </c>
      <c r="E117" s="58">
        <v>0.6</v>
      </c>
      <c r="F117" s="58">
        <v>0.8</v>
      </c>
      <c r="G117" s="73">
        <f>SUMPRODUCT($C$113:$D$113:$E$113:$F$113,C117:D117:E117:F117)</f>
        <v>745</v>
      </c>
      <c r="H117" s="2" t="s">
        <v>13</v>
      </c>
      <c r="I117" s="60">
        <v>750</v>
      </c>
    </row>
    <row r="118" spans="2:9" x14ac:dyDescent="0.25">
      <c r="B118" s="33" t="s">
        <v>360</v>
      </c>
      <c r="C118" s="58">
        <v>1</v>
      </c>
      <c r="D118" s="58">
        <v>0</v>
      </c>
      <c r="E118" s="58">
        <v>1</v>
      </c>
      <c r="F118" s="58">
        <v>0</v>
      </c>
      <c r="G118" s="73">
        <f>SUMPRODUCT($C$113:$D$113:$E$113:$F$113,C118:D118:E118:F118)</f>
        <v>700</v>
      </c>
      <c r="H118" s="2" t="s">
        <v>13</v>
      </c>
      <c r="I118" s="60">
        <v>700</v>
      </c>
    </row>
    <row r="119" spans="2:9" x14ac:dyDescent="0.25">
      <c r="B119" s="33" t="s">
        <v>361</v>
      </c>
      <c r="C119" s="58">
        <v>0</v>
      </c>
      <c r="D119" s="58">
        <v>1</v>
      </c>
      <c r="E119" s="58">
        <v>0</v>
      </c>
      <c r="F119" s="58">
        <v>1</v>
      </c>
      <c r="G119" s="73">
        <f>SUMPRODUCT($C$113:$D$113:$E$113:$F$113,C119:D119:E119:F119)</f>
        <v>525</v>
      </c>
      <c r="H119" s="2" t="s">
        <v>13</v>
      </c>
      <c r="I119" s="60">
        <v>550</v>
      </c>
    </row>
    <row r="120" spans="2:9" x14ac:dyDescent="0.25">
      <c r="B120" s="33" t="s">
        <v>362</v>
      </c>
      <c r="C120" s="58">
        <v>1</v>
      </c>
      <c r="D120" s="58">
        <v>1</v>
      </c>
      <c r="E120" s="58">
        <v>1</v>
      </c>
      <c r="F120" s="58">
        <v>0</v>
      </c>
      <c r="G120" s="73">
        <f>SUMPRODUCT($C$113:$D$113:$E$113:$F$113,C120:D120:E120:F120)</f>
        <v>800</v>
      </c>
      <c r="H120" s="2" t="s">
        <v>13</v>
      </c>
      <c r="I120" s="60">
        <v>800</v>
      </c>
    </row>
    <row r="121" spans="2:9" x14ac:dyDescent="0.25">
      <c r="B121" s="63" t="s">
        <v>363</v>
      </c>
      <c r="C121" s="62">
        <v>0</v>
      </c>
      <c r="D121" s="62">
        <v>0</v>
      </c>
      <c r="E121" s="62">
        <v>0</v>
      </c>
      <c r="F121" s="62">
        <v>1</v>
      </c>
      <c r="G121" s="73">
        <f>SUMPRODUCT($C$113:$D$113:$E$113:$F$113,C121:D121:E121:F121)</f>
        <v>425</v>
      </c>
      <c r="H121" s="2" t="s">
        <v>13</v>
      </c>
      <c r="I121" s="66">
        <v>950</v>
      </c>
    </row>
    <row r="122" spans="2:9" x14ac:dyDescent="0.25">
      <c r="B122" s="63" t="s">
        <v>364</v>
      </c>
      <c r="C122" s="62">
        <v>1</v>
      </c>
      <c r="D122" s="62">
        <v>1</v>
      </c>
      <c r="E122" s="62">
        <v>2</v>
      </c>
      <c r="F122" s="62">
        <v>1</v>
      </c>
      <c r="G122" s="73">
        <f>SUMPRODUCT($C$113:$D$113:$E$113:$F$113,C122:D122:E122:F122)</f>
        <v>1600</v>
      </c>
      <c r="H122" s="2" t="s">
        <v>13</v>
      </c>
      <c r="I122" s="66">
        <v>1600</v>
      </c>
    </row>
    <row r="123" spans="2:9" x14ac:dyDescent="0.25">
      <c r="B123" s="63" t="s">
        <v>365</v>
      </c>
      <c r="C123" s="62">
        <v>1</v>
      </c>
      <c r="D123" s="62">
        <v>1</v>
      </c>
      <c r="E123" s="62">
        <v>0</v>
      </c>
      <c r="F123" s="62">
        <v>1</v>
      </c>
      <c r="G123" s="73">
        <f>SUMPRODUCT($C$113:$D$113:$E$113:$F$113,C123:D123:E123:F123)</f>
        <v>850</v>
      </c>
      <c r="H123" s="2" t="s">
        <v>13</v>
      </c>
      <c r="I123" s="66">
        <v>1000</v>
      </c>
    </row>
    <row r="124" spans="2:9" x14ac:dyDescent="0.25">
      <c r="B124" s="63" t="s">
        <v>366</v>
      </c>
      <c r="C124" s="62">
        <v>1</v>
      </c>
      <c r="D124" s="62">
        <v>0</v>
      </c>
      <c r="E124" s="62">
        <v>1</v>
      </c>
      <c r="F124" s="62">
        <v>1</v>
      </c>
      <c r="G124" s="73">
        <f>SUMPRODUCT($C$113:$D$113:$E$113:$F$113,C124:D124:E124:F124)</f>
        <v>1125</v>
      </c>
      <c r="H124" s="2" t="s">
        <v>13</v>
      </c>
      <c r="I124" s="66">
        <v>1600</v>
      </c>
    </row>
    <row r="125" spans="2:9" x14ac:dyDescent="0.25">
      <c r="B125" s="63" t="s">
        <v>367</v>
      </c>
      <c r="C125" s="62">
        <v>0</v>
      </c>
      <c r="D125" s="62">
        <v>1</v>
      </c>
      <c r="E125" s="62">
        <v>1</v>
      </c>
      <c r="F125" s="62">
        <v>1</v>
      </c>
      <c r="G125" s="73">
        <f>SUMPRODUCT($C$113:$D$113:$E$113:$F$113,C125:D125:E125:F125)</f>
        <v>900</v>
      </c>
      <c r="H125" s="2" t="s">
        <v>13</v>
      </c>
      <c r="I125" s="66">
        <v>900</v>
      </c>
    </row>
    <row r="126" spans="2:9" x14ac:dyDescent="0.25">
      <c r="B126" s="63" t="s">
        <v>368</v>
      </c>
      <c r="C126" s="62">
        <v>1</v>
      </c>
      <c r="D126" s="62">
        <v>1</v>
      </c>
      <c r="E126" s="62">
        <v>0</v>
      </c>
      <c r="F126" s="62">
        <v>0</v>
      </c>
      <c r="G126" s="73">
        <f>SUMPRODUCT($C$113:$D$113:$E$113:$F$113,C126:D126:E126:F126)</f>
        <v>425</v>
      </c>
      <c r="H126" s="2" t="s">
        <v>13</v>
      </c>
      <c r="I126" s="66">
        <v>850</v>
      </c>
    </row>
    <row r="127" spans="2:9" x14ac:dyDescent="0.25">
      <c r="B127" s="63" t="s">
        <v>369</v>
      </c>
      <c r="C127" s="62">
        <v>0</v>
      </c>
      <c r="D127" s="62">
        <v>0</v>
      </c>
      <c r="E127" s="62">
        <v>1</v>
      </c>
      <c r="F127" s="62">
        <v>1</v>
      </c>
      <c r="G127" s="73">
        <f>SUMPRODUCT($C$113:$D$113:$E$113:$F$113,C127:D127:E127:F127)</f>
        <v>800</v>
      </c>
      <c r="H127" s="2" t="s">
        <v>13</v>
      </c>
      <c r="I127" s="66">
        <v>800</v>
      </c>
    </row>
    <row r="128" spans="2:9" x14ac:dyDescent="0.25">
      <c r="B128" s="63" t="s">
        <v>370</v>
      </c>
      <c r="C128" s="62">
        <v>0</v>
      </c>
      <c r="D128" s="62">
        <v>1</v>
      </c>
      <c r="E128" s="62">
        <v>1</v>
      </c>
      <c r="F128" s="62">
        <v>0</v>
      </c>
      <c r="G128" s="73">
        <f>SUMPRODUCT($C$113:$D$113:$E$113:$F$113,C128:D128:E128:F128)</f>
        <v>475</v>
      </c>
      <c r="H128" s="2" t="s">
        <v>13</v>
      </c>
      <c r="I128" s="66">
        <v>1250</v>
      </c>
    </row>
    <row r="129" spans="1:9" ht="15.75" thickBot="1" x14ac:dyDescent="0.3">
      <c r="B129" s="63" t="s">
        <v>371</v>
      </c>
      <c r="C129" s="62">
        <v>1</v>
      </c>
      <c r="D129" s="62">
        <v>0</v>
      </c>
      <c r="E129" s="62">
        <v>0</v>
      </c>
      <c r="F129" s="62">
        <v>1</v>
      </c>
      <c r="G129" s="73">
        <f>SUMPRODUCT($C$113:$D$113:$E$113:$F$113,C129:D129:E129:F129)</f>
        <v>750</v>
      </c>
      <c r="H129" s="2" t="s">
        <v>13</v>
      </c>
      <c r="I129" s="67">
        <v>750</v>
      </c>
    </row>
    <row r="137" spans="1:9" ht="28.5" x14ac:dyDescent="0.45">
      <c r="A137" s="45" t="s">
        <v>709</v>
      </c>
      <c r="B137" t="s">
        <v>711</v>
      </c>
      <c r="E137" s="45" t="s">
        <v>729</v>
      </c>
    </row>
    <row r="139" spans="1:9" x14ac:dyDescent="0.25">
      <c r="B139" s="33" t="s">
        <v>0</v>
      </c>
      <c r="C139" s="53" t="s">
        <v>372</v>
      </c>
      <c r="D139" s="53" t="s">
        <v>373</v>
      </c>
      <c r="E139" s="53" t="s">
        <v>374</v>
      </c>
      <c r="F139" s="53"/>
      <c r="G139" s="52"/>
    </row>
    <row r="140" spans="1:9" x14ac:dyDescent="0.25">
      <c r="B140" s="54" t="s">
        <v>5</v>
      </c>
      <c r="C140" s="55">
        <v>1.9999999999999998</v>
      </c>
      <c r="D140" s="55">
        <v>0</v>
      </c>
      <c r="E140" s="55">
        <v>4</v>
      </c>
      <c r="F140" s="31"/>
      <c r="G140" s="52"/>
    </row>
    <row r="141" spans="1:9" x14ac:dyDescent="0.25">
      <c r="B141" s="52"/>
      <c r="C141" s="52"/>
      <c r="D141" s="52"/>
      <c r="E141" s="52"/>
      <c r="F141" s="33" t="s">
        <v>6</v>
      </c>
      <c r="G141" s="64"/>
      <c r="H141" s="3" t="s">
        <v>7</v>
      </c>
      <c r="I141" s="1"/>
    </row>
    <row r="142" spans="1:9" ht="15.75" thickBot="1" x14ac:dyDescent="0.3">
      <c r="B142" s="56" t="s">
        <v>8</v>
      </c>
      <c r="C142" s="57">
        <v>800</v>
      </c>
      <c r="D142" s="57">
        <v>900</v>
      </c>
      <c r="E142" s="57">
        <v>600</v>
      </c>
      <c r="F142" s="73">
        <f>SUMPRODUCT($C$140:$D$140:$E$140,C142:D142:E142)</f>
        <v>4000</v>
      </c>
      <c r="G142" s="62"/>
      <c r="H142" s="2"/>
      <c r="I142" s="2"/>
    </row>
    <row r="143" spans="1:9" x14ac:dyDescent="0.25">
      <c r="B143" s="33" t="s">
        <v>392</v>
      </c>
      <c r="C143" s="58">
        <v>1</v>
      </c>
      <c r="D143" s="58">
        <v>1</v>
      </c>
      <c r="E143" s="58">
        <v>1</v>
      </c>
      <c r="F143" s="73">
        <f>SUMPRODUCT($C$140:$D$140:$E$140,C143:D143:E143)</f>
        <v>6</v>
      </c>
      <c r="G143" s="2" t="s">
        <v>13</v>
      </c>
      <c r="H143" s="59">
        <v>7</v>
      </c>
      <c r="I143" s="58"/>
    </row>
    <row r="144" spans="1:9" x14ac:dyDescent="0.25">
      <c r="B144" s="33" t="s">
        <v>391</v>
      </c>
      <c r="C144" s="58">
        <v>2</v>
      </c>
      <c r="D144" s="58">
        <v>1</v>
      </c>
      <c r="E144" s="58">
        <v>1</v>
      </c>
      <c r="F144" s="73">
        <f>SUMPRODUCT($C$140:$D$140:$E$140,C144:D144:E144)</f>
        <v>8</v>
      </c>
      <c r="G144" s="2" t="s">
        <v>13</v>
      </c>
      <c r="H144" s="60">
        <v>8</v>
      </c>
      <c r="I144" s="58"/>
    </row>
    <row r="145" spans="1:15" ht="15.75" thickBot="1" x14ac:dyDescent="0.3">
      <c r="B145" s="33" t="s">
        <v>390</v>
      </c>
      <c r="C145" s="58">
        <v>80</v>
      </c>
      <c r="D145" s="58">
        <v>160</v>
      </c>
      <c r="E145" s="58">
        <v>80</v>
      </c>
      <c r="F145" s="73">
        <f>SUMPRODUCT($C$140:$D$140:$E$140,C145:D145:E145)</f>
        <v>480</v>
      </c>
      <c r="G145" s="2" t="s">
        <v>13</v>
      </c>
      <c r="H145" s="61">
        <v>480</v>
      </c>
      <c r="I145" s="58"/>
    </row>
    <row r="146" spans="1:15" x14ac:dyDescent="0.25">
      <c r="B146" s="33"/>
      <c r="C146" s="58"/>
      <c r="D146" s="58"/>
      <c r="E146" s="58"/>
      <c r="F146" s="58"/>
      <c r="G146" s="62"/>
      <c r="H146" s="58"/>
      <c r="I146" s="58"/>
    </row>
    <row r="147" spans="1:15" x14ac:dyDescent="0.25">
      <c r="B147" s="33"/>
      <c r="C147" s="58"/>
      <c r="D147" s="58"/>
      <c r="E147" s="58"/>
      <c r="F147" s="58"/>
      <c r="G147" s="62"/>
      <c r="H147" s="2"/>
      <c r="I147" s="58"/>
    </row>
    <row r="148" spans="1:15" x14ac:dyDescent="0.25">
      <c r="B148" s="63"/>
      <c r="C148" s="62"/>
      <c r="D148" s="62"/>
      <c r="E148" s="62"/>
      <c r="F148" s="62"/>
      <c r="G148" s="62"/>
      <c r="H148" s="2"/>
      <c r="I148" s="62"/>
    </row>
    <row r="149" spans="1:15" x14ac:dyDescent="0.25">
      <c r="B149" s="63"/>
      <c r="C149" s="62"/>
      <c r="D149" s="62"/>
      <c r="E149" s="62"/>
      <c r="F149" s="62"/>
      <c r="G149" s="62"/>
      <c r="H149" s="2"/>
      <c r="I149" s="62"/>
    </row>
    <row r="150" spans="1:15" x14ac:dyDescent="0.25">
      <c r="B150" s="63"/>
      <c r="C150" s="62"/>
      <c r="D150" s="62"/>
      <c r="E150" s="62"/>
      <c r="F150" s="62"/>
      <c r="G150" s="62"/>
      <c r="H150" s="2"/>
      <c r="I150" s="62"/>
    </row>
    <row r="151" spans="1:15" x14ac:dyDescent="0.25">
      <c r="B151" s="63"/>
      <c r="C151" s="62"/>
      <c r="D151" s="62"/>
      <c r="E151" s="62"/>
      <c r="F151" s="62"/>
      <c r="G151" s="62"/>
      <c r="H151" s="2"/>
      <c r="I151" s="62"/>
    </row>
    <row r="152" spans="1:15" x14ac:dyDescent="0.25">
      <c r="B152" s="63"/>
      <c r="C152" s="62"/>
      <c r="D152" s="62"/>
      <c r="E152" s="62"/>
      <c r="F152" s="62"/>
      <c r="G152" s="62"/>
      <c r="H152" s="2"/>
      <c r="I152" s="62"/>
    </row>
    <row r="153" spans="1:15" x14ac:dyDescent="0.25">
      <c r="B153" s="63"/>
      <c r="C153" s="62"/>
      <c r="D153" s="62"/>
      <c r="E153" s="62"/>
      <c r="F153" s="62"/>
      <c r="G153" s="62"/>
      <c r="H153" s="2"/>
      <c r="I153" s="62"/>
    </row>
    <row r="154" spans="1:15" ht="28.5" x14ac:dyDescent="0.45">
      <c r="A154" s="45" t="s">
        <v>710</v>
      </c>
      <c r="B154" s="63"/>
      <c r="C154" s="62"/>
      <c r="D154" s="62"/>
      <c r="E154" s="62"/>
      <c r="F154" s="62"/>
      <c r="G154" s="62"/>
      <c r="H154" s="2"/>
      <c r="I154" s="62"/>
    </row>
    <row r="155" spans="1:15" x14ac:dyDescent="0.25">
      <c r="B155" s="63"/>
      <c r="C155" s="62"/>
      <c r="D155" s="62"/>
      <c r="E155" s="62"/>
      <c r="F155" s="62"/>
      <c r="G155" s="62"/>
      <c r="H155" s="2"/>
      <c r="I155" s="62"/>
    </row>
    <row r="156" spans="1:15" x14ac:dyDescent="0.25">
      <c r="B156" s="3" t="s">
        <v>393</v>
      </c>
      <c r="C156" s="3" t="s">
        <v>394</v>
      </c>
      <c r="D156" s="3" t="s">
        <v>395</v>
      </c>
      <c r="E156" s="3" t="s">
        <v>396</v>
      </c>
      <c r="F156" s="3" t="s">
        <v>397</v>
      </c>
      <c r="G156" s="3" t="s">
        <v>398</v>
      </c>
      <c r="H156" s="3" t="s">
        <v>399</v>
      </c>
      <c r="I156" s="3" t="s">
        <v>400</v>
      </c>
      <c r="J156" s="3" t="s">
        <v>401</v>
      </c>
    </row>
    <row r="157" spans="1:15" x14ac:dyDescent="0.25">
      <c r="B157" s="42" t="s">
        <v>91</v>
      </c>
      <c r="C157" s="27">
        <v>500</v>
      </c>
      <c r="D157" s="27">
        <v>600</v>
      </c>
      <c r="E157" s="27">
        <v>200</v>
      </c>
      <c r="F157" s="27">
        <v>200</v>
      </c>
      <c r="G157" s="27">
        <v>500</v>
      </c>
      <c r="H157" s="27">
        <v>0</v>
      </c>
      <c r="I157" s="27">
        <v>0</v>
      </c>
      <c r="J157" s="27">
        <v>0</v>
      </c>
    </row>
    <row r="158" spans="1:15" x14ac:dyDescent="0.25">
      <c r="B158" s="11"/>
      <c r="G158" s="1"/>
      <c r="H158" s="3"/>
      <c r="I158" s="3"/>
      <c r="J158" s="3"/>
      <c r="K158" s="3" t="s">
        <v>6</v>
      </c>
      <c r="L158" s="3"/>
      <c r="M158" s="3" t="s">
        <v>7</v>
      </c>
      <c r="N158" s="3"/>
      <c r="O158" s="3"/>
    </row>
    <row r="159" spans="1:15" ht="15.75" thickBot="1" x14ac:dyDescent="0.3">
      <c r="B159" s="43" t="s">
        <v>92</v>
      </c>
      <c r="C159" s="44">
        <v>15</v>
      </c>
      <c r="D159" s="44">
        <v>12</v>
      </c>
      <c r="E159" s="44">
        <v>20</v>
      </c>
      <c r="F159" s="44">
        <v>18</v>
      </c>
      <c r="G159" s="44">
        <v>35</v>
      </c>
      <c r="H159" s="44">
        <v>30</v>
      </c>
      <c r="I159" s="44">
        <v>50</v>
      </c>
      <c r="J159" s="44">
        <v>40</v>
      </c>
      <c r="K159" s="28">
        <f>SUMPRODUCT($C$157:$D$157:$E$157:$F$157:$G$157:$H$157:$I$157:$J$157,C159:D159:E159:F159:G159:H159:I159:J159)</f>
        <v>39800</v>
      </c>
      <c r="L159" s="33"/>
      <c r="M159" s="33"/>
      <c r="N159" s="33"/>
      <c r="O159" s="33"/>
    </row>
    <row r="160" spans="1:15" x14ac:dyDescent="0.25">
      <c r="B160" s="3" t="s">
        <v>6</v>
      </c>
      <c r="C160" s="11">
        <v>1</v>
      </c>
      <c r="D160" s="11">
        <v>1</v>
      </c>
      <c r="E160" s="11">
        <v>1</v>
      </c>
      <c r="F160" s="11">
        <v>1</v>
      </c>
      <c r="G160" s="11">
        <v>1</v>
      </c>
      <c r="H160" s="47">
        <v>1</v>
      </c>
      <c r="I160" s="11">
        <v>1</v>
      </c>
      <c r="J160" s="47">
        <v>1</v>
      </c>
      <c r="K160" s="28">
        <f>SUMPRODUCT($C$157:$D$157:$E$157:$F$157:$G$157:$H$157:$I$157:$J$157,C160:D160:E160:F160:G160:H160:I160:J160)</f>
        <v>2000</v>
      </c>
      <c r="L160" s="34"/>
      <c r="M160" s="35">
        <v>2000</v>
      </c>
      <c r="N160" s="34"/>
      <c r="O160" s="34"/>
    </row>
    <row r="161" spans="2:15" x14ac:dyDescent="0.25">
      <c r="B161" s="3" t="s">
        <v>402</v>
      </c>
      <c r="C161" s="11">
        <v>1</v>
      </c>
      <c r="D161" s="11">
        <v>1</v>
      </c>
      <c r="E161" s="11">
        <v>0</v>
      </c>
      <c r="F161" s="11">
        <v>0</v>
      </c>
      <c r="G161" s="11">
        <v>1</v>
      </c>
      <c r="H161" s="47">
        <v>1</v>
      </c>
      <c r="I161" s="11">
        <v>0</v>
      </c>
      <c r="J161" s="47">
        <v>0</v>
      </c>
      <c r="K161" s="28">
        <f>SUMPRODUCT($C$157:$D$157:$E$157:$F$157:$G$157:$H$157:$I$157:$J$157,C161:D161:E161:F161:G161:H161:I161:J161)</f>
        <v>1600</v>
      </c>
      <c r="L161" s="34" t="s">
        <v>10</v>
      </c>
      <c r="M161" s="36">
        <v>1000</v>
      </c>
      <c r="N161" s="11"/>
      <c r="O161" s="34"/>
    </row>
    <row r="162" spans="2:15" x14ac:dyDescent="0.25">
      <c r="B162" s="3" t="s">
        <v>403</v>
      </c>
      <c r="C162" s="11">
        <v>0</v>
      </c>
      <c r="D162" s="11">
        <v>0</v>
      </c>
      <c r="E162" s="11">
        <v>0</v>
      </c>
      <c r="F162" s="11">
        <v>0</v>
      </c>
      <c r="G162" s="11">
        <v>1</v>
      </c>
      <c r="H162" s="47">
        <v>1</v>
      </c>
      <c r="I162" s="11">
        <v>1</v>
      </c>
      <c r="J162" s="47">
        <v>1</v>
      </c>
      <c r="K162" s="28">
        <f>SUMPRODUCT($C$157:$D$157:$E$157:$F$157:$G$157:$H$157:$I$157:$J$157,C162:D162:E162:F162:G162:H162:I162:J162)</f>
        <v>500</v>
      </c>
      <c r="L162" s="34" t="s">
        <v>10</v>
      </c>
      <c r="M162" s="36">
        <v>500</v>
      </c>
      <c r="N162" s="11"/>
      <c r="O162" s="34"/>
    </row>
    <row r="163" spans="2:15" x14ac:dyDescent="0.25">
      <c r="B163" s="3" t="s">
        <v>404</v>
      </c>
      <c r="C163" s="11">
        <v>-0.5</v>
      </c>
      <c r="D163" s="11">
        <v>0</v>
      </c>
      <c r="E163" s="11">
        <v>0</v>
      </c>
      <c r="F163" s="11">
        <v>0</v>
      </c>
      <c r="G163" s="12">
        <v>0.5</v>
      </c>
      <c r="H163" s="47">
        <v>0</v>
      </c>
      <c r="I163" s="11">
        <v>0</v>
      </c>
      <c r="J163" s="47">
        <v>0</v>
      </c>
      <c r="K163" s="28">
        <f>SUMPRODUCT($C$157:$D$157:$E$157:$F$157:$G$157:$H$157:$I$157:$J$157,C163:D163:E163:F163:G163:H163:I163:J163)</f>
        <v>0</v>
      </c>
      <c r="L163" s="34" t="s">
        <v>10</v>
      </c>
      <c r="M163" s="36">
        <v>0</v>
      </c>
      <c r="N163" s="11"/>
      <c r="O163" s="34"/>
    </row>
    <row r="164" spans="2:15" x14ac:dyDescent="0.25">
      <c r="B164" s="3" t="s">
        <v>405</v>
      </c>
      <c r="C164" s="11">
        <v>0</v>
      </c>
      <c r="D164" s="11">
        <v>1</v>
      </c>
      <c r="E164" s="11">
        <v>0</v>
      </c>
      <c r="F164" s="11">
        <v>1</v>
      </c>
      <c r="G164" s="11">
        <v>0</v>
      </c>
      <c r="H164" s="47">
        <v>1</v>
      </c>
      <c r="I164" s="11">
        <v>0</v>
      </c>
      <c r="J164" s="47">
        <v>1</v>
      </c>
      <c r="K164" s="28">
        <f>SUMPRODUCT($C$157:$D$157:$E$157:$F$157:$G$157:$H$157:$I$157:$J$157,C164:D164:E164:F164:G164:H164:I164:J164)</f>
        <v>800</v>
      </c>
      <c r="L164" s="34" t="s">
        <v>13</v>
      </c>
      <c r="M164" s="36">
        <v>800</v>
      </c>
      <c r="N164" s="11"/>
      <c r="O164" s="34"/>
    </row>
    <row r="165" spans="2:15" x14ac:dyDescent="0.25">
      <c r="B165" s="3" t="s">
        <v>406</v>
      </c>
      <c r="C165" s="11">
        <v>0</v>
      </c>
      <c r="D165" s="11">
        <v>-0.25</v>
      </c>
      <c r="E165" s="11">
        <v>0</v>
      </c>
      <c r="F165" s="11">
        <v>-0.25</v>
      </c>
      <c r="G165" s="31">
        <v>0</v>
      </c>
      <c r="H165" s="47">
        <v>0.75</v>
      </c>
      <c r="I165" s="48">
        <v>0</v>
      </c>
      <c r="J165" s="47">
        <v>0.75</v>
      </c>
      <c r="K165" s="28">
        <f>SUMPRODUCT($C$157:$D$157:$E$157:$F$157:$G$157:$H$157:$I$157:$J$157,C165:D165:E165:F165:G165:H165:I165:J165)</f>
        <v>-200</v>
      </c>
      <c r="L165" s="31" t="s">
        <v>13</v>
      </c>
      <c r="M165" s="37">
        <v>0</v>
      </c>
      <c r="N165" s="48"/>
      <c r="O165" s="31"/>
    </row>
    <row r="166" spans="2:15" x14ac:dyDescent="0.25">
      <c r="B166" s="3" t="s">
        <v>407</v>
      </c>
      <c r="C166" s="11">
        <v>1</v>
      </c>
      <c r="D166" s="11">
        <v>0</v>
      </c>
      <c r="E166" s="11">
        <v>0</v>
      </c>
      <c r="F166" s="11">
        <v>0</v>
      </c>
      <c r="G166" s="31">
        <v>1</v>
      </c>
      <c r="H166" s="31">
        <v>0</v>
      </c>
      <c r="I166" s="48">
        <v>0</v>
      </c>
      <c r="J166" s="47">
        <v>0</v>
      </c>
      <c r="K166" s="28">
        <f>SUMPRODUCT($C$157:$D$157:$E$157:$F$157:$G$157:$H$157:$I$157:$J$157,C166:D166:E166:F166:G166:H166:I166:J166)</f>
        <v>1000</v>
      </c>
      <c r="L166" s="31" t="s">
        <v>10</v>
      </c>
      <c r="M166" s="65">
        <v>200</v>
      </c>
    </row>
    <row r="167" spans="2:15" x14ac:dyDescent="0.25">
      <c r="B167" s="3" t="s">
        <v>408</v>
      </c>
      <c r="C167" s="11">
        <v>0</v>
      </c>
      <c r="D167" s="11">
        <v>1</v>
      </c>
      <c r="E167" s="11">
        <v>0</v>
      </c>
      <c r="F167" s="11">
        <v>0</v>
      </c>
      <c r="G167" s="31">
        <v>0</v>
      </c>
      <c r="H167" s="31">
        <v>1</v>
      </c>
      <c r="I167" s="48">
        <v>0</v>
      </c>
      <c r="J167" s="47">
        <v>0</v>
      </c>
      <c r="K167" s="28">
        <f>SUMPRODUCT($C$157:$D$157:$E$157:$F$157:$G$157:$H$157:$I$157:$J$157,C167:D167:E167:F167:G167:H167:I167:J167)</f>
        <v>600</v>
      </c>
      <c r="L167" s="31" t="s">
        <v>10</v>
      </c>
      <c r="M167" s="65">
        <v>200</v>
      </c>
    </row>
    <row r="168" spans="2:15" x14ac:dyDescent="0.25">
      <c r="B168" s="3" t="s">
        <v>409</v>
      </c>
      <c r="C168" s="11">
        <v>0</v>
      </c>
      <c r="D168" s="11">
        <v>0</v>
      </c>
      <c r="E168" s="11">
        <v>1</v>
      </c>
      <c r="F168" s="11">
        <v>0</v>
      </c>
      <c r="G168" s="31">
        <v>0</v>
      </c>
      <c r="H168" s="31">
        <v>0</v>
      </c>
      <c r="I168" s="48">
        <v>1</v>
      </c>
      <c r="J168" s="47">
        <v>0</v>
      </c>
      <c r="K168" s="28">
        <f>SUMPRODUCT($C$157:$D$157:$E$157:$F$157:$G$157:$H$157:$I$157:$J$157,C168:D168:E168:F168:G168:H168:I168:J168)</f>
        <v>200</v>
      </c>
      <c r="L168" s="31" t="s">
        <v>10</v>
      </c>
      <c r="M168" s="36">
        <v>200</v>
      </c>
    </row>
    <row r="169" spans="2:15" x14ac:dyDescent="0.25">
      <c r="B169" s="3" t="s">
        <v>410</v>
      </c>
      <c r="C169" s="11">
        <v>0</v>
      </c>
      <c r="D169" s="11">
        <v>0</v>
      </c>
      <c r="E169" s="11">
        <v>0</v>
      </c>
      <c r="F169" s="11">
        <v>1</v>
      </c>
      <c r="G169" s="31">
        <v>0</v>
      </c>
      <c r="H169" s="31">
        <v>0</v>
      </c>
      <c r="I169" s="48">
        <v>0</v>
      </c>
      <c r="J169" s="47">
        <v>1</v>
      </c>
      <c r="K169" s="28">
        <f>SUMPRODUCT($C$157:$D$157:$E$157:$F$157:$G$157:$H$157:$I$157:$J$157,C169:D169:E169:F169:G169:H169:I169:J169)</f>
        <v>200</v>
      </c>
      <c r="L169" s="31" t="s">
        <v>10</v>
      </c>
      <c r="M169" s="36">
        <v>200</v>
      </c>
    </row>
    <row r="170" spans="2:15" x14ac:dyDescent="0.25">
      <c r="B170" s="3" t="s">
        <v>411</v>
      </c>
      <c r="C170" s="11">
        <v>1</v>
      </c>
      <c r="D170" s="11">
        <v>0</v>
      </c>
      <c r="E170" s="11">
        <v>0</v>
      </c>
      <c r="F170" s="11">
        <v>0</v>
      </c>
      <c r="G170" s="31">
        <v>1</v>
      </c>
      <c r="H170" s="31">
        <v>0</v>
      </c>
      <c r="I170" s="48">
        <v>0</v>
      </c>
      <c r="J170" s="47">
        <v>0</v>
      </c>
      <c r="K170" s="28">
        <f>SUMPRODUCT($C$157:$D$157:$E$157:$F$157:$G$157:$H$157:$I$157:$J$157,C170:D170:E170:F170:G170:H170:I170:J170)</f>
        <v>1000</v>
      </c>
      <c r="L170" s="31" t="s">
        <v>13</v>
      </c>
      <c r="M170" s="36">
        <v>1000</v>
      </c>
    </row>
    <row r="171" spans="2:15" x14ac:dyDescent="0.25">
      <c r="B171" s="3" t="s">
        <v>412</v>
      </c>
      <c r="C171" s="11">
        <v>0</v>
      </c>
      <c r="D171" s="11">
        <v>1</v>
      </c>
      <c r="E171" s="11">
        <v>0</v>
      </c>
      <c r="F171" s="11">
        <v>0</v>
      </c>
      <c r="G171" s="31">
        <v>0</v>
      </c>
      <c r="H171" s="31">
        <v>1</v>
      </c>
      <c r="I171" s="48">
        <v>0</v>
      </c>
      <c r="J171" s="47">
        <v>0</v>
      </c>
      <c r="K171" s="28">
        <f>SUMPRODUCT($C$157:$D$157:$E$157:$F$157:$G$157:$H$157:$I$157:$J$157,C171:D171:E171:F171:G171:H171:I171:J171)</f>
        <v>600</v>
      </c>
      <c r="L171" s="31" t="s">
        <v>13</v>
      </c>
      <c r="M171" s="36">
        <v>1000</v>
      </c>
    </row>
    <row r="172" spans="2:15" x14ac:dyDescent="0.25">
      <c r="B172" s="3" t="s">
        <v>413</v>
      </c>
      <c r="C172" s="11">
        <v>0</v>
      </c>
      <c r="D172" s="11">
        <v>0</v>
      </c>
      <c r="E172" s="11">
        <v>1</v>
      </c>
      <c r="F172" s="11">
        <v>0</v>
      </c>
      <c r="G172" s="31">
        <v>0</v>
      </c>
      <c r="H172" s="31">
        <v>0</v>
      </c>
      <c r="I172" s="48">
        <v>1</v>
      </c>
      <c r="J172" s="47">
        <v>0</v>
      </c>
      <c r="K172" s="28">
        <f>SUMPRODUCT($C$157:$D$157:$E$157:$F$157:$G$157:$H$157:$I$157:$J$157,C172:D172:E172:F172:G172:H172:I172:J172)</f>
        <v>200</v>
      </c>
      <c r="L172" s="31" t="s">
        <v>13</v>
      </c>
      <c r="M172" s="36">
        <v>1000</v>
      </c>
    </row>
    <row r="173" spans="2:15" ht="15.75" thickBot="1" x14ac:dyDescent="0.3">
      <c r="B173" s="3" t="s">
        <v>414</v>
      </c>
      <c r="C173" s="11">
        <v>0</v>
      </c>
      <c r="D173" s="11">
        <v>0</v>
      </c>
      <c r="E173" s="11">
        <v>0</v>
      </c>
      <c r="F173" s="11">
        <v>1</v>
      </c>
      <c r="G173" s="31">
        <v>0</v>
      </c>
      <c r="H173" s="31">
        <v>0</v>
      </c>
      <c r="I173" s="48">
        <v>0</v>
      </c>
      <c r="J173" s="47">
        <v>1</v>
      </c>
      <c r="K173" s="28">
        <f>SUMPRODUCT($C$157:$D$157:$E$157:$F$157:$G$157:$H$157:$I$157:$J$157,C173:D173:E173:F173:G173:H173:I173:J173)</f>
        <v>200</v>
      </c>
      <c r="L173" s="31" t="s">
        <v>13</v>
      </c>
      <c r="M173" s="38">
        <v>1000</v>
      </c>
    </row>
    <row r="184" spans="1:10" ht="28.5" x14ac:dyDescent="0.45">
      <c r="A184" s="45" t="s">
        <v>712</v>
      </c>
    </row>
    <row r="186" spans="1:10" x14ac:dyDescent="0.25">
      <c r="B186" s="3" t="s">
        <v>0</v>
      </c>
      <c r="C186" s="3" t="s">
        <v>477</v>
      </c>
      <c r="D186" s="3" t="s">
        <v>478</v>
      </c>
      <c r="E186" s="3" t="s">
        <v>479</v>
      </c>
      <c r="F186" s="3" t="s">
        <v>480</v>
      </c>
      <c r="G186" s="3" t="s">
        <v>481</v>
      </c>
      <c r="H186" s="11"/>
    </row>
    <row r="187" spans="1:10" x14ac:dyDescent="0.25">
      <c r="B187" s="42" t="s">
        <v>91</v>
      </c>
      <c r="C187" s="27">
        <v>0.1999999999999999</v>
      </c>
      <c r="D187" s="27">
        <v>1.2244897959183672</v>
      </c>
      <c r="E187" s="27">
        <v>0.37551020408163283</v>
      </c>
      <c r="F187" s="27">
        <v>0.19999999999999996</v>
      </c>
      <c r="G187" s="27">
        <v>1.9999999999999998</v>
      </c>
    </row>
    <row r="188" spans="1:10" x14ac:dyDescent="0.25">
      <c r="B188" s="11"/>
      <c r="G188" s="1"/>
      <c r="H188" s="3" t="s">
        <v>6</v>
      </c>
      <c r="I188" s="3"/>
      <c r="J188" s="3" t="s">
        <v>7</v>
      </c>
    </row>
    <row r="189" spans="1:10" ht="15.75" thickBot="1" x14ac:dyDescent="0.3">
      <c r="B189" s="43" t="s">
        <v>92</v>
      </c>
      <c r="C189" s="44">
        <v>12</v>
      </c>
      <c r="D189" s="44">
        <v>9</v>
      </c>
      <c r="E189" s="44">
        <v>9</v>
      </c>
      <c r="F189" s="44">
        <v>15</v>
      </c>
      <c r="G189" s="44">
        <v>0</v>
      </c>
      <c r="H189" s="28">
        <f>SUMPRODUCT($C$187:$D$187:$E$187:$F$187:$G$187,C189:D189:E189:F189:G189)</f>
        <v>19.799999999999997</v>
      </c>
      <c r="I189" s="11"/>
      <c r="J189" s="33"/>
    </row>
    <row r="190" spans="1:10" x14ac:dyDescent="0.25">
      <c r="B190" s="3" t="s">
        <v>482</v>
      </c>
      <c r="C190" s="11">
        <v>30</v>
      </c>
      <c r="D190" s="11">
        <v>30</v>
      </c>
      <c r="E190" s="11">
        <v>20</v>
      </c>
      <c r="F190" s="11">
        <v>20</v>
      </c>
      <c r="G190" s="11">
        <v>0</v>
      </c>
      <c r="H190" s="28">
        <f>SUMPRODUCT($C$187:$D$187:$E$187:$F$187:$G$187,C190:D190:E190:F190:G190)</f>
        <v>54.244897959183675</v>
      </c>
      <c r="I190" s="11" t="s">
        <v>10</v>
      </c>
      <c r="J190" s="35">
        <v>50</v>
      </c>
    </row>
    <row r="191" spans="1:10" x14ac:dyDescent="0.25">
      <c r="B191" s="3" t="s">
        <v>483</v>
      </c>
      <c r="C191" s="11">
        <v>25</v>
      </c>
      <c r="D191" s="11">
        <v>2</v>
      </c>
      <c r="E191" s="11">
        <v>100</v>
      </c>
      <c r="F191" s="11">
        <v>25</v>
      </c>
      <c r="G191" s="11">
        <v>0</v>
      </c>
      <c r="H191" s="28">
        <f>SUMPRODUCT($C$187:$D$187:$E$187:$F$187:$G$187,C191:D191:E191:F191:G191)</f>
        <v>50.000000000000014</v>
      </c>
      <c r="I191" s="11" t="s">
        <v>10</v>
      </c>
      <c r="J191" s="36">
        <v>50</v>
      </c>
    </row>
    <row r="192" spans="1:10" x14ac:dyDescent="0.25">
      <c r="B192" s="3" t="s">
        <v>484</v>
      </c>
      <c r="C192" s="11">
        <v>25</v>
      </c>
      <c r="D192" s="11">
        <v>25</v>
      </c>
      <c r="E192" s="11">
        <v>25</v>
      </c>
      <c r="F192" s="11">
        <v>25</v>
      </c>
      <c r="G192" s="11">
        <v>0</v>
      </c>
      <c r="H192" s="28">
        <f>SUMPRODUCT($C$187:$D$187:$E$187:$F$187:$G$187,C192:D192:E192:F192:G192)</f>
        <v>50</v>
      </c>
      <c r="I192" s="11" t="s">
        <v>10</v>
      </c>
      <c r="J192" s="36">
        <v>50</v>
      </c>
    </row>
    <row r="193" spans="2:10" x14ac:dyDescent="0.25">
      <c r="B193" s="3" t="s">
        <v>485</v>
      </c>
      <c r="C193" s="11">
        <v>25</v>
      </c>
      <c r="D193" s="11">
        <v>25</v>
      </c>
      <c r="E193" s="11">
        <v>100</v>
      </c>
      <c r="F193" s="11">
        <v>25</v>
      </c>
      <c r="G193" s="12">
        <v>-1</v>
      </c>
      <c r="H193" s="28">
        <f>SUMPRODUCT($C$187:$D$187:$E$187:$F$187:$G$187,C193:D193:E193:F193:G193)</f>
        <v>76.163265306122469</v>
      </c>
      <c r="I193" s="11" t="s">
        <v>10</v>
      </c>
      <c r="J193" s="36">
        <v>50</v>
      </c>
    </row>
    <row r="194" spans="2:10" x14ac:dyDescent="0.25">
      <c r="B194" s="3" t="s">
        <v>486</v>
      </c>
      <c r="C194" s="11">
        <v>45</v>
      </c>
      <c r="D194" s="11">
        <v>45</v>
      </c>
      <c r="E194" s="11">
        <v>100</v>
      </c>
      <c r="F194" s="11">
        <v>25</v>
      </c>
      <c r="G194" s="11">
        <v>0</v>
      </c>
      <c r="H194" s="28">
        <f>SUMPRODUCT($C$187:$D$187:$E$187:$F$187:$G$187,C194:D194:E194:F194:G194)</f>
        <v>106.6530612244898</v>
      </c>
      <c r="I194" s="11" t="s">
        <v>10</v>
      </c>
      <c r="J194" s="36">
        <v>50</v>
      </c>
    </row>
    <row r="195" spans="2:10" x14ac:dyDescent="0.25">
      <c r="B195" s="3" t="s">
        <v>6</v>
      </c>
      <c r="C195" s="11">
        <v>1</v>
      </c>
      <c r="D195" s="11">
        <v>1</v>
      </c>
      <c r="E195" s="11">
        <v>1</v>
      </c>
      <c r="F195" s="11">
        <v>1</v>
      </c>
      <c r="G195" s="31">
        <v>-1</v>
      </c>
      <c r="H195" s="28">
        <f>SUMPRODUCT($C$187:$D$187:$E$187:$F$187:$G$187,C195:D195:E195:F195:G195)</f>
        <v>0</v>
      </c>
      <c r="I195" s="48"/>
      <c r="J195" s="37">
        <v>0</v>
      </c>
    </row>
    <row r="196" spans="2:10" x14ac:dyDescent="0.25">
      <c r="B196" s="3" t="s">
        <v>487</v>
      </c>
      <c r="C196" s="11">
        <v>1</v>
      </c>
      <c r="D196" s="11">
        <v>0</v>
      </c>
      <c r="E196" s="11">
        <v>0</v>
      </c>
      <c r="F196" s="11">
        <v>0</v>
      </c>
      <c r="G196" s="31">
        <v>-0.1</v>
      </c>
      <c r="H196" s="28">
        <f>SUMPRODUCT($C$187:$D$187:$E$187:$F$187:$G$187,C196:D196:E196:F196:G196)</f>
        <v>-8.3266726846886741E-17</v>
      </c>
      <c r="I196" s="11" t="s">
        <v>10</v>
      </c>
      <c r="J196" s="37">
        <v>0</v>
      </c>
    </row>
    <row r="197" spans="2:10" x14ac:dyDescent="0.25">
      <c r="B197" s="3" t="s">
        <v>488</v>
      </c>
      <c r="C197" s="11">
        <v>0</v>
      </c>
      <c r="D197" s="11">
        <v>1</v>
      </c>
      <c r="E197" s="11">
        <v>0</v>
      </c>
      <c r="F197" s="11">
        <v>0</v>
      </c>
      <c r="G197" s="31">
        <v>-0.1</v>
      </c>
      <c r="H197" s="28">
        <f>SUMPRODUCT($C$187:$D$187:$E$187:$F$187:$G$187,C197:D197:E197:F197:G197)</f>
        <v>1.0244897959183672</v>
      </c>
      <c r="I197" s="11" t="s">
        <v>10</v>
      </c>
      <c r="J197" s="36">
        <v>0</v>
      </c>
    </row>
    <row r="198" spans="2:10" x14ac:dyDescent="0.25">
      <c r="B198" s="3" t="s">
        <v>490</v>
      </c>
      <c r="C198" s="11">
        <v>0</v>
      </c>
      <c r="D198" s="11">
        <v>0</v>
      </c>
      <c r="E198" s="11">
        <v>1</v>
      </c>
      <c r="F198" s="11">
        <v>0</v>
      </c>
      <c r="G198" s="31">
        <v>-0.1</v>
      </c>
      <c r="H198" s="28">
        <f>SUMPRODUCT($C$187:$D$187:$E$187:$F$187:$G$187,C198:D198:E198:F198:G198)</f>
        <v>0.17551020408163284</v>
      </c>
      <c r="I198" s="31" t="s">
        <v>10</v>
      </c>
      <c r="J198" s="36">
        <v>0</v>
      </c>
    </row>
    <row r="199" spans="2:10" ht="15.75" thickBot="1" x14ac:dyDescent="0.3">
      <c r="B199" s="3" t="s">
        <v>489</v>
      </c>
      <c r="C199" s="11">
        <v>0</v>
      </c>
      <c r="D199" s="11">
        <v>0</v>
      </c>
      <c r="E199" s="11">
        <v>0</v>
      </c>
      <c r="F199" s="11">
        <v>1</v>
      </c>
      <c r="G199" s="31">
        <v>-0.1</v>
      </c>
      <c r="H199" s="28">
        <f>SUMPRODUCT($C$187:$D$187:$E$187:$F$187:$G$187,C199:D199:E199:F199:G199)</f>
        <v>-2.7755575615628914E-17</v>
      </c>
      <c r="I199" s="31" t="s">
        <v>10</v>
      </c>
      <c r="J199" s="71">
        <v>0</v>
      </c>
    </row>
    <row r="210" spans="1:8" ht="28.5" x14ac:dyDescent="0.45">
      <c r="A210" s="45" t="s">
        <v>713</v>
      </c>
    </row>
    <row r="212" spans="1:8" x14ac:dyDescent="0.25">
      <c r="B212" s="33" t="s">
        <v>0</v>
      </c>
      <c r="C212" s="53" t="s">
        <v>90</v>
      </c>
      <c r="D212" s="53" t="s">
        <v>534</v>
      </c>
      <c r="E212" s="53" t="s">
        <v>535</v>
      </c>
      <c r="F212" s="53"/>
      <c r="G212" s="52"/>
    </row>
    <row r="213" spans="1:8" x14ac:dyDescent="0.25">
      <c r="B213" s="54" t="s">
        <v>5</v>
      </c>
      <c r="C213" s="55">
        <v>14550</v>
      </c>
      <c r="D213" s="55">
        <v>4000</v>
      </c>
      <c r="E213" s="55">
        <v>15000</v>
      </c>
      <c r="F213" s="31"/>
      <c r="G213" s="52"/>
    </row>
    <row r="214" spans="1:8" x14ac:dyDescent="0.25">
      <c r="B214" s="52"/>
      <c r="C214" s="52"/>
      <c r="D214" s="52"/>
      <c r="E214" s="52"/>
      <c r="F214" s="33" t="s">
        <v>6</v>
      </c>
      <c r="G214" s="64"/>
      <c r="H214" s="3" t="s">
        <v>7</v>
      </c>
    </row>
    <row r="215" spans="1:8" ht="15.75" thickBot="1" x14ac:dyDescent="0.3">
      <c r="B215" s="56" t="s">
        <v>8</v>
      </c>
      <c r="C215" s="57">
        <v>140</v>
      </c>
      <c r="D215" s="57">
        <v>50</v>
      </c>
      <c r="E215" s="57">
        <v>36</v>
      </c>
      <c r="F215" s="73">
        <f>SUMPRODUCT($C$213:$D$213:$E$213,C215:D215:E215)</f>
        <v>2777000</v>
      </c>
      <c r="G215" s="62"/>
      <c r="H215" s="2"/>
    </row>
    <row r="216" spans="1:8" x14ac:dyDescent="0.25">
      <c r="B216" s="33" t="s">
        <v>536</v>
      </c>
      <c r="C216" s="58">
        <v>100</v>
      </c>
      <c r="D216" s="58">
        <v>35</v>
      </c>
      <c r="E216" s="58">
        <v>27</v>
      </c>
      <c r="F216" s="73">
        <f>SUMPRODUCT($C$213:$D$213:$E$213,C216:D216:E216)</f>
        <v>2000000</v>
      </c>
      <c r="G216" s="2" t="s">
        <v>10</v>
      </c>
      <c r="H216" s="59">
        <v>2000000</v>
      </c>
    </row>
    <row r="217" spans="1:8" x14ac:dyDescent="0.25">
      <c r="B217" s="33" t="s">
        <v>537</v>
      </c>
      <c r="C217" s="58">
        <v>1</v>
      </c>
      <c r="D217" s="58">
        <v>0</v>
      </c>
      <c r="E217" s="58">
        <v>0</v>
      </c>
      <c r="F217" s="73">
        <f>SUMPRODUCT($C$213:$D$213:$E$213,C217:D217:E217)</f>
        <v>14550</v>
      </c>
      <c r="G217" s="2" t="s">
        <v>10</v>
      </c>
      <c r="H217" s="60">
        <v>5000</v>
      </c>
    </row>
    <row r="218" spans="1:8" x14ac:dyDescent="0.25">
      <c r="B218" s="33" t="s">
        <v>538</v>
      </c>
      <c r="C218" s="58">
        <v>0</v>
      </c>
      <c r="D218" s="58">
        <v>1</v>
      </c>
      <c r="E218" s="58">
        <v>0</v>
      </c>
      <c r="F218" s="73">
        <f>SUMPRODUCT($C$213:$D$213:$E$213,C218:D218:E218)</f>
        <v>4000</v>
      </c>
      <c r="G218" s="2" t="s">
        <v>10</v>
      </c>
      <c r="H218" s="60">
        <v>4000</v>
      </c>
    </row>
    <row r="219" spans="1:8" x14ac:dyDescent="0.25">
      <c r="B219" s="33" t="s">
        <v>539</v>
      </c>
      <c r="C219" s="58">
        <v>0</v>
      </c>
      <c r="D219" s="58">
        <v>0</v>
      </c>
      <c r="E219" s="58">
        <v>1</v>
      </c>
      <c r="F219" s="73">
        <f>SUMPRODUCT($C$213:$D$213:$E$213,C219:D219:E219)</f>
        <v>15000</v>
      </c>
      <c r="G219" s="62" t="s">
        <v>10</v>
      </c>
      <c r="H219" s="60">
        <v>2300</v>
      </c>
    </row>
    <row r="220" spans="1:8" x14ac:dyDescent="0.25">
      <c r="B220" s="63" t="s">
        <v>540</v>
      </c>
      <c r="C220" s="62">
        <v>1</v>
      </c>
      <c r="D220" s="62">
        <v>0</v>
      </c>
      <c r="E220" s="62">
        <v>0</v>
      </c>
      <c r="F220" s="73">
        <f>SUMPRODUCT($C$213:$D$213:$E$213,C220:D220:E220)</f>
        <v>14550</v>
      </c>
      <c r="G220" s="62" t="s">
        <v>13</v>
      </c>
      <c r="H220" s="66">
        <v>15000</v>
      </c>
    </row>
    <row r="221" spans="1:8" x14ac:dyDescent="0.25">
      <c r="B221" s="63" t="s">
        <v>541</v>
      </c>
      <c r="C221" s="62">
        <v>0</v>
      </c>
      <c r="D221" s="62">
        <v>1</v>
      </c>
      <c r="E221" s="62">
        <v>0</v>
      </c>
      <c r="F221" s="73">
        <f>SUMPRODUCT($C$213:$D$213:$E$213,C221:D221:E221)</f>
        <v>4000</v>
      </c>
      <c r="G221" s="62" t="s">
        <v>13</v>
      </c>
      <c r="H221" s="66">
        <v>15000</v>
      </c>
    </row>
    <row r="222" spans="1:8" ht="15.75" thickBot="1" x14ac:dyDescent="0.3">
      <c r="B222" s="63" t="s">
        <v>542</v>
      </c>
      <c r="C222" s="62">
        <v>0</v>
      </c>
      <c r="D222" s="62">
        <v>0</v>
      </c>
      <c r="E222" s="62">
        <v>1</v>
      </c>
      <c r="F222" s="73">
        <f>SUMPRODUCT($C$213:$D$213:$E$213,C222:D222:E222)</f>
        <v>15000</v>
      </c>
      <c r="G222" s="62" t="s">
        <v>13</v>
      </c>
      <c r="H222" s="67">
        <v>15000</v>
      </c>
    </row>
    <row r="233" spans="1:19" ht="28.5" x14ac:dyDescent="0.45">
      <c r="A233" s="45" t="s">
        <v>714</v>
      </c>
      <c r="N233" t="s">
        <v>727</v>
      </c>
    </row>
    <row r="235" spans="1:19" x14ac:dyDescent="0.25">
      <c r="B235" s="33" t="s">
        <v>0</v>
      </c>
      <c r="C235" s="53" t="s">
        <v>573</v>
      </c>
      <c r="D235" s="53" t="s">
        <v>574</v>
      </c>
      <c r="E235" s="53" t="s">
        <v>575</v>
      </c>
      <c r="F235" s="53" t="s">
        <v>576</v>
      </c>
      <c r="G235" s="52"/>
    </row>
    <row r="236" spans="1:19" x14ac:dyDescent="0.25">
      <c r="B236" s="54" t="s">
        <v>5</v>
      </c>
      <c r="C236" s="55">
        <v>101.80327868852461</v>
      </c>
      <c r="D236" s="55">
        <v>150</v>
      </c>
      <c r="E236" s="55">
        <v>87.54098360655739</v>
      </c>
      <c r="F236" s="55">
        <v>339.34426229508199</v>
      </c>
      <c r="G236" s="52"/>
      <c r="L236" s="86" t="s">
        <v>728</v>
      </c>
      <c r="M236" t="s">
        <v>720</v>
      </c>
      <c r="N236" t="s">
        <v>721</v>
      </c>
      <c r="O236" t="s">
        <v>722</v>
      </c>
      <c r="P236" t="s">
        <v>723</v>
      </c>
    </row>
    <row r="237" spans="1:19" x14ac:dyDescent="0.25">
      <c r="B237" s="52"/>
      <c r="C237" s="52"/>
      <c r="D237" s="52"/>
      <c r="E237" s="52"/>
      <c r="F237" s="52"/>
      <c r="G237" s="53" t="s">
        <v>6</v>
      </c>
      <c r="I237" s="1" t="s">
        <v>7</v>
      </c>
      <c r="L237" s="76" t="s">
        <v>5</v>
      </c>
      <c r="M237" s="27">
        <v>128</v>
      </c>
      <c r="N237" s="27">
        <v>298.66666670000001</v>
      </c>
      <c r="O237" s="27">
        <v>0</v>
      </c>
      <c r="P237" s="27">
        <v>426.66666670000001</v>
      </c>
    </row>
    <row r="238" spans="1:19" ht="15.75" thickBot="1" x14ac:dyDescent="0.3">
      <c r="B238" s="56" t="s">
        <v>8</v>
      </c>
      <c r="C238" s="57">
        <v>2.5</v>
      </c>
      <c r="D238" s="57">
        <v>3.25</v>
      </c>
      <c r="E238" s="57">
        <v>3.9</v>
      </c>
      <c r="F238" s="57">
        <v>0</v>
      </c>
      <c r="G238" s="73">
        <f>SUMPRODUCT($C$236:$D$236:$E$236:$F$236,C238:D238:E238:F238)</f>
        <v>1083.4180327868853</v>
      </c>
      <c r="H238" s="2"/>
      <c r="I238" s="2"/>
      <c r="Q238" t="s">
        <v>6</v>
      </c>
      <c r="S238" t="s">
        <v>7</v>
      </c>
    </row>
    <row r="239" spans="1:19" x14ac:dyDescent="0.25">
      <c r="B239" s="33" t="s">
        <v>577</v>
      </c>
      <c r="C239" s="58">
        <v>2</v>
      </c>
      <c r="D239" s="58">
        <v>3</v>
      </c>
      <c r="E239" s="58">
        <v>6</v>
      </c>
      <c r="F239" s="58">
        <v>0</v>
      </c>
      <c r="G239" s="73">
        <f>SUMPRODUCT($C$236:$D$236:$E$236:$F$236,C239:D239:E239:F239)</f>
        <v>1178.8524590163936</v>
      </c>
      <c r="H239" s="2" t="s">
        <v>13</v>
      </c>
      <c r="I239" s="59">
        <v>1920</v>
      </c>
      <c r="L239" s="77" t="s">
        <v>8</v>
      </c>
      <c r="M239" s="78">
        <v>2.5</v>
      </c>
      <c r="N239" s="78">
        <v>3.25</v>
      </c>
      <c r="O239" s="78">
        <v>3.9</v>
      </c>
      <c r="P239" s="78"/>
      <c r="Q239" s="80">
        <v>1290.666667</v>
      </c>
    </row>
    <row r="240" spans="1:19" x14ac:dyDescent="0.25">
      <c r="B240" s="33" t="s">
        <v>578</v>
      </c>
      <c r="C240" s="58">
        <v>8</v>
      </c>
      <c r="D240" s="58">
        <v>12</v>
      </c>
      <c r="E240" s="58">
        <v>14</v>
      </c>
      <c r="F240" s="58">
        <v>0</v>
      </c>
      <c r="G240" s="73">
        <f>SUMPRODUCT($C$236:$D$236:$E$236:$F$236,C240:D240:E240:F240)</f>
        <v>3840.0000000000009</v>
      </c>
      <c r="H240" s="2" t="s">
        <v>13</v>
      </c>
      <c r="I240" s="60">
        <v>3840</v>
      </c>
      <c r="L240" t="s">
        <v>724</v>
      </c>
      <c r="M240">
        <v>10</v>
      </c>
      <c r="N240">
        <v>15</v>
      </c>
      <c r="O240">
        <v>20</v>
      </c>
      <c r="Q240" s="80">
        <v>5760</v>
      </c>
      <c r="R240" t="s">
        <v>13</v>
      </c>
      <c r="S240">
        <v>5760</v>
      </c>
    </row>
    <row r="241" spans="1:19" x14ac:dyDescent="0.25">
      <c r="B241" s="33" t="s">
        <v>579</v>
      </c>
      <c r="C241" s="58">
        <v>0</v>
      </c>
      <c r="D241" s="58">
        <v>1</v>
      </c>
      <c r="E241" s="58">
        <v>0</v>
      </c>
      <c r="F241" s="58">
        <v>0</v>
      </c>
      <c r="G241" s="73">
        <f>SUMPRODUCT($C$236:$D$236:$E$236:$F$236,C241:D241:E241:F241)</f>
        <v>150</v>
      </c>
      <c r="H241" s="2" t="s">
        <v>10</v>
      </c>
      <c r="I241" s="60">
        <v>150</v>
      </c>
      <c r="L241" t="s">
        <v>579</v>
      </c>
      <c r="N241">
        <v>1</v>
      </c>
      <c r="Q241" s="80">
        <v>298.66666670000001</v>
      </c>
      <c r="R241" t="s">
        <v>10</v>
      </c>
      <c r="S241">
        <v>150</v>
      </c>
    </row>
    <row r="242" spans="1:19" x14ac:dyDescent="0.25">
      <c r="B242" s="33" t="s">
        <v>581</v>
      </c>
      <c r="C242" s="58">
        <v>-2</v>
      </c>
      <c r="D242" s="58">
        <v>-2</v>
      </c>
      <c r="E242" s="58">
        <v>1</v>
      </c>
      <c r="F242" s="58">
        <v>0</v>
      </c>
      <c r="G242" s="73">
        <f>SUMPRODUCT($C$236:$D$236:$E$236:$F$236,C242:D242:E242:F242)</f>
        <v>-416.06557377049182</v>
      </c>
      <c r="H242" s="2" t="s">
        <v>13</v>
      </c>
      <c r="I242" s="60">
        <v>0</v>
      </c>
      <c r="L242" t="s">
        <v>581</v>
      </c>
      <c r="M242">
        <v>-2</v>
      </c>
      <c r="N242">
        <v>-2</v>
      </c>
      <c r="O242">
        <v>1</v>
      </c>
      <c r="Q242" s="80">
        <v>-853.33333330000005</v>
      </c>
      <c r="R242" t="s">
        <v>13</v>
      </c>
      <c r="S242">
        <v>0</v>
      </c>
    </row>
    <row r="243" spans="1:19" x14ac:dyDescent="0.25">
      <c r="B243" s="63" t="s">
        <v>580</v>
      </c>
      <c r="C243" s="62">
        <v>1</v>
      </c>
      <c r="D243" s="62">
        <v>1</v>
      </c>
      <c r="E243" s="62">
        <v>1</v>
      </c>
      <c r="F243" s="62">
        <v>-1</v>
      </c>
      <c r="G243" s="73">
        <f>SUMPRODUCT($C$236:$D$236:$E$236:$F$236,C243:D243:E243:F243)</f>
        <v>0</v>
      </c>
      <c r="I243" s="36">
        <v>0</v>
      </c>
      <c r="L243" t="s">
        <v>725</v>
      </c>
      <c r="M243">
        <v>1</v>
      </c>
      <c r="N243">
        <v>1</v>
      </c>
      <c r="O243">
        <v>1</v>
      </c>
      <c r="P243">
        <v>-1</v>
      </c>
      <c r="Q243" s="85">
        <v>-5.6843400000000001E-14</v>
      </c>
      <c r="R243" t="s">
        <v>726</v>
      </c>
      <c r="S243">
        <v>0</v>
      </c>
    </row>
    <row r="244" spans="1:19" ht="15.75" thickBot="1" x14ac:dyDescent="0.3">
      <c r="B244" s="3" t="s">
        <v>582</v>
      </c>
      <c r="C244" s="62">
        <v>1</v>
      </c>
      <c r="D244" s="62">
        <v>0</v>
      </c>
      <c r="E244" s="62">
        <v>0</v>
      </c>
      <c r="F244" s="62">
        <v>-0.3</v>
      </c>
      <c r="G244" s="73">
        <f>SUMPRODUCT($C$236:$D$236:$E$236:$F$236,C244:D244:E244:F244)</f>
        <v>1.4210854715202004E-14</v>
      </c>
      <c r="H244" s="62" t="s">
        <v>13</v>
      </c>
      <c r="I244" s="71">
        <v>0</v>
      </c>
      <c r="L244" t="s">
        <v>582</v>
      </c>
      <c r="M244">
        <v>1</v>
      </c>
      <c r="P244">
        <v>-0.3</v>
      </c>
      <c r="Q244" s="85">
        <v>2.84217E-14</v>
      </c>
      <c r="R244" t="s">
        <v>13</v>
      </c>
      <c r="S244">
        <v>0</v>
      </c>
    </row>
    <row r="247" spans="1:19" ht="28.5" x14ac:dyDescent="0.45">
      <c r="A247" s="45" t="s">
        <v>715</v>
      </c>
    </row>
    <row r="248" spans="1:19" x14ac:dyDescent="0.25">
      <c r="B248" s="1" t="s">
        <v>0</v>
      </c>
      <c r="C248" s="1" t="s">
        <v>612</v>
      </c>
      <c r="D248" s="1" t="s">
        <v>613</v>
      </c>
      <c r="E248" s="1" t="s">
        <v>614</v>
      </c>
      <c r="F248" s="1" t="s">
        <v>615</v>
      </c>
      <c r="G248" s="1" t="s">
        <v>616</v>
      </c>
      <c r="H248" s="1" t="s">
        <v>617</v>
      </c>
      <c r="I248" s="1" t="s">
        <v>618</v>
      </c>
    </row>
    <row r="249" spans="1:19" x14ac:dyDescent="0.25">
      <c r="B249" s="76" t="s">
        <v>5</v>
      </c>
      <c r="C249" s="27">
        <v>30240000</v>
      </c>
      <c r="D249" s="27">
        <v>66666.666670000006</v>
      </c>
      <c r="E249" s="27">
        <v>20093333.329999998</v>
      </c>
      <c r="F249" s="27">
        <v>12600000</v>
      </c>
      <c r="G249" s="27">
        <v>5000000</v>
      </c>
      <c r="H249" s="27">
        <v>50400000</v>
      </c>
      <c r="I249" s="27">
        <v>63000000</v>
      </c>
    </row>
    <row r="250" spans="1:19" x14ac:dyDescent="0.25">
      <c r="J250" s="79" t="s">
        <v>6</v>
      </c>
      <c r="L250" s="1" t="s">
        <v>7</v>
      </c>
    </row>
    <row r="251" spans="1:19" x14ac:dyDescent="0.25">
      <c r="B251" s="77" t="s">
        <v>8</v>
      </c>
      <c r="C251" s="78">
        <v>7.7499999999999999E-2</v>
      </c>
      <c r="D251" s="78">
        <v>0.1125</v>
      </c>
      <c r="E251" s="78">
        <v>0.14249999999999999</v>
      </c>
      <c r="F251" s="78">
        <v>0.98750000000000004</v>
      </c>
      <c r="G251" s="78">
        <v>4.4499999999999998E-2</v>
      </c>
      <c r="H251" s="78">
        <v>0</v>
      </c>
      <c r="I251" s="78">
        <v>0</v>
      </c>
      <c r="J251" s="80">
        <v>17879400</v>
      </c>
      <c r="L251" s="50"/>
    </row>
    <row r="252" spans="1:19" x14ac:dyDescent="0.25">
      <c r="B252" t="s">
        <v>6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 s="80">
        <v>68000000</v>
      </c>
      <c r="L252">
        <v>68000000</v>
      </c>
    </row>
    <row r="253" spans="1:19" x14ac:dyDescent="0.25">
      <c r="B253" t="s">
        <v>619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 s="80">
        <v>5000000</v>
      </c>
      <c r="K253" t="s">
        <v>10</v>
      </c>
      <c r="L253">
        <v>5000000</v>
      </c>
    </row>
    <row r="254" spans="1:19" x14ac:dyDescent="0.25">
      <c r="B254" t="s">
        <v>620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-1</v>
      </c>
      <c r="I254">
        <v>0</v>
      </c>
      <c r="J254" s="80">
        <f>SUMPRODUCT($C$249:$D$249:$E$249:$F$249,C254:D254:E254:F254)</f>
        <v>50399999.996669993</v>
      </c>
      <c r="L254">
        <v>0</v>
      </c>
    </row>
    <row r="255" spans="1:19" x14ac:dyDescent="0.25">
      <c r="B255" t="s">
        <v>621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 s="80">
        <f>SUMPRODUCT($C$249:$D$249:$E$249:$F$249,C255:D255:E255:F255)</f>
        <v>62999999.996669993</v>
      </c>
      <c r="L255">
        <v>0</v>
      </c>
    </row>
    <row r="256" spans="1:19" x14ac:dyDescent="0.25">
      <c r="B256" t="s">
        <v>622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-0.8</v>
      </c>
      <c r="J256" s="80">
        <f>SUMPRODUCT($C$249:$D$249:$E$249:$F$249,C256:D256:E256:F256)</f>
        <v>0</v>
      </c>
      <c r="K256" t="s">
        <v>10</v>
      </c>
      <c r="L256">
        <v>0</v>
      </c>
    </row>
    <row r="257" spans="1:23" x14ac:dyDescent="0.25">
      <c r="B257" t="s">
        <v>623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-0.6</v>
      </c>
      <c r="I257">
        <v>0</v>
      </c>
      <c r="J257" s="85">
        <v>-3.7E-9</v>
      </c>
      <c r="K257" t="s">
        <v>10</v>
      </c>
      <c r="L257">
        <v>0</v>
      </c>
    </row>
    <row r="258" spans="1:23" x14ac:dyDescent="0.25">
      <c r="B258" t="s">
        <v>624</v>
      </c>
      <c r="C258">
        <v>4</v>
      </c>
      <c r="D258">
        <v>6</v>
      </c>
      <c r="E258">
        <v>9</v>
      </c>
      <c r="F258">
        <v>3</v>
      </c>
      <c r="G258">
        <v>0</v>
      </c>
      <c r="H258">
        <v>0</v>
      </c>
      <c r="I258">
        <v>0</v>
      </c>
      <c r="J258" s="85">
        <v>340000000</v>
      </c>
      <c r="K258" t="s">
        <v>13</v>
      </c>
      <c r="L258">
        <v>340000000</v>
      </c>
    </row>
    <row r="262" spans="1:23" ht="28.5" x14ac:dyDescent="0.45">
      <c r="A262" s="45" t="s">
        <v>716</v>
      </c>
    </row>
    <row r="263" spans="1:23" x14ac:dyDescent="0.25">
      <c r="B263" s="1" t="s">
        <v>0</v>
      </c>
      <c r="C263" s="1" t="s">
        <v>625</v>
      </c>
      <c r="D263" s="1" t="s">
        <v>626</v>
      </c>
      <c r="E263" s="1" t="s">
        <v>627</v>
      </c>
      <c r="F263" s="1" t="s">
        <v>628</v>
      </c>
      <c r="G263" s="1" t="s">
        <v>629</v>
      </c>
      <c r="H263" s="1" t="s">
        <v>629</v>
      </c>
      <c r="I263" s="1" t="s">
        <v>630</v>
      </c>
      <c r="J263" s="1" t="s">
        <v>631</v>
      </c>
      <c r="K263" s="1" t="s">
        <v>632</v>
      </c>
      <c r="L263" s="1" t="s">
        <v>633</v>
      </c>
      <c r="M263" s="1" t="s">
        <v>718</v>
      </c>
      <c r="N263" s="1" t="s">
        <v>719</v>
      </c>
      <c r="O263" s="1" t="s">
        <v>634</v>
      </c>
      <c r="P263" s="1" t="s">
        <v>635</v>
      </c>
      <c r="Q263" s="1" t="s">
        <v>636</v>
      </c>
      <c r="R263" s="1" t="s">
        <v>637</v>
      </c>
      <c r="S263" s="1" t="s">
        <v>638</v>
      </c>
      <c r="T263" s="1" t="s">
        <v>639</v>
      </c>
    </row>
    <row r="264" spans="1:23" x14ac:dyDescent="0.25">
      <c r="B264" s="76" t="s">
        <v>5</v>
      </c>
      <c r="C264" s="27">
        <v>225</v>
      </c>
      <c r="D264" s="27">
        <v>0</v>
      </c>
      <c r="E264" s="27">
        <v>250</v>
      </c>
      <c r="F264" s="27">
        <v>0</v>
      </c>
      <c r="G264" s="27">
        <v>160</v>
      </c>
      <c r="H264" s="27">
        <v>0</v>
      </c>
      <c r="I264" s="27">
        <v>285</v>
      </c>
      <c r="J264" s="27">
        <v>95</v>
      </c>
      <c r="K264" s="27">
        <v>150</v>
      </c>
      <c r="L264" s="27">
        <v>131</v>
      </c>
      <c r="M264" s="27">
        <v>144</v>
      </c>
      <c r="N264" s="27">
        <v>0</v>
      </c>
      <c r="O264" s="27">
        <v>0</v>
      </c>
      <c r="P264" s="27">
        <v>0</v>
      </c>
      <c r="Q264" s="27">
        <v>10</v>
      </c>
      <c r="R264" s="27">
        <v>300</v>
      </c>
      <c r="S264" s="27">
        <v>281</v>
      </c>
      <c r="T264" s="27">
        <v>25</v>
      </c>
    </row>
    <row r="265" spans="1:23" x14ac:dyDescent="0.25">
      <c r="U265" s="79" t="s">
        <v>6</v>
      </c>
      <c r="W265" t="s">
        <v>7</v>
      </c>
    </row>
    <row r="266" spans="1:23" x14ac:dyDescent="0.25">
      <c r="B266" s="77" t="s">
        <v>8</v>
      </c>
      <c r="C266" s="78">
        <v>188</v>
      </c>
      <c r="D266" s="78">
        <v>209</v>
      </c>
      <c r="E266" s="78">
        <v>194</v>
      </c>
      <c r="F266" s="78">
        <v>218</v>
      </c>
      <c r="G266" s="78">
        <v>200</v>
      </c>
      <c r="H266" s="78">
        <v>227</v>
      </c>
      <c r="I266" s="78">
        <v>280</v>
      </c>
      <c r="J266" s="78">
        <v>315</v>
      </c>
      <c r="K266" s="78">
        <v>290</v>
      </c>
      <c r="L266" s="78">
        <v>330</v>
      </c>
      <c r="M266" s="78">
        <v>300</v>
      </c>
      <c r="N266" s="78">
        <v>345</v>
      </c>
      <c r="O266" s="78">
        <v>6</v>
      </c>
      <c r="P266" s="78">
        <v>6</v>
      </c>
      <c r="Q266" s="78">
        <v>6</v>
      </c>
      <c r="R266" s="78">
        <v>9</v>
      </c>
      <c r="S266" s="78">
        <v>9</v>
      </c>
      <c r="T266" s="78">
        <v>9</v>
      </c>
      <c r="U266" s="80">
        <v>367969</v>
      </c>
    </row>
    <row r="267" spans="1:23" x14ac:dyDescent="0.25">
      <c r="A267" s="1" t="s">
        <v>640</v>
      </c>
      <c r="U267" s="80"/>
    </row>
    <row r="268" spans="1:23" x14ac:dyDescent="0.25">
      <c r="B268" s="1" t="s">
        <v>641</v>
      </c>
      <c r="C268">
        <v>1</v>
      </c>
      <c r="D268">
        <v>1</v>
      </c>
      <c r="E268">
        <v>0</v>
      </c>
      <c r="F268">
        <v>0</v>
      </c>
      <c r="O268">
        <v>-1</v>
      </c>
      <c r="U268" s="80">
        <f>SUMPRODUCT(C268:T268,C264:T264)</f>
        <v>225</v>
      </c>
      <c r="W268">
        <v>225</v>
      </c>
    </row>
    <row r="269" spans="1:23" x14ac:dyDescent="0.25">
      <c r="B269" s="1" t="s">
        <v>642</v>
      </c>
      <c r="C269">
        <v>0</v>
      </c>
      <c r="D269">
        <v>0</v>
      </c>
      <c r="E269">
        <v>1</v>
      </c>
      <c r="F269">
        <v>1</v>
      </c>
      <c r="O269">
        <v>1</v>
      </c>
      <c r="P269">
        <v>-1</v>
      </c>
      <c r="U269" s="80">
        <f>SUMPRODUCT(C269:T269,C264:T264)</f>
        <v>250</v>
      </c>
      <c r="W269">
        <v>250</v>
      </c>
    </row>
    <row r="270" spans="1:23" x14ac:dyDescent="0.25">
      <c r="B270" s="1" t="s">
        <v>643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P270">
        <v>1</v>
      </c>
      <c r="Q270">
        <v>-1</v>
      </c>
      <c r="U270" s="80">
        <f>SUMPRODUCT(C270:T270,C264:T264)</f>
        <v>150</v>
      </c>
      <c r="W270">
        <v>150</v>
      </c>
    </row>
    <row r="271" spans="1:23" x14ac:dyDescent="0.25">
      <c r="B271" s="1" t="s">
        <v>644</v>
      </c>
      <c r="C271">
        <v>0</v>
      </c>
      <c r="D271">
        <v>0</v>
      </c>
      <c r="E271">
        <v>0</v>
      </c>
      <c r="F271">
        <v>0</v>
      </c>
      <c r="I271">
        <v>1</v>
      </c>
      <c r="J271">
        <v>1</v>
      </c>
      <c r="R271">
        <v>-1</v>
      </c>
      <c r="U271" s="80">
        <f>SUMPRODUCT(C271:T271,C264:T264)</f>
        <v>80</v>
      </c>
      <c r="W271">
        <v>80</v>
      </c>
    </row>
    <row r="272" spans="1:23" x14ac:dyDescent="0.25">
      <c r="B272" s="1" t="s">
        <v>646</v>
      </c>
      <c r="C272">
        <v>0</v>
      </c>
      <c r="D272">
        <v>0</v>
      </c>
      <c r="E272">
        <v>0</v>
      </c>
      <c r="F272">
        <v>0</v>
      </c>
      <c r="K272">
        <v>1</v>
      </c>
      <c r="L272">
        <v>1</v>
      </c>
      <c r="R272">
        <v>1</v>
      </c>
      <c r="S272">
        <v>-1</v>
      </c>
      <c r="U272" s="80">
        <f>SUMPRODUCT(C272:T272,C264:T264)</f>
        <v>300</v>
      </c>
      <c r="W272">
        <v>300</v>
      </c>
    </row>
    <row r="273" spans="1:23" x14ac:dyDescent="0.25">
      <c r="B273" s="1" t="s">
        <v>645</v>
      </c>
      <c r="C273">
        <v>0</v>
      </c>
      <c r="D273">
        <v>0</v>
      </c>
      <c r="E273">
        <v>0</v>
      </c>
      <c r="F273">
        <v>0</v>
      </c>
      <c r="M273">
        <v>1</v>
      </c>
      <c r="N273">
        <v>1</v>
      </c>
      <c r="S273">
        <v>1</v>
      </c>
      <c r="T273">
        <v>-1</v>
      </c>
      <c r="U273" s="80">
        <f>SUMPRODUCT(C273:T273,C264:T264)</f>
        <v>400</v>
      </c>
      <c r="W273">
        <v>400</v>
      </c>
    </row>
    <row r="274" spans="1:23" x14ac:dyDescent="0.25">
      <c r="U274" s="81"/>
    </row>
    <row r="275" spans="1:23" x14ac:dyDescent="0.25">
      <c r="A275" s="1" t="s">
        <v>647</v>
      </c>
      <c r="U275" s="81"/>
    </row>
    <row r="276" spans="1:23" x14ac:dyDescent="0.25">
      <c r="B276" s="1" t="s">
        <v>648</v>
      </c>
      <c r="Q276">
        <v>1</v>
      </c>
      <c r="U276" s="80">
        <f>SUMPRODUCT(C276:T276,C264:T264)</f>
        <v>10</v>
      </c>
      <c r="V276" t="s">
        <v>10</v>
      </c>
      <c r="W276">
        <v>10</v>
      </c>
    </row>
    <row r="277" spans="1:23" x14ac:dyDescent="0.25">
      <c r="B277" s="1" t="s">
        <v>649</v>
      </c>
      <c r="T277">
        <v>1</v>
      </c>
      <c r="U277" s="80">
        <f>SUMPRODUCT(C277:T277,C264:T264)</f>
        <v>25</v>
      </c>
      <c r="V277" t="s">
        <v>10</v>
      </c>
      <c r="W277">
        <v>25</v>
      </c>
    </row>
    <row r="278" spans="1:23" x14ac:dyDescent="0.25">
      <c r="U278" s="81"/>
    </row>
    <row r="279" spans="1:23" x14ac:dyDescent="0.25">
      <c r="U279" s="81"/>
    </row>
    <row r="280" spans="1:23" x14ac:dyDescent="0.25">
      <c r="A280" s="1" t="s">
        <v>650</v>
      </c>
      <c r="U280" s="81"/>
    </row>
    <row r="281" spans="1:23" x14ac:dyDescent="0.25">
      <c r="B281" s="1" t="s">
        <v>651</v>
      </c>
      <c r="O281">
        <v>1</v>
      </c>
      <c r="R281">
        <v>1</v>
      </c>
      <c r="U281" s="80">
        <f>SUMPRODUCT(C281:T281,C264:T264)</f>
        <v>300</v>
      </c>
      <c r="V281" t="s">
        <v>13</v>
      </c>
      <c r="W281">
        <v>300</v>
      </c>
    </row>
    <row r="282" spans="1:23" x14ac:dyDescent="0.25">
      <c r="B282" s="1" t="s">
        <v>652</v>
      </c>
      <c r="P282">
        <v>1</v>
      </c>
      <c r="S282">
        <v>1</v>
      </c>
      <c r="U282" s="80">
        <v>281</v>
      </c>
      <c r="V282" t="s">
        <v>13</v>
      </c>
      <c r="W282">
        <v>300</v>
      </c>
    </row>
    <row r="283" spans="1:23" x14ac:dyDescent="0.25">
      <c r="B283" s="1" t="s">
        <v>653</v>
      </c>
      <c r="Q283">
        <v>1</v>
      </c>
      <c r="T283">
        <v>1</v>
      </c>
      <c r="U283" s="80">
        <f>SUMPRODUCT(C283:T283,C264:T264)</f>
        <v>35</v>
      </c>
      <c r="V283" t="s">
        <v>13</v>
      </c>
      <c r="W283">
        <v>300</v>
      </c>
    </row>
    <row r="284" spans="1:23" x14ac:dyDescent="0.25">
      <c r="U284" s="81"/>
    </row>
    <row r="285" spans="1:23" x14ac:dyDescent="0.25">
      <c r="A285" s="1" t="s">
        <v>654</v>
      </c>
      <c r="I285">
        <v>5</v>
      </c>
      <c r="U285" s="80">
        <v>2100</v>
      </c>
      <c r="V285" t="s">
        <v>13</v>
      </c>
      <c r="W285">
        <v>2100</v>
      </c>
    </row>
    <row r="286" spans="1:23" x14ac:dyDescent="0.25">
      <c r="B286" s="1" t="s">
        <v>651</v>
      </c>
      <c r="C286">
        <v>3</v>
      </c>
      <c r="K286">
        <v>5</v>
      </c>
      <c r="U286" s="80">
        <f>SUMPRODUCT(C286:T286,C264:T264)</f>
        <v>1425</v>
      </c>
      <c r="V286" t="s">
        <v>13</v>
      </c>
      <c r="W286">
        <v>1500</v>
      </c>
    </row>
    <row r="287" spans="1:23" x14ac:dyDescent="0.25">
      <c r="B287" s="1" t="s">
        <v>652</v>
      </c>
      <c r="E287">
        <v>3</v>
      </c>
      <c r="M287">
        <v>5</v>
      </c>
      <c r="U287" s="80">
        <f>SUMPRODUCT(C287:T287,C264:T264)</f>
        <v>1470</v>
      </c>
      <c r="V287" t="s">
        <v>13</v>
      </c>
      <c r="W287">
        <v>1200</v>
      </c>
    </row>
    <row r="288" spans="1:23" x14ac:dyDescent="0.25">
      <c r="B288" s="1" t="s">
        <v>653</v>
      </c>
      <c r="G288">
        <v>3</v>
      </c>
      <c r="U288" s="81"/>
    </row>
    <row r="289" spans="1:23" x14ac:dyDescent="0.25">
      <c r="U289" s="81"/>
    </row>
    <row r="290" spans="1:23" x14ac:dyDescent="0.25">
      <c r="A290" s="1" t="s">
        <v>655</v>
      </c>
      <c r="U290" s="81"/>
    </row>
    <row r="291" spans="1:23" x14ac:dyDescent="0.25">
      <c r="B291" s="1" t="s">
        <v>651</v>
      </c>
      <c r="D291">
        <v>3</v>
      </c>
      <c r="J291">
        <v>5</v>
      </c>
      <c r="U291" s="80">
        <v>475</v>
      </c>
      <c r="V291" t="s">
        <v>13</v>
      </c>
      <c r="W291">
        <v>1050</v>
      </c>
    </row>
    <row r="292" spans="1:23" x14ac:dyDescent="0.25">
      <c r="B292" s="1" t="s">
        <v>652</v>
      </c>
      <c r="F292">
        <v>3</v>
      </c>
      <c r="L292">
        <v>5</v>
      </c>
      <c r="U292" s="80">
        <v>655</v>
      </c>
      <c r="V292" t="s">
        <v>13</v>
      </c>
      <c r="W292">
        <v>750</v>
      </c>
    </row>
    <row r="293" spans="1:23" x14ac:dyDescent="0.25">
      <c r="B293" s="1" t="s">
        <v>653</v>
      </c>
      <c r="H293">
        <v>3</v>
      </c>
      <c r="N293">
        <v>5</v>
      </c>
      <c r="U293" s="80">
        <f>SUMPRODUCT(C293:T293,C264:T264)</f>
        <v>0</v>
      </c>
      <c r="V293" t="s">
        <v>13</v>
      </c>
      <c r="W293">
        <v>600</v>
      </c>
    </row>
    <row r="294" spans="1:23" x14ac:dyDescent="0.25">
      <c r="U294" s="81"/>
    </row>
    <row r="295" spans="1:23" x14ac:dyDescent="0.25">
      <c r="U295" s="81"/>
    </row>
    <row r="297" spans="1:23" ht="28.5" x14ac:dyDescent="0.45">
      <c r="A297" s="45" t="s">
        <v>717</v>
      </c>
    </row>
    <row r="298" spans="1:23" x14ac:dyDescent="0.25">
      <c r="B298" s="1" t="s">
        <v>0</v>
      </c>
      <c r="C298" t="s">
        <v>658</v>
      </c>
      <c r="D298" t="s">
        <v>657</v>
      </c>
      <c r="E298" t="s">
        <v>659</v>
      </c>
      <c r="F298" t="s">
        <v>660</v>
      </c>
    </row>
    <row r="299" spans="1:23" x14ac:dyDescent="0.25">
      <c r="B299" s="76" t="s">
        <v>656</v>
      </c>
      <c r="C299" s="27">
        <v>142.85714285714286</v>
      </c>
      <c r="D299" s="27">
        <v>142.85714285714283</v>
      </c>
      <c r="E299" s="27">
        <v>0</v>
      </c>
      <c r="F299" s="27">
        <v>14.285714285714302</v>
      </c>
    </row>
    <row r="300" spans="1:23" x14ac:dyDescent="0.25">
      <c r="G300" s="1" t="s">
        <v>6</v>
      </c>
      <c r="I300" s="1" t="s">
        <v>7</v>
      </c>
    </row>
    <row r="301" spans="1:23" x14ac:dyDescent="0.25">
      <c r="B301" s="77" t="s">
        <v>8</v>
      </c>
      <c r="C301" s="78">
        <v>622</v>
      </c>
      <c r="D301" s="78">
        <v>690</v>
      </c>
      <c r="E301" s="78">
        <v>231</v>
      </c>
      <c r="F301" s="78">
        <v>684</v>
      </c>
      <c r="G301" s="80">
        <f>SUMPRODUCT(C301:F301,C299:F299)</f>
        <v>197200</v>
      </c>
      <c r="I301" s="81"/>
    </row>
    <row r="302" spans="1:23" x14ac:dyDescent="0.25">
      <c r="B302" s="1" t="s">
        <v>661</v>
      </c>
      <c r="C302">
        <v>4</v>
      </c>
      <c r="D302">
        <v>5</v>
      </c>
      <c r="E302">
        <v>3</v>
      </c>
      <c r="F302">
        <v>10</v>
      </c>
      <c r="G302" s="80">
        <f>SUMPRODUCT($C$302:$D$302:$E$302:$F$302,C299:D299:E299:F299)</f>
        <v>1428.5714285714289</v>
      </c>
      <c r="H302" t="s">
        <v>13</v>
      </c>
      <c r="I302">
        <v>1800</v>
      </c>
    </row>
    <row r="303" spans="1:23" x14ac:dyDescent="0.25">
      <c r="B303" s="1" t="s">
        <v>662</v>
      </c>
      <c r="C303">
        <v>50</v>
      </c>
      <c r="D303">
        <v>75</v>
      </c>
      <c r="E303">
        <v>30</v>
      </c>
      <c r="F303">
        <v>60</v>
      </c>
      <c r="G303" s="80">
        <f>SUMPRODUCT($C$303:$D$303:$E$303:$F$303,C299:D299:E299:F299)</f>
        <v>18714.285714285714</v>
      </c>
      <c r="H303" t="s">
        <v>13</v>
      </c>
      <c r="I303">
        <v>25000</v>
      </c>
    </row>
    <row r="304" spans="1:23" x14ac:dyDescent="0.25">
      <c r="B304" s="1" t="s">
        <v>663</v>
      </c>
      <c r="C304">
        <v>2</v>
      </c>
      <c r="D304">
        <v>6</v>
      </c>
      <c r="E304">
        <v>1</v>
      </c>
      <c r="F304">
        <v>4</v>
      </c>
      <c r="G304" s="80">
        <f>SUMPRODUCT($C$304:$D$304:$E$304:$F$304,C299:D299:E299:F299)</f>
        <v>1199.9999999999998</v>
      </c>
      <c r="H304" t="s">
        <v>13</v>
      </c>
      <c r="I304">
        <v>1200</v>
      </c>
    </row>
    <row r="305" spans="2:9" x14ac:dyDescent="0.25">
      <c r="B305" s="1" t="s">
        <v>664</v>
      </c>
      <c r="C305">
        <v>210</v>
      </c>
      <c r="D305">
        <v>0</v>
      </c>
      <c r="E305">
        <v>0</v>
      </c>
      <c r="F305">
        <v>0</v>
      </c>
      <c r="G305" s="80">
        <f>SUMPRODUCT($C$305:$D$305:$E$305:$F$305,C299:D299:E299:F299)</f>
        <v>30000</v>
      </c>
      <c r="H305" t="s">
        <v>10</v>
      </c>
      <c r="I305">
        <v>30000</v>
      </c>
    </row>
    <row r="306" spans="2:9" x14ac:dyDescent="0.25">
      <c r="B306" s="1" t="s">
        <v>665</v>
      </c>
      <c r="C306">
        <v>0</v>
      </c>
      <c r="D306">
        <v>300</v>
      </c>
      <c r="E306">
        <v>0</v>
      </c>
      <c r="F306">
        <v>0</v>
      </c>
      <c r="G306" s="80">
        <f>SUMPRODUCT($C$306:$D$306:$E$306:$F$306,C299:D299:E299:F299)</f>
        <v>42857.142857142848</v>
      </c>
      <c r="H306" t="s">
        <v>10</v>
      </c>
      <c r="I306">
        <v>30000</v>
      </c>
    </row>
    <row r="307" spans="2:9" x14ac:dyDescent="0.25">
      <c r="B307" s="1" t="s">
        <v>666</v>
      </c>
      <c r="C307">
        <v>0</v>
      </c>
      <c r="D307">
        <v>0</v>
      </c>
      <c r="E307">
        <v>180</v>
      </c>
      <c r="F307">
        <v>0</v>
      </c>
      <c r="G307" s="80">
        <f>SUMPRODUCT($C$307:$D$307:$E$307:$F$307,C299:D299:E299:F299)</f>
        <v>0</v>
      </c>
      <c r="H307" t="s">
        <v>13</v>
      </c>
      <c r="I307">
        <v>25000</v>
      </c>
    </row>
    <row r="308" spans="2:9" x14ac:dyDescent="0.25">
      <c r="B308" s="1" t="s">
        <v>667</v>
      </c>
      <c r="C308">
        <v>1</v>
      </c>
      <c r="D308">
        <v>1</v>
      </c>
      <c r="E308">
        <v>1</v>
      </c>
      <c r="F308">
        <v>1</v>
      </c>
      <c r="G308" s="80">
        <f>SUMPRODUCT($C$308:$D$308:$E$308:$F$308,C299:D299:E299:F299)</f>
        <v>299.99999999999994</v>
      </c>
      <c r="H308" t="s">
        <v>13</v>
      </c>
      <c r="I308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4" workbookViewId="0"/>
  </sheetViews>
  <sheetFormatPr defaultRowHeight="15" x14ac:dyDescent="0.25"/>
  <cols>
    <col min="1" max="1" width="2.140625" customWidth="1"/>
    <col min="2" max="2" width="6.140625" customWidth="1"/>
    <col min="3" max="3" width="39.140625" bestFit="1" customWidth="1"/>
    <col min="4" max="4" width="12.42578125" bestFit="1" customWidth="1"/>
    <col min="5" max="5" width="12.71093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98</v>
      </c>
    </row>
    <row r="3" spans="1:5" x14ac:dyDescent="0.25">
      <c r="A3" s="1" t="s">
        <v>99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100</v>
      </c>
    </row>
    <row r="8" spans="1:5" x14ac:dyDescent="0.25">
      <c r="A8" s="1"/>
      <c r="B8" t="s">
        <v>101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5" t="s">
        <v>29</v>
      </c>
      <c r="C15" s="5" t="s">
        <v>30</v>
      </c>
      <c r="D15" s="5" t="s">
        <v>31</v>
      </c>
      <c r="E15" s="5" t="s">
        <v>32</v>
      </c>
    </row>
    <row r="16" spans="1:5" ht="15.75" thickBot="1" x14ac:dyDescent="0.3">
      <c r="B16" s="4" t="s">
        <v>102</v>
      </c>
      <c r="C16" s="4" t="s">
        <v>103</v>
      </c>
      <c r="D16" s="7">
        <v>0</v>
      </c>
      <c r="E16" s="7">
        <v>87051.282051282047</v>
      </c>
    </row>
    <row r="19" spans="1:7" ht="15.75" thickBot="1" x14ac:dyDescent="0.3">
      <c r="A19" t="s">
        <v>33</v>
      </c>
    </row>
    <row r="20" spans="1:7" ht="15.75" thickBot="1" x14ac:dyDescent="0.3">
      <c r="B20" s="5" t="s">
        <v>29</v>
      </c>
      <c r="C20" s="5" t="s">
        <v>30</v>
      </c>
      <c r="D20" s="5" t="s">
        <v>31</v>
      </c>
      <c r="E20" s="5" t="s">
        <v>32</v>
      </c>
      <c r="F20" s="5" t="s">
        <v>34</v>
      </c>
    </row>
    <row r="21" spans="1:7" x14ac:dyDescent="0.25">
      <c r="B21" s="6" t="s">
        <v>104</v>
      </c>
      <c r="C21" s="6" t="s">
        <v>105</v>
      </c>
      <c r="D21" s="8">
        <v>0</v>
      </c>
      <c r="E21" s="8">
        <v>266.66666666666663</v>
      </c>
      <c r="F21" s="6" t="s">
        <v>44</v>
      </c>
    </row>
    <row r="22" spans="1:7" x14ac:dyDescent="0.25">
      <c r="B22" s="6" t="s">
        <v>106</v>
      </c>
      <c r="C22" s="6" t="s">
        <v>107</v>
      </c>
      <c r="D22" s="8">
        <v>0</v>
      </c>
      <c r="E22" s="8">
        <v>448.71794871794884</v>
      </c>
      <c r="F22" s="6" t="s">
        <v>44</v>
      </c>
    </row>
    <row r="23" spans="1:7" x14ac:dyDescent="0.25">
      <c r="B23" s="6" t="s">
        <v>108</v>
      </c>
      <c r="C23" s="6" t="s">
        <v>109</v>
      </c>
      <c r="D23" s="8">
        <v>0</v>
      </c>
      <c r="E23" s="8">
        <v>0</v>
      </c>
      <c r="F23" s="6" t="s">
        <v>44</v>
      </c>
    </row>
    <row r="24" spans="1:7" x14ac:dyDescent="0.25">
      <c r="B24" s="6" t="s">
        <v>110</v>
      </c>
      <c r="C24" s="6" t="s">
        <v>111</v>
      </c>
      <c r="D24" s="8">
        <v>0</v>
      </c>
      <c r="E24" s="8">
        <v>0</v>
      </c>
      <c r="F24" s="6" t="s">
        <v>44</v>
      </c>
    </row>
    <row r="25" spans="1:7" ht="15.75" thickBot="1" x14ac:dyDescent="0.3">
      <c r="B25" s="4" t="s">
        <v>112</v>
      </c>
      <c r="C25" s="4" t="s">
        <v>113</v>
      </c>
      <c r="D25" s="7">
        <v>0</v>
      </c>
      <c r="E25" s="7">
        <v>133.33333333333331</v>
      </c>
      <c r="F25" s="4" t="s">
        <v>44</v>
      </c>
    </row>
    <row r="28" spans="1:7" ht="15.75" thickBot="1" x14ac:dyDescent="0.3">
      <c r="A28" t="s">
        <v>35</v>
      </c>
    </row>
    <row r="29" spans="1:7" ht="15.75" thickBot="1" x14ac:dyDescent="0.3">
      <c r="B29" s="5" t="s">
        <v>29</v>
      </c>
      <c r="C29" s="5" t="s">
        <v>30</v>
      </c>
      <c r="D29" s="5" t="s">
        <v>36</v>
      </c>
      <c r="E29" s="5" t="s">
        <v>37</v>
      </c>
      <c r="F29" s="5" t="s">
        <v>38</v>
      </c>
      <c r="G29" s="5" t="s">
        <v>39</v>
      </c>
    </row>
    <row r="30" spans="1:7" x14ac:dyDescent="0.25">
      <c r="B30" s="6" t="s">
        <v>114</v>
      </c>
      <c r="C30" s="6" t="s">
        <v>115</v>
      </c>
      <c r="D30" s="8">
        <v>4800</v>
      </c>
      <c r="E30" s="6" t="s">
        <v>116</v>
      </c>
      <c r="F30" s="6" t="s">
        <v>58</v>
      </c>
      <c r="G30" s="6">
        <v>0</v>
      </c>
    </row>
    <row r="31" spans="1:7" x14ac:dyDescent="0.25">
      <c r="B31" s="6" t="s">
        <v>117</v>
      </c>
      <c r="C31" s="6" t="s">
        <v>118</v>
      </c>
      <c r="D31" s="8">
        <v>1199.9999999999998</v>
      </c>
      <c r="E31" s="6" t="s">
        <v>119</v>
      </c>
      <c r="F31" s="6" t="s">
        <v>58</v>
      </c>
      <c r="G31" s="6">
        <v>0</v>
      </c>
    </row>
    <row r="32" spans="1:7" x14ac:dyDescent="0.25">
      <c r="B32" s="6" t="s">
        <v>120</v>
      </c>
      <c r="C32" s="6" t="s">
        <v>121</v>
      </c>
      <c r="D32" s="8">
        <v>2019.2307692307697</v>
      </c>
      <c r="E32" s="6" t="s">
        <v>122</v>
      </c>
      <c r="F32" s="6" t="s">
        <v>54</v>
      </c>
      <c r="G32" s="6">
        <v>380.76923076923026</v>
      </c>
    </row>
    <row r="33" spans="2:7" x14ac:dyDescent="0.25">
      <c r="B33" s="6" t="s">
        <v>123</v>
      </c>
      <c r="C33" s="6" t="s">
        <v>124</v>
      </c>
      <c r="D33" s="8">
        <v>1199.9999999999998</v>
      </c>
      <c r="E33" s="6" t="s">
        <v>125</v>
      </c>
      <c r="F33" s="6" t="s">
        <v>58</v>
      </c>
      <c r="G33" s="6">
        <v>0</v>
      </c>
    </row>
    <row r="34" spans="2:7" ht="15.75" thickBot="1" x14ac:dyDescent="0.3">
      <c r="B34" s="4" t="s">
        <v>126</v>
      </c>
      <c r="C34" s="4" t="s">
        <v>127</v>
      </c>
      <c r="D34" s="7">
        <v>2946.1538461538466</v>
      </c>
      <c r="E34" s="4" t="s">
        <v>128</v>
      </c>
      <c r="F34" s="4" t="s">
        <v>54</v>
      </c>
      <c r="G34" s="4">
        <v>53.846153846153356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2.140625" customWidth="1"/>
    <col min="2" max="2" width="6.140625" bestFit="1" customWidth="1"/>
    <col min="3" max="3" width="39.140625" bestFit="1" customWidth="1"/>
    <col min="4" max="4" width="11.85546875" bestFit="1" customWidth="1"/>
    <col min="5" max="5" width="12.4257812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701</v>
      </c>
    </row>
    <row r="2" spans="1:8" x14ac:dyDescent="0.25">
      <c r="A2" s="1" t="s">
        <v>98</v>
      </c>
    </row>
    <row r="3" spans="1:8" x14ac:dyDescent="0.25">
      <c r="A3" s="1" t="s">
        <v>129</v>
      </c>
    </row>
    <row r="6" spans="1:8" ht="15.75" thickBot="1" x14ac:dyDescent="0.3">
      <c r="A6" t="s">
        <v>33</v>
      </c>
    </row>
    <row r="7" spans="1:8" x14ac:dyDescent="0.25">
      <c r="B7" s="9"/>
      <c r="C7" s="9"/>
      <c r="D7" s="9" t="s">
        <v>73</v>
      </c>
      <c r="E7" s="9" t="s">
        <v>75</v>
      </c>
      <c r="F7" s="9" t="s">
        <v>77</v>
      </c>
      <c r="G7" s="9" t="s">
        <v>79</v>
      </c>
      <c r="H7" s="9" t="s">
        <v>79</v>
      </c>
    </row>
    <row r="8" spans="1:8" ht="15.75" thickBot="1" x14ac:dyDescent="0.3">
      <c r="B8" s="10" t="s">
        <v>29</v>
      </c>
      <c r="C8" s="10" t="s">
        <v>30</v>
      </c>
      <c r="D8" s="10" t="s">
        <v>74</v>
      </c>
      <c r="E8" s="10" t="s">
        <v>76</v>
      </c>
      <c r="F8" s="10" t="s">
        <v>78</v>
      </c>
      <c r="G8" s="10" t="s">
        <v>80</v>
      </c>
      <c r="H8" s="10" t="s">
        <v>81</v>
      </c>
    </row>
    <row r="9" spans="1:8" x14ac:dyDescent="0.25">
      <c r="B9" s="6" t="s">
        <v>104</v>
      </c>
      <c r="C9" s="6" t="s">
        <v>105</v>
      </c>
      <c r="D9" s="6">
        <v>266.66666666666663</v>
      </c>
      <c r="E9" s="6">
        <v>0</v>
      </c>
      <c r="F9" s="6">
        <v>110</v>
      </c>
      <c r="G9" s="6">
        <v>1E+30</v>
      </c>
      <c r="H9" s="6">
        <v>14.807692307692287</v>
      </c>
    </row>
    <row r="10" spans="1:8" x14ac:dyDescent="0.25">
      <c r="B10" s="6" t="s">
        <v>106</v>
      </c>
      <c r="C10" s="6" t="s">
        <v>107</v>
      </c>
      <c r="D10" s="6">
        <v>448.71794871794884</v>
      </c>
      <c r="E10" s="6">
        <v>0</v>
      </c>
      <c r="F10" s="6">
        <v>90</v>
      </c>
      <c r="G10" s="6">
        <v>0.13333333333331068</v>
      </c>
      <c r="H10" s="6">
        <v>8.431372549019585</v>
      </c>
    </row>
    <row r="11" spans="1:8" x14ac:dyDescent="0.25">
      <c r="B11" s="6" t="s">
        <v>108</v>
      </c>
      <c r="C11" s="6" t="s">
        <v>109</v>
      </c>
      <c r="D11" s="6">
        <v>0</v>
      </c>
      <c r="E11" s="6">
        <v>-11.538461538461547</v>
      </c>
      <c r="F11" s="6">
        <v>75</v>
      </c>
      <c r="G11" s="6">
        <v>11.538461538461547</v>
      </c>
      <c r="H11" s="6">
        <v>1E+30</v>
      </c>
    </row>
    <row r="12" spans="1:8" x14ac:dyDescent="0.25">
      <c r="B12" s="6" t="s">
        <v>110</v>
      </c>
      <c r="C12" s="6" t="s">
        <v>111</v>
      </c>
      <c r="D12" s="6">
        <v>0</v>
      </c>
      <c r="E12" s="6">
        <v>-8.2692307692307452</v>
      </c>
      <c r="F12" s="6">
        <v>80</v>
      </c>
      <c r="G12" s="6">
        <v>8.2692307692307452</v>
      </c>
      <c r="H12" s="6">
        <v>1E+30</v>
      </c>
    </row>
    <row r="13" spans="1:8" ht="15.75" thickBot="1" x14ac:dyDescent="0.3">
      <c r="B13" s="4" t="s">
        <v>112</v>
      </c>
      <c r="C13" s="4" t="s">
        <v>113</v>
      </c>
      <c r="D13" s="4">
        <v>133.33333333333331</v>
      </c>
      <c r="E13" s="4">
        <v>0</v>
      </c>
      <c r="F13" s="4">
        <v>130</v>
      </c>
      <c r="G13" s="4">
        <v>1E+30</v>
      </c>
      <c r="H13" s="4">
        <v>0.19230769230765965</v>
      </c>
    </row>
    <row r="15" spans="1:8" ht="15.75" thickBot="1" x14ac:dyDescent="0.3">
      <c r="A15" t="s">
        <v>35</v>
      </c>
    </row>
    <row r="16" spans="1:8" x14ac:dyDescent="0.25">
      <c r="B16" s="9"/>
      <c r="C16" s="9"/>
      <c r="D16" s="9" t="s">
        <v>73</v>
      </c>
      <c r="E16" s="9" t="s">
        <v>82</v>
      </c>
      <c r="F16" s="9" t="s">
        <v>84</v>
      </c>
      <c r="G16" s="9" t="s">
        <v>79</v>
      </c>
      <c r="H16" s="9" t="s">
        <v>79</v>
      </c>
    </row>
    <row r="17" spans="2:8" ht="15.75" thickBot="1" x14ac:dyDescent="0.3">
      <c r="B17" s="10" t="s">
        <v>29</v>
      </c>
      <c r="C17" s="10" t="s">
        <v>30</v>
      </c>
      <c r="D17" s="10" t="s">
        <v>74</v>
      </c>
      <c r="E17" s="10" t="s">
        <v>83</v>
      </c>
      <c r="F17" s="10" t="s">
        <v>85</v>
      </c>
      <c r="G17" s="10" t="s">
        <v>80</v>
      </c>
      <c r="H17" s="10" t="s">
        <v>81</v>
      </c>
    </row>
    <row r="18" spans="2:8" x14ac:dyDescent="0.25">
      <c r="B18" s="6" t="s">
        <v>114</v>
      </c>
      <c r="C18" s="6" t="s">
        <v>115</v>
      </c>
      <c r="D18" s="6">
        <v>4800</v>
      </c>
      <c r="E18" s="6">
        <v>17.30769230769231</v>
      </c>
      <c r="F18" s="6">
        <v>4800</v>
      </c>
      <c r="G18" s="6">
        <v>93.333333333333243</v>
      </c>
      <c r="H18" s="6">
        <v>2333.3333333333335</v>
      </c>
    </row>
    <row r="19" spans="2:8" x14ac:dyDescent="0.25">
      <c r="B19" s="6" t="s">
        <v>117</v>
      </c>
      <c r="C19" s="6" t="s">
        <v>118</v>
      </c>
      <c r="D19" s="6">
        <v>1199.9999999999998</v>
      </c>
      <c r="E19" s="6">
        <v>3.290598290598286</v>
      </c>
      <c r="F19" s="6">
        <v>1200</v>
      </c>
      <c r="G19" s="6">
        <v>293.02325581395343</v>
      </c>
      <c r="H19" s="6">
        <v>359.99999999999949</v>
      </c>
    </row>
    <row r="20" spans="2:8" x14ac:dyDescent="0.25">
      <c r="B20" s="6" t="s">
        <v>120</v>
      </c>
      <c r="C20" s="6" t="s">
        <v>121</v>
      </c>
      <c r="D20" s="6">
        <v>2019.2307692307697</v>
      </c>
      <c r="E20" s="6">
        <v>0</v>
      </c>
      <c r="F20" s="6">
        <v>2400</v>
      </c>
      <c r="G20" s="6">
        <v>1E+30</v>
      </c>
      <c r="H20" s="6">
        <v>380.76923076923026</v>
      </c>
    </row>
    <row r="21" spans="2:8" x14ac:dyDescent="0.25">
      <c r="B21" s="6" t="s">
        <v>123</v>
      </c>
      <c r="C21" s="6" t="s">
        <v>124</v>
      </c>
      <c r="D21" s="6">
        <v>1199.9999999999998</v>
      </c>
      <c r="E21" s="6">
        <v>2.1367521367517739E-2</v>
      </c>
      <c r="F21" s="6">
        <v>1200</v>
      </c>
      <c r="G21" s="6">
        <v>2800.0000000000005</v>
      </c>
      <c r="H21" s="6">
        <v>527.9999999999992</v>
      </c>
    </row>
    <row r="22" spans="2:8" ht="15.75" thickBot="1" x14ac:dyDescent="0.3">
      <c r="B22" s="4" t="s">
        <v>126</v>
      </c>
      <c r="C22" s="4" t="s">
        <v>127</v>
      </c>
      <c r="D22" s="4">
        <v>2946.1538461538466</v>
      </c>
      <c r="E22" s="4">
        <v>0</v>
      </c>
      <c r="F22" s="4">
        <v>3000</v>
      </c>
      <c r="G22" s="4">
        <v>1E+30</v>
      </c>
      <c r="H22" s="4">
        <v>53.846153846153811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/>
  </sheetViews>
  <sheetFormatPr defaultRowHeight="15" x14ac:dyDescent="0.25"/>
  <cols>
    <col min="1" max="1" width="2.140625" customWidth="1"/>
    <col min="2" max="2" width="6.140625" customWidth="1"/>
    <col min="3" max="3" width="39.140625" bestFit="1" customWidth="1"/>
    <col min="4" max="4" width="12.42578125" bestFit="1" customWidth="1"/>
    <col min="5" max="5" width="12.71093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133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134</v>
      </c>
    </row>
    <row r="8" spans="1:5" x14ac:dyDescent="0.25">
      <c r="A8" s="1"/>
      <c r="B8" t="s">
        <v>135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136</v>
      </c>
      <c r="C16" s="4" t="s">
        <v>103</v>
      </c>
      <c r="D16" s="7">
        <v>0</v>
      </c>
      <c r="E16" s="7">
        <v>84965.040650406503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137</v>
      </c>
      <c r="C21" s="6" t="s">
        <v>105</v>
      </c>
      <c r="D21" s="8">
        <v>0</v>
      </c>
      <c r="E21" s="8">
        <v>266.66666666666663</v>
      </c>
      <c r="F21" s="6" t="s">
        <v>44</v>
      </c>
    </row>
    <row r="22" spans="1:7" x14ac:dyDescent="0.25">
      <c r="B22" s="6" t="s">
        <v>138</v>
      </c>
      <c r="C22" s="6" t="s">
        <v>107</v>
      </c>
      <c r="D22" s="8">
        <v>0</v>
      </c>
      <c r="E22" s="8">
        <v>227.15447154471551</v>
      </c>
      <c r="F22" s="6" t="s">
        <v>44</v>
      </c>
    </row>
    <row r="23" spans="1:7" x14ac:dyDescent="0.25">
      <c r="B23" s="6" t="s">
        <v>139</v>
      </c>
      <c r="C23" s="6" t="s">
        <v>109</v>
      </c>
      <c r="D23" s="8">
        <v>0</v>
      </c>
      <c r="E23" s="8">
        <v>63.577235772357753</v>
      </c>
      <c r="F23" s="6" t="s">
        <v>44</v>
      </c>
    </row>
    <row r="24" spans="1:7" x14ac:dyDescent="0.25">
      <c r="B24" s="6" t="s">
        <v>140</v>
      </c>
      <c r="C24" s="6" t="s">
        <v>111</v>
      </c>
      <c r="D24" s="8">
        <v>0</v>
      </c>
      <c r="E24" s="8">
        <v>163.57723577235777</v>
      </c>
      <c r="F24" s="6" t="s">
        <v>44</v>
      </c>
    </row>
    <row r="25" spans="1:7" ht="15.75" thickBot="1" x14ac:dyDescent="0.3">
      <c r="B25" s="4" t="s">
        <v>141</v>
      </c>
      <c r="C25" s="4" t="s">
        <v>113</v>
      </c>
      <c r="D25" s="7">
        <v>0</v>
      </c>
      <c r="E25" s="7">
        <v>133.33333333333331</v>
      </c>
      <c r="F25" s="4" t="s">
        <v>44</v>
      </c>
    </row>
    <row r="28" spans="1:7" ht="15.75" thickBot="1" x14ac:dyDescent="0.3">
      <c r="A28" t="s">
        <v>35</v>
      </c>
    </row>
    <row r="29" spans="1:7" ht="15.75" thickBot="1" x14ac:dyDescent="0.3">
      <c r="B29" s="39" t="s">
        <v>29</v>
      </c>
      <c r="C29" s="39" t="s">
        <v>30</v>
      </c>
      <c r="D29" s="39" t="s">
        <v>36</v>
      </c>
      <c r="E29" s="39" t="s">
        <v>37</v>
      </c>
      <c r="F29" s="39" t="s">
        <v>38</v>
      </c>
      <c r="G29" s="39" t="s">
        <v>39</v>
      </c>
    </row>
    <row r="30" spans="1:7" x14ac:dyDescent="0.25">
      <c r="B30" s="6" t="s">
        <v>142</v>
      </c>
      <c r="C30" s="6" t="s">
        <v>115</v>
      </c>
      <c r="D30" s="8">
        <v>4800</v>
      </c>
      <c r="E30" s="6" t="s">
        <v>143</v>
      </c>
      <c r="F30" s="6" t="s">
        <v>58</v>
      </c>
      <c r="G30" s="6">
        <v>0</v>
      </c>
    </row>
    <row r="31" spans="1:7" x14ac:dyDescent="0.25">
      <c r="B31" s="6" t="s">
        <v>144</v>
      </c>
      <c r="C31" s="6" t="s">
        <v>118</v>
      </c>
      <c r="D31" s="8">
        <v>1199.9999999999998</v>
      </c>
      <c r="E31" s="6" t="s">
        <v>145</v>
      </c>
      <c r="F31" s="6" t="s">
        <v>58</v>
      </c>
      <c r="G31" s="6">
        <v>0</v>
      </c>
    </row>
    <row r="32" spans="1:7" x14ac:dyDescent="0.25">
      <c r="B32" s="6" t="s">
        <v>146</v>
      </c>
      <c r="C32" s="6" t="s">
        <v>121</v>
      </c>
      <c r="D32" s="8">
        <v>1767.2357723577243</v>
      </c>
      <c r="E32" s="6" t="s">
        <v>147</v>
      </c>
      <c r="F32" s="6" t="s">
        <v>54</v>
      </c>
      <c r="G32" s="6">
        <v>632.76422764227573</v>
      </c>
    </row>
    <row r="33" spans="2:7" x14ac:dyDescent="0.25">
      <c r="B33" s="6" t="s">
        <v>148</v>
      </c>
      <c r="C33" s="6" t="s">
        <v>124</v>
      </c>
      <c r="D33" s="8">
        <v>1199.9999999999998</v>
      </c>
      <c r="E33" s="6" t="s">
        <v>149</v>
      </c>
      <c r="F33" s="6" t="s">
        <v>58</v>
      </c>
      <c r="G33" s="6">
        <v>0</v>
      </c>
    </row>
    <row r="34" spans="2:7" x14ac:dyDescent="0.25">
      <c r="B34" s="6" t="s">
        <v>150</v>
      </c>
      <c r="C34" s="6" t="s">
        <v>127</v>
      </c>
      <c r="D34" s="8">
        <v>2767.5609756097556</v>
      </c>
      <c r="E34" s="6" t="s">
        <v>151</v>
      </c>
      <c r="F34" s="6" t="s">
        <v>54</v>
      </c>
      <c r="G34" s="6">
        <v>232.43902439024441</v>
      </c>
    </row>
    <row r="35" spans="2:7" x14ac:dyDescent="0.25">
      <c r="B35" s="6" t="s">
        <v>152</v>
      </c>
      <c r="C35" s="6" t="s">
        <v>6</v>
      </c>
      <c r="D35" s="8">
        <v>0</v>
      </c>
      <c r="E35" s="6" t="s">
        <v>153</v>
      </c>
      <c r="F35" s="6" t="s">
        <v>58</v>
      </c>
      <c r="G35" s="6">
        <v>0</v>
      </c>
    </row>
    <row r="36" spans="2:7" x14ac:dyDescent="0.25">
      <c r="B36" s="6" t="s">
        <v>154</v>
      </c>
      <c r="C36" s="6" t="s">
        <v>6</v>
      </c>
      <c r="D36" s="8">
        <v>-100.00000000000001</v>
      </c>
      <c r="E36" s="6" t="s">
        <v>155</v>
      </c>
      <c r="F36" s="6" t="s">
        <v>54</v>
      </c>
      <c r="G36" s="6">
        <v>200</v>
      </c>
    </row>
    <row r="37" spans="2:7" ht="15.75" thickBot="1" x14ac:dyDescent="0.3">
      <c r="B37" s="4" t="s">
        <v>156</v>
      </c>
      <c r="C37" s="4" t="s">
        <v>6</v>
      </c>
      <c r="D37" s="7">
        <v>100.00000000000001</v>
      </c>
      <c r="E37" s="4" t="s">
        <v>157</v>
      </c>
      <c r="F37" s="4" t="s">
        <v>58</v>
      </c>
      <c r="G3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defaultRowHeight="15" x14ac:dyDescent="0.25"/>
  <cols>
    <col min="1" max="1" width="2.140625" customWidth="1"/>
    <col min="2" max="2" width="6.140625" bestFit="1" customWidth="1"/>
    <col min="3" max="3" width="39.140625" bestFit="1" customWidth="1"/>
    <col min="4" max="5" width="11.8554687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133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137</v>
      </c>
      <c r="C9" s="6" t="s">
        <v>105</v>
      </c>
      <c r="D9" s="6">
        <v>266.66666666666663</v>
      </c>
      <c r="E9" s="6">
        <v>0</v>
      </c>
      <c r="F9" s="6">
        <v>110</v>
      </c>
      <c r="G9" s="6">
        <v>1E+30</v>
      </c>
      <c r="H9" s="6">
        <v>20.121951219512184</v>
      </c>
    </row>
    <row r="10" spans="1:8" x14ac:dyDescent="0.25">
      <c r="B10" s="6" t="s">
        <v>138</v>
      </c>
      <c r="C10" s="6" t="s">
        <v>107</v>
      </c>
      <c r="D10" s="6">
        <v>227.15447154471551</v>
      </c>
      <c r="E10" s="6">
        <v>0</v>
      </c>
      <c r="F10" s="6">
        <v>90</v>
      </c>
      <c r="G10" s="6">
        <v>10.166666666666611</v>
      </c>
      <c r="H10" s="6">
        <v>167.5</v>
      </c>
    </row>
    <row r="11" spans="1:8" x14ac:dyDescent="0.25">
      <c r="B11" s="6" t="s">
        <v>139</v>
      </c>
      <c r="C11" s="6" t="s">
        <v>109</v>
      </c>
      <c r="D11" s="6">
        <v>63.577235772357753</v>
      </c>
      <c r="E11" s="6">
        <v>0</v>
      </c>
      <c r="F11" s="6">
        <v>75</v>
      </c>
      <c r="G11" s="6">
        <v>3.3495145631068248</v>
      </c>
      <c r="H11" s="6">
        <v>335</v>
      </c>
    </row>
    <row r="12" spans="1:8" x14ac:dyDescent="0.25">
      <c r="B12" s="6" t="s">
        <v>140</v>
      </c>
      <c r="C12" s="6" t="s">
        <v>111</v>
      </c>
      <c r="D12" s="6">
        <v>163.57723577235777</v>
      </c>
      <c r="E12" s="6">
        <v>0</v>
      </c>
      <c r="F12" s="6">
        <v>80</v>
      </c>
      <c r="G12" s="6">
        <v>20.333333333333222</v>
      </c>
      <c r="H12" s="6">
        <v>3.382352941176499</v>
      </c>
    </row>
    <row r="13" spans="1:8" ht="15.75" thickBot="1" x14ac:dyDescent="0.3">
      <c r="B13" s="4" t="s">
        <v>141</v>
      </c>
      <c r="C13" s="4" t="s">
        <v>113</v>
      </c>
      <c r="D13" s="4">
        <v>133.33333333333331</v>
      </c>
      <c r="E13" s="4">
        <v>0</v>
      </c>
      <c r="F13" s="4">
        <v>130</v>
      </c>
      <c r="G13" s="4">
        <v>1E+30</v>
      </c>
      <c r="H13" s="4">
        <v>7.4390243902438646</v>
      </c>
    </row>
    <row r="15" spans="1:8" ht="15.75" thickBot="1" x14ac:dyDescent="0.3">
      <c r="A15" t="s">
        <v>35</v>
      </c>
    </row>
    <row r="16" spans="1:8" x14ac:dyDescent="0.25">
      <c r="B16" s="40"/>
      <c r="C16" s="40"/>
      <c r="D16" s="40" t="s">
        <v>73</v>
      </c>
      <c r="E16" s="40" t="s">
        <v>82</v>
      </c>
      <c r="F16" s="40" t="s">
        <v>84</v>
      </c>
      <c r="G16" s="40" t="s">
        <v>79</v>
      </c>
      <c r="H16" s="40" t="s">
        <v>79</v>
      </c>
    </row>
    <row r="17" spans="2:8" ht="15.75" thickBot="1" x14ac:dyDescent="0.3">
      <c r="B17" s="41" t="s">
        <v>29</v>
      </c>
      <c r="C17" s="41" t="s">
        <v>30</v>
      </c>
      <c r="D17" s="41" t="s">
        <v>74</v>
      </c>
      <c r="E17" s="41" t="s">
        <v>83</v>
      </c>
      <c r="F17" s="41" t="s">
        <v>85</v>
      </c>
      <c r="G17" s="41" t="s">
        <v>80</v>
      </c>
      <c r="H17" s="41" t="s">
        <v>81</v>
      </c>
    </row>
    <row r="18" spans="2:8" x14ac:dyDescent="0.25">
      <c r="B18" s="6" t="s">
        <v>142</v>
      </c>
      <c r="C18" s="6" t="s">
        <v>115</v>
      </c>
      <c r="D18" s="6">
        <v>4800</v>
      </c>
      <c r="E18" s="6">
        <v>16.341463414634148</v>
      </c>
      <c r="F18" s="6">
        <v>4800</v>
      </c>
      <c r="G18" s="6">
        <v>453.8095238095234</v>
      </c>
      <c r="H18" s="6">
        <v>1303.3333333333337</v>
      </c>
    </row>
    <row r="19" spans="2:8" x14ac:dyDescent="0.25">
      <c r="B19" s="6" t="s">
        <v>144</v>
      </c>
      <c r="C19" s="6" t="s">
        <v>118</v>
      </c>
      <c r="D19" s="6">
        <v>1199.9999999999998</v>
      </c>
      <c r="E19" s="6">
        <v>4.4715447154471519</v>
      </c>
      <c r="F19" s="6">
        <v>1200</v>
      </c>
      <c r="G19" s="6">
        <v>884.22680412371119</v>
      </c>
      <c r="H19" s="6">
        <v>663.32386363636306</v>
      </c>
    </row>
    <row r="20" spans="2:8" x14ac:dyDescent="0.25">
      <c r="B20" s="6" t="s">
        <v>146</v>
      </c>
      <c r="C20" s="6" t="s">
        <v>121</v>
      </c>
      <c r="D20" s="6">
        <v>1767.2357723577243</v>
      </c>
      <c r="E20" s="6">
        <v>0</v>
      </c>
      <c r="F20" s="6">
        <v>2400</v>
      </c>
      <c r="G20" s="6">
        <v>1E+30</v>
      </c>
      <c r="H20" s="6">
        <v>632.76422764227596</v>
      </c>
    </row>
    <row r="21" spans="2:8" x14ac:dyDescent="0.25">
      <c r="B21" s="6" t="s">
        <v>148</v>
      </c>
      <c r="C21" s="6" t="s">
        <v>124</v>
      </c>
      <c r="D21" s="6">
        <v>1199.9999999999998</v>
      </c>
      <c r="E21" s="6">
        <v>0.82655826558265144</v>
      </c>
      <c r="F21" s="6">
        <v>1200</v>
      </c>
      <c r="G21" s="6">
        <v>1564.0000000000005</v>
      </c>
      <c r="H21" s="6">
        <v>972.87499999999909</v>
      </c>
    </row>
    <row r="22" spans="2:8" x14ac:dyDescent="0.25">
      <c r="B22" s="6" t="s">
        <v>150</v>
      </c>
      <c r="C22" s="6" t="s">
        <v>127</v>
      </c>
      <c r="D22" s="6">
        <v>2767.5609756097556</v>
      </c>
      <c r="E22" s="6">
        <v>0</v>
      </c>
      <c r="F22" s="6">
        <v>3000</v>
      </c>
      <c r="G22" s="6">
        <v>1E+30</v>
      </c>
      <c r="H22" s="6">
        <v>232.43902439024376</v>
      </c>
    </row>
    <row r="23" spans="2:8" x14ac:dyDescent="0.25">
      <c r="B23" s="6" t="s">
        <v>152</v>
      </c>
      <c r="C23" s="6" t="s">
        <v>6</v>
      </c>
      <c r="D23" s="6">
        <v>0</v>
      </c>
      <c r="E23" s="6">
        <v>5.0243902439024373</v>
      </c>
      <c r="F23" s="6">
        <v>0</v>
      </c>
      <c r="G23" s="6">
        <v>250.64102564102575</v>
      </c>
      <c r="H23" s="6">
        <v>461.05610561056119</v>
      </c>
    </row>
    <row r="24" spans="2:8" x14ac:dyDescent="0.25">
      <c r="B24" s="6" t="s">
        <v>154</v>
      </c>
      <c r="C24" s="6" t="s">
        <v>6</v>
      </c>
      <c r="D24" s="6">
        <v>-100.00000000000001</v>
      </c>
      <c r="E24" s="6">
        <v>0</v>
      </c>
      <c r="F24" s="6">
        <v>100</v>
      </c>
      <c r="G24" s="6">
        <v>1E+30</v>
      </c>
      <c r="H24" s="6">
        <v>200</v>
      </c>
    </row>
    <row r="25" spans="2:8" ht="15.75" thickBot="1" x14ac:dyDescent="0.3">
      <c r="B25" s="4" t="s">
        <v>156</v>
      </c>
      <c r="C25" s="4" t="s">
        <v>6</v>
      </c>
      <c r="D25" s="4">
        <v>100.00000000000001</v>
      </c>
      <c r="E25" s="4">
        <v>1.6829268292683071</v>
      </c>
      <c r="F25" s="4">
        <v>100</v>
      </c>
      <c r="G25" s="4">
        <v>126.53721682847902</v>
      </c>
      <c r="H25" s="4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>
      <selection activeCell="I18" sqref="I18"/>
    </sheetView>
  </sheetViews>
  <sheetFormatPr defaultRowHeight="15" x14ac:dyDescent="0.25"/>
  <cols>
    <col min="1" max="1" width="2.140625" customWidth="1"/>
    <col min="2" max="2" width="6.140625" customWidth="1"/>
    <col min="3" max="3" width="39.5703125" bestFit="1" customWidth="1"/>
    <col min="4" max="4" width="12.42578125" bestFit="1" customWidth="1"/>
    <col min="5" max="5" width="12.7109375" bestFit="1" customWidth="1"/>
    <col min="6" max="6" width="10.42578125" customWidth="1"/>
    <col min="7" max="7" width="11.85546875" bestFit="1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205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24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206</v>
      </c>
      <c r="C16" s="4" t="s">
        <v>103</v>
      </c>
      <c r="D16" s="7">
        <v>0</v>
      </c>
      <c r="E16" s="7">
        <v>54128.440366972485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176</v>
      </c>
      <c r="C21" s="6" t="s">
        <v>177</v>
      </c>
      <c r="D21" s="8">
        <v>0</v>
      </c>
      <c r="E21" s="8">
        <v>22.935779816513776</v>
      </c>
      <c r="F21" s="6" t="s">
        <v>44</v>
      </c>
    </row>
    <row r="22" spans="1:7" x14ac:dyDescent="0.25">
      <c r="B22" s="6" t="s">
        <v>178</v>
      </c>
      <c r="C22" s="6" t="s">
        <v>179</v>
      </c>
      <c r="D22" s="8">
        <v>0</v>
      </c>
      <c r="E22" s="8">
        <v>0</v>
      </c>
      <c r="F22" s="6" t="s">
        <v>44</v>
      </c>
    </row>
    <row r="23" spans="1:7" x14ac:dyDescent="0.25">
      <c r="B23" s="6" t="s">
        <v>180</v>
      </c>
      <c r="C23" s="6" t="s">
        <v>181</v>
      </c>
      <c r="D23" s="8">
        <v>0</v>
      </c>
      <c r="E23" s="8">
        <v>22.935779816513747</v>
      </c>
      <c r="F23" s="6" t="s">
        <v>44</v>
      </c>
    </row>
    <row r="24" spans="1:7" x14ac:dyDescent="0.25">
      <c r="B24" s="6" t="s">
        <v>182</v>
      </c>
      <c r="C24" s="6" t="s">
        <v>183</v>
      </c>
      <c r="D24" s="8">
        <v>0</v>
      </c>
      <c r="E24" s="8">
        <v>45.87155963302753</v>
      </c>
      <c r="F24" s="6" t="s">
        <v>44</v>
      </c>
    </row>
    <row r="25" spans="1:7" ht="15.75" thickBot="1" x14ac:dyDescent="0.3">
      <c r="B25" s="4" t="s">
        <v>184</v>
      </c>
      <c r="C25" s="4" t="s">
        <v>185</v>
      </c>
      <c r="D25" s="7">
        <v>0</v>
      </c>
      <c r="E25" s="7">
        <v>91.743119266055061</v>
      </c>
      <c r="F25" s="4" t="s">
        <v>44</v>
      </c>
    </row>
    <row r="28" spans="1:7" ht="15.75" thickBot="1" x14ac:dyDescent="0.3">
      <c r="A28" t="s">
        <v>35</v>
      </c>
    </row>
    <row r="29" spans="1:7" ht="15.75" thickBot="1" x14ac:dyDescent="0.3">
      <c r="B29" s="39" t="s">
        <v>29</v>
      </c>
      <c r="C29" s="39" t="s">
        <v>30</v>
      </c>
      <c r="D29" s="39" t="s">
        <v>36</v>
      </c>
      <c r="E29" s="39" t="s">
        <v>37</v>
      </c>
      <c r="F29" s="39" t="s">
        <v>38</v>
      </c>
      <c r="G29" s="39" t="s">
        <v>39</v>
      </c>
    </row>
    <row r="30" spans="1:7" x14ac:dyDescent="0.25">
      <c r="B30" s="6" t="s">
        <v>174</v>
      </c>
      <c r="C30" s="6" t="s">
        <v>175</v>
      </c>
      <c r="D30" s="8">
        <v>2500.0000000000005</v>
      </c>
      <c r="E30" s="6" t="s">
        <v>186</v>
      </c>
      <c r="F30" s="6" t="s">
        <v>58</v>
      </c>
      <c r="G30" s="6">
        <v>0</v>
      </c>
    </row>
    <row r="31" spans="1:7" x14ac:dyDescent="0.25">
      <c r="B31" s="6" t="s">
        <v>187</v>
      </c>
      <c r="C31" s="6" t="s">
        <v>188</v>
      </c>
      <c r="D31" s="8">
        <v>2339.4495412844044</v>
      </c>
      <c r="E31" s="6" t="s">
        <v>189</v>
      </c>
      <c r="F31" s="6" t="s">
        <v>54</v>
      </c>
      <c r="G31" s="6">
        <v>460.5504587155956</v>
      </c>
    </row>
    <row r="32" spans="1:7" x14ac:dyDescent="0.25">
      <c r="B32" s="6" t="s">
        <v>190</v>
      </c>
      <c r="C32" s="6" t="s">
        <v>191</v>
      </c>
      <c r="D32" s="8">
        <v>22.935779816513776</v>
      </c>
      <c r="E32" s="6" t="s">
        <v>192</v>
      </c>
      <c r="F32" s="6" t="s">
        <v>54</v>
      </c>
      <c r="G32" s="8">
        <v>2.9357798165137758</v>
      </c>
    </row>
    <row r="33" spans="2:7" x14ac:dyDescent="0.25">
      <c r="B33" s="6" t="s">
        <v>193</v>
      </c>
      <c r="C33" s="6" t="s">
        <v>194</v>
      </c>
      <c r="D33" s="8">
        <v>0</v>
      </c>
      <c r="E33" s="6" t="s">
        <v>195</v>
      </c>
      <c r="F33" s="6" t="s">
        <v>58</v>
      </c>
      <c r="G33" s="6">
        <v>0</v>
      </c>
    </row>
    <row r="34" spans="2:7" x14ac:dyDescent="0.25">
      <c r="B34" s="6" t="s">
        <v>196</v>
      </c>
      <c r="C34" s="6" t="s">
        <v>197</v>
      </c>
      <c r="D34" s="8">
        <v>0</v>
      </c>
      <c r="E34" s="6" t="s">
        <v>198</v>
      </c>
      <c r="F34" s="6" t="s">
        <v>58</v>
      </c>
      <c r="G34" s="8">
        <v>0</v>
      </c>
    </row>
    <row r="35" spans="2:7" x14ac:dyDescent="0.25">
      <c r="B35" s="6" t="s">
        <v>199</v>
      </c>
      <c r="C35" s="6" t="s">
        <v>200</v>
      </c>
      <c r="D35" s="8">
        <v>-45.87155963302753</v>
      </c>
      <c r="E35" s="6" t="s">
        <v>201</v>
      </c>
      <c r="F35" s="6" t="s">
        <v>54</v>
      </c>
      <c r="G35" s="6">
        <v>45.87155963302753</v>
      </c>
    </row>
    <row r="36" spans="2:7" ht="15.75" thickBot="1" x14ac:dyDescent="0.3">
      <c r="B36" s="4" t="s">
        <v>202</v>
      </c>
      <c r="C36" s="4" t="s">
        <v>203</v>
      </c>
      <c r="D36" s="7">
        <v>-2.8421709430404007E-14</v>
      </c>
      <c r="E36" s="4" t="s">
        <v>204</v>
      </c>
      <c r="F36" s="4" t="s">
        <v>58</v>
      </c>
      <c r="G36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/>
  </sheetViews>
  <sheetFormatPr defaultRowHeight="15" x14ac:dyDescent="0.25"/>
  <cols>
    <col min="1" max="1" width="2.140625" customWidth="1"/>
    <col min="2" max="2" width="6.140625" bestFit="1" customWidth="1"/>
    <col min="3" max="3" width="39.5703125" bestFit="1" customWidth="1"/>
    <col min="4" max="5" width="12.42578125" bestFit="1" customWidth="1"/>
    <col min="6" max="6" width="9.85546875" bestFit="1" customWidth="1"/>
    <col min="7" max="8" width="11.85546875" bestFit="1" customWidth="1"/>
  </cols>
  <sheetData>
    <row r="1" spans="1:8" x14ac:dyDescent="0.25">
      <c r="A1" s="1" t="s">
        <v>71</v>
      </c>
    </row>
    <row r="2" spans="1:8" x14ac:dyDescent="0.25">
      <c r="A2" s="1" t="s">
        <v>132</v>
      </c>
    </row>
    <row r="3" spans="1:8" x14ac:dyDescent="0.25">
      <c r="A3" s="1" t="s">
        <v>207</v>
      </c>
    </row>
    <row r="6" spans="1:8" ht="15.75" thickBot="1" x14ac:dyDescent="0.3">
      <c r="A6" t="s">
        <v>33</v>
      </c>
    </row>
    <row r="7" spans="1:8" x14ac:dyDescent="0.25">
      <c r="B7" s="40"/>
      <c r="C7" s="40"/>
      <c r="D7" s="40" t="s">
        <v>73</v>
      </c>
      <c r="E7" s="40" t="s">
        <v>75</v>
      </c>
      <c r="F7" s="40" t="s">
        <v>77</v>
      </c>
      <c r="G7" s="40" t="s">
        <v>79</v>
      </c>
      <c r="H7" s="40" t="s">
        <v>79</v>
      </c>
    </row>
    <row r="8" spans="1:8" ht="15.75" thickBot="1" x14ac:dyDescent="0.3">
      <c r="B8" s="41" t="s">
        <v>29</v>
      </c>
      <c r="C8" s="41" t="s">
        <v>30</v>
      </c>
      <c r="D8" s="41" t="s">
        <v>74</v>
      </c>
      <c r="E8" s="41" t="s">
        <v>76</v>
      </c>
      <c r="F8" s="41" t="s">
        <v>78</v>
      </c>
      <c r="G8" s="41" t="s">
        <v>80</v>
      </c>
      <c r="H8" s="41" t="s">
        <v>81</v>
      </c>
    </row>
    <row r="9" spans="1:8" x14ac:dyDescent="0.25">
      <c r="B9" s="6" t="s">
        <v>176</v>
      </c>
      <c r="C9" s="6" t="s">
        <v>177</v>
      </c>
      <c r="D9" s="6">
        <v>22.935779816513776</v>
      </c>
      <c r="E9" s="6">
        <v>0</v>
      </c>
      <c r="F9" s="6">
        <v>400</v>
      </c>
      <c r="G9" s="6">
        <v>386.8</v>
      </c>
      <c r="H9" s="6">
        <v>43.750000000000057</v>
      </c>
    </row>
    <row r="10" spans="1:8" x14ac:dyDescent="0.25">
      <c r="B10" s="6" t="s">
        <v>178</v>
      </c>
      <c r="C10" s="6" t="s">
        <v>179</v>
      </c>
      <c r="D10" s="6">
        <v>0</v>
      </c>
      <c r="E10" s="6">
        <v>-44.954128440367036</v>
      </c>
      <c r="F10" s="6">
        <v>560</v>
      </c>
      <c r="G10" s="6">
        <v>44.954128440367036</v>
      </c>
      <c r="H10" s="6">
        <v>1E+30</v>
      </c>
    </row>
    <row r="11" spans="1:8" x14ac:dyDescent="0.25">
      <c r="B11" s="6" t="s">
        <v>180</v>
      </c>
      <c r="C11" s="6" t="s">
        <v>181</v>
      </c>
      <c r="D11" s="6">
        <v>22.935779816513747</v>
      </c>
      <c r="E11" s="6">
        <v>0</v>
      </c>
      <c r="F11" s="6">
        <v>560</v>
      </c>
      <c r="G11" s="6">
        <v>46.226415094339671</v>
      </c>
      <c r="H11" s="6">
        <v>214.33070866141736</v>
      </c>
    </row>
    <row r="12" spans="1:8" x14ac:dyDescent="0.25">
      <c r="B12" s="6" t="s">
        <v>182</v>
      </c>
      <c r="C12" s="6" t="s">
        <v>183</v>
      </c>
      <c r="D12" s="6">
        <v>45.87155963302753</v>
      </c>
      <c r="E12" s="6">
        <v>0</v>
      </c>
      <c r="F12" s="6">
        <v>700</v>
      </c>
      <c r="G12" s="6">
        <v>372.8767123287671</v>
      </c>
      <c r="H12" s="6">
        <v>42.608695652173971</v>
      </c>
    </row>
    <row r="13" spans="1:8" ht="15.75" thickBot="1" x14ac:dyDescent="0.3">
      <c r="B13" s="4" t="s">
        <v>184</v>
      </c>
      <c r="C13" s="4" t="s">
        <v>185</v>
      </c>
      <c r="D13" s="4">
        <v>91.743119266055061</v>
      </c>
      <c r="E13" s="4">
        <v>0</v>
      </c>
      <c r="F13" s="4">
        <v>0</v>
      </c>
      <c r="G13" s="4">
        <v>1E+30</v>
      </c>
      <c r="H13" s="4">
        <v>378.05555555555554</v>
      </c>
    </row>
    <row r="15" spans="1:8" ht="15.75" thickBot="1" x14ac:dyDescent="0.3">
      <c r="A15" t="s">
        <v>35</v>
      </c>
    </row>
    <row r="16" spans="1:8" x14ac:dyDescent="0.25">
      <c r="B16" s="40"/>
      <c r="C16" s="40"/>
      <c r="D16" s="40" t="s">
        <v>73</v>
      </c>
      <c r="E16" s="40" t="s">
        <v>82</v>
      </c>
      <c r="F16" s="40" t="s">
        <v>84</v>
      </c>
      <c r="G16" s="40" t="s">
        <v>79</v>
      </c>
      <c r="H16" s="40" t="s">
        <v>79</v>
      </c>
    </row>
    <row r="17" spans="2:8" ht="15.75" thickBot="1" x14ac:dyDescent="0.3">
      <c r="B17" s="41" t="s">
        <v>29</v>
      </c>
      <c r="C17" s="41" t="s">
        <v>30</v>
      </c>
      <c r="D17" s="41" t="s">
        <v>74</v>
      </c>
      <c r="E17" s="41" t="s">
        <v>83</v>
      </c>
      <c r="F17" s="41" t="s">
        <v>85</v>
      </c>
      <c r="G17" s="41" t="s">
        <v>80</v>
      </c>
      <c r="H17" s="41" t="s">
        <v>81</v>
      </c>
    </row>
    <row r="18" spans="2:8" x14ac:dyDescent="0.25">
      <c r="B18" s="6" t="s">
        <v>174</v>
      </c>
      <c r="C18" s="6" t="s">
        <v>175</v>
      </c>
      <c r="D18" s="6">
        <v>2500.0000000000005</v>
      </c>
      <c r="E18" s="6">
        <v>21.651376146788987</v>
      </c>
      <c r="F18" s="6">
        <v>2500</v>
      </c>
      <c r="G18" s="6">
        <v>492.1568627450979</v>
      </c>
      <c r="H18" s="6">
        <v>320</v>
      </c>
    </row>
    <row r="19" spans="2:8" x14ac:dyDescent="0.25">
      <c r="B19" s="6" t="s">
        <v>187</v>
      </c>
      <c r="C19" s="6" t="s">
        <v>188</v>
      </c>
      <c r="D19" s="6">
        <v>2339.4495412844044</v>
      </c>
      <c r="E19" s="6">
        <v>0</v>
      </c>
      <c r="F19" s="6">
        <v>2800</v>
      </c>
      <c r="G19" s="6">
        <v>1E+30</v>
      </c>
      <c r="H19" s="6">
        <v>460.55045871559616</v>
      </c>
    </row>
    <row r="20" spans="2:8" x14ac:dyDescent="0.25">
      <c r="B20" s="6" t="s">
        <v>190</v>
      </c>
      <c r="C20" s="6" t="s">
        <v>191</v>
      </c>
      <c r="D20" s="6">
        <v>22.935779816513776</v>
      </c>
      <c r="E20" s="6">
        <v>0</v>
      </c>
      <c r="F20" s="6">
        <v>20</v>
      </c>
      <c r="G20" s="6">
        <v>2.9357798165137612</v>
      </c>
      <c r="H20" s="6">
        <v>1E+30</v>
      </c>
    </row>
    <row r="21" spans="2:8" x14ac:dyDescent="0.25">
      <c r="B21" s="6" t="s">
        <v>193</v>
      </c>
      <c r="C21" s="6" t="s">
        <v>194</v>
      </c>
      <c r="D21" s="6">
        <v>0</v>
      </c>
      <c r="E21" s="6">
        <v>-141.28440366972472</v>
      </c>
      <c r="F21" s="6">
        <v>0</v>
      </c>
      <c r="G21" s="6">
        <v>17.310344827586196</v>
      </c>
      <c r="H21" s="6">
        <v>3.8095238095238084</v>
      </c>
    </row>
    <row r="22" spans="2:8" x14ac:dyDescent="0.25">
      <c r="B22" s="6" t="s">
        <v>196</v>
      </c>
      <c r="C22" s="6" t="s">
        <v>197</v>
      </c>
      <c r="D22" s="6">
        <v>0</v>
      </c>
      <c r="E22" s="6">
        <v>-249.7247706422018</v>
      </c>
      <c r="F22" s="6">
        <v>0</v>
      </c>
      <c r="G22" s="6">
        <v>17.777777777777779</v>
      </c>
      <c r="H22" s="6">
        <v>14.022346368715077</v>
      </c>
    </row>
    <row r="23" spans="2:8" x14ac:dyDescent="0.25">
      <c r="B23" s="6" t="s">
        <v>199</v>
      </c>
      <c r="C23" s="6" t="s">
        <v>200</v>
      </c>
      <c r="D23" s="6">
        <v>-45.87155963302753</v>
      </c>
      <c r="E23" s="6">
        <v>0</v>
      </c>
      <c r="F23" s="6">
        <v>0</v>
      </c>
      <c r="G23" s="6">
        <v>1E+30</v>
      </c>
      <c r="H23" s="6">
        <v>45.871559633027523</v>
      </c>
    </row>
    <row r="24" spans="2:8" ht="15.75" thickBot="1" x14ac:dyDescent="0.3">
      <c r="B24" s="4" t="s">
        <v>202</v>
      </c>
      <c r="C24" s="4" t="s">
        <v>203</v>
      </c>
      <c r="D24" s="4">
        <v>-2.8421709430404007E-14</v>
      </c>
      <c r="E24" s="4">
        <v>354.86238532110087</v>
      </c>
      <c r="F24" s="4">
        <v>0</v>
      </c>
      <c r="G24" s="4">
        <v>3.1999999999999997</v>
      </c>
      <c r="H24" s="4">
        <v>21.18644067796609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/>
  </sheetViews>
  <sheetFormatPr defaultRowHeight="15" x14ac:dyDescent="0.25"/>
  <cols>
    <col min="1" max="1" width="2.140625" customWidth="1"/>
    <col min="2" max="2" width="5.42578125" customWidth="1"/>
    <col min="3" max="3" width="43" bestFit="1" customWidth="1"/>
    <col min="4" max="4" width="12.42578125" bestFit="1" customWidth="1"/>
    <col min="5" max="5" width="12.28515625" bestFit="1" customWidth="1"/>
    <col min="6" max="6" width="10.42578125" customWidth="1"/>
    <col min="7" max="7" width="5.85546875" customWidth="1"/>
  </cols>
  <sheetData>
    <row r="1" spans="1:5" x14ac:dyDescent="0.25">
      <c r="A1" s="1" t="s">
        <v>17</v>
      </c>
    </row>
    <row r="2" spans="1:5" x14ac:dyDescent="0.25">
      <c r="A2" s="1" t="s">
        <v>132</v>
      </c>
    </row>
    <row r="3" spans="1:5" x14ac:dyDescent="0.25">
      <c r="A3" s="1" t="s">
        <v>215</v>
      </c>
    </row>
    <row r="4" spans="1:5" x14ac:dyDescent="0.25">
      <c r="A4" s="1" t="s">
        <v>20</v>
      </c>
    </row>
    <row r="5" spans="1:5" x14ac:dyDescent="0.25">
      <c r="A5" s="1" t="s">
        <v>21</v>
      </c>
    </row>
    <row r="6" spans="1:5" x14ac:dyDescent="0.25">
      <c r="A6" s="1"/>
      <c r="B6" t="s">
        <v>22</v>
      </c>
    </row>
    <row r="7" spans="1:5" x14ac:dyDescent="0.25">
      <c r="A7" s="1"/>
      <c r="B7" t="s">
        <v>23</v>
      </c>
    </row>
    <row r="8" spans="1:5" x14ac:dyDescent="0.25">
      <c r="A8" s="1"/>
      <c r="B8" t="s">
        <v>173</v>
      </c>
    </row>
    <row r="9" spans="1:5" x14ac:dyDescent="0.25">
      <c r="A9" s="1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39" t="s">
        <v>29</v>
      </c>
      <c r="C15" s="39" t="s">
        <v>30</v>
      </c>
      <c r="D15" s="39" t="s">
        <v>31</v>
      </c>
      <c r="E15" s="39" t="s">
        <v>32</v>
      </c>
    </row>
    <row r="16" spans="1:5" ht="15.75" thickBot="1" x14ac:dyDescent="0.3">
      <c r="B16" s="4" t="s">
        <v>216</v>
      </c>
      <c r="C16" s="4" t="s">
        <v>103</v>
      </c>
      <c r="D16" s="7">
        <v>0</v>
      </c>
      <c r="E16" s="7">
        <v>5250</v>
      </c>
    </row>
    <row r="19" spans="1:7" ht="15.75" thickBot="1" x14ac:dyDescent="0.3">
      <c r="A19" t="s">
        <v>33</v>
      </c>
    </row>
    <row r="20" spans="1:7" ht="15.75" thickBot="1" x14ac:dyDescent="0.3">
      <c r="B20" s="39" t="s">
        <v>29</v>
      </c>
      <c r="C20" s="39" t="s">
        <v>30</v>
      </c>
      <c r="D20" s="39" t="s">
        <v>31</v>
      </c>
      <c r="E20" s="39" t="s">
        <v>32</v>
      </c>
      <c r="F20" s="39" t="s">
        <v>34</v>
      </c>
    </row>
    <row r="21" spans="1:7" x14ac:dyDescent="0.25">
      <c r="B21" s="6" t="s">
        <v>217</v>
      </c>
      <c r="C21" s="6" t="s">
        <v>218</v>
      </c>
      <c r="D21" s="8">
        <v>0</v>
      </c>
      <c r="E21" s="8">
        <v>7500</v>
      </c>
      <c r="F21" s="6" t="s">
        <v>44</v>
      </c>
    </row>
    <row r="22" spans="1:7" x14ac:dyDescent="0.25">
      <c r="B22" s="6" t="s">
        <v>219</v>
      </c>
      <c r="C22" s="6" t="s">
        <v>220</v>
      </c>
      <c r="D22" s="8">
        <v>0</v>
      </c>
      <c r="E22" s="8">
        <v>0</v>
      </c>
      <c r="F22" s="6" t="s">
        <v>44</v>
      </c>
    </row>
    <row r="23" spans="1:7" x14ac:dyDescent="0.25">
      <c r="B23" s="6" t="s">
        <v>221</v>
      </c>
      <c r="C23" s="6" t="s">
        <v>222</v>
      </c>
      <c r="D23" s="8">
        <v>0</v>
      </c>
      <c r="E23" s="8">
        <v>2499.9999999999995</v>
      </c>
      <c r="F23" s="6" t="s">
        <v>44</v>
      </c>
    </row>
    <row r="24" spans="1:7" x14ac:dyDescent="0.25">
      <c r="B24" s="6" t="s">
        <v>223</v>
      </c>
      <c r="C24" s="6" t="s">
        <v>224</v>
      </c>
      <c r="D24" s="8">
        <v>0</v>
      </c>
      <c r="E24" s="8">
        <v>30000</v>
      </c>
      <c r="F24" s="6" t="s">
        <v>44</v>
      </c>
    </row>
    <row r="25" spans="1:7" x14ac:dyDescent="0.25">
      <c r="B25" s="6" t="s">
        <v>225</v>
      </c>
      <c r="C25" s="6" t="s">
        <v>226</v>
      </c>
      <c r="D25" s="8">
        <v>0</v>
      </c>
      <c r="E25" s="8">
        <v>0</v>
      </c>
      <c r="F25" s="6" t="s">
        <v>44</v>
      </c>
    </row>
    <row r="26" spans="1:7" x14ac:dyDescent="0.25">
      <c r="B26" s="6" t="s">
        <v>227</v>
      </c>
      <c r="C26" s="6" t="s">
        <v>228</v>
      </c>
      <c r="D26" s="8">
        <v>0</v>
      </c>
      <c r="E26" s="8">
        <v>10000</v>
      </c>
      <c r="F26" s="6" t="s">
        <v>44</v>
      </c>
    </row>
    <row r="27" spans="1:7" ht="15.75" thickBot="1" x14ac:dyDescent="0.3">
      <c r="B27" s="4" t="s">
        <v>229</v>
      </c>
      <c r="C27" s="4" t="s">
        <v>230</v>
      </c>
      <c r="D27" s="7">
        <v>0</v>
      </c>
      <c r="E27" s="7">
        <v>9999.9999999999982</v>
      </c>
      <c r="F27" s="4" t="s">
        <v>44</v>
      </c>
    </row>
    <row r="30" spans="1:7" ht="15.75" thickBot="1" x14ac:dyDescent="0.3">
      <c r="A30" t="s">
        <v>35</v>
      </c>
    </row>
    <row r="31" spans="1:7" ht="15.75" thickBot="1" x14ac:dyDescent="0.3">
      <c r="B31" s="39" t="s">
        <v>29</v>
      </c>
      <c r="C31" s="39" t="s">
        <v>30</v>
      </c>
      <c r="D31" s="39" t="s">
        <v>36</v>
      </c>
      <c r="E31" s="39" t="s">
        <v>37</v>
      </c>
      <c r="F31" s="39" t="s">
        <v>38</v>
      </c>
      <c r="G31" s="39" t="s">
        <v>39</v>
      </c>
    </row>
    <row r="32" spans="1:7" x14ac:dyDescent="0.25">
      <c r="B32" s="6" t="s">
        <v>231</v>
      </c>
      <c r="C32" s="6" t="s">
        <v>175</v>
      </c>
      <c r="D32" s="8">
        <v>50000</v>
      </c>
      <c r="E32" s="6" t="s">
        <v>232</v>
      </c>
      <c r="F32" s="6" t="s">
        <v>58</v>
      </c>
      <c r="G32" s="6">
        <v>0</v>
      </c>
    </row>
    <row r="33" spans="2:7" x14ac:dyDescent="0.25">
      <c r="B33" s="6" t="s">
        <v>233</v>
      </c>
      <c r="C33" s="6" t="s">
        <v>188</v>
      </c>
      <c r="D33" s="8">
        <v>10000</v>
      </c>
      <c r="E33" s="6" t="s">
        <v>234</v>
      </c>
      <c r="F33" s="6" t="s">
        <v>58</v>
      </c>
      <c r="G33" s="8">
        <v>0</v>
      </c>
    </row>
    <row r="34" spans="2:7" x14ac:dyDescent="0.25">
      <c r="B34" s="6" t="s">
        <v>235</v>
      </c>
      <c r="C34" s="6" t="s">
        <v>191</v>
      </c>
      <c r="D34" s="8">
        <v>1.8189894035458565E-12</v>
      </c>
      <c r="E34" s="6" t="s">
        <v>236</v>
      </c>
      <c r="F34" s="6" t="s">
        <v>58</v>
      </c>
      <c r="G34" s="6">
        <v>0</v>
      </c>
    </row>
    <row r="35" spans="2:7" x14ac:dyDescent="0.25">
      <c r="B35" s="6" t="s">
        <v>237</v>
      </c>
      <c r="C35" s="6" t="s">
        <v>194</v>
      </c>
      <c r="D35" s="8">
        <v>0</v>
      </c>
      <c r="E35" s="6" t="s">
        <v>238</v>
      </c>
      <c r="F35" s="6" t="s">
        <v>58</v>
      </c>
      <c r="G35" s="8">
        <v>0</v>
      </c>
    </row>
    <row r="36" spans="2:7" x14ac:dyDescent="0.25">
      <c r="B36" s="6" t="s">
        <v>239</v>
      </c>
      <c r="C36" s="6" t="s">
        <v>197</v>
      </c>
      <c r="D36" s="8">
        <v>20000</v>
      </c>
      <c r="E36" s="6" t="s">
        <v>240</v>
      </c>
      <c r="F36" s="6" t="s">
        <v>54</v>
      </c>
      <c r="G36" s="8">
        <v>20000</v>
      </c>
    </row>
    <row r="37" spans="2:7" ht="15.75" thickBot="1" x14ac:dyDescent="0.3">
      <c r="B37" s="4" t="s">
        <v>241</v>
      </c>
      <c r="C37" s="4" t="s">
        <v>200</v>
      </c>
      <c r="D37" s="7">
        <v>12500</v>
      </c>
      <c r="E37" s="4" t="s">
        <v>242</v>
      </c>
      <c r="F37" s="4" t="s">
        <v>58</v>
      </c>
      <c r="G3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Answer Report 1</vt:lpstr>
      <vt:lpstr>Sensitivity Report 1</vt:lpstr>
      <vt:lpstr>Answer Report 2A</vt:lpstr>
      <vt:lpstr>Sensitivity Report 2A</vt:lpstr>
      <vt:lpstr>Answer Report 2B</vt:lpstr>
      <vt:lpstr>Sensitivity Report 2B</vt:lpstr>
      <vt:lpstr>Answer Report 3</vt:lpstr>
      <vt:lpstr>Sensitivity Report 3</vt:lpstr>
      <vt:lpstr>Answer Report 4</vt:lpstr>
      <vt:lpstr>Sensitivity Report 4</vt:lpstr>
      <vt:lpstr>Answer Report 5</vt:lpstr>
      <vt:lpstr>Sensitivity Report 5</vt:lpstr>
      <vt:lpstr>Answer Report 6</vt:lpstr>
      <vt:lpstr>Sensitivity Report 6</vt:lpstr>
      <vt:lpstr>Answer Report 7</vt:lpstr>
      <vt:lpstr>Sensitivity Report 7</vt:lpstr>
      <vt:lpstr>Answer Report 8</vt:lpstr>
      <vt:lpstr>Sensitivity Report 8</vt:lpstr>
      <vt:lpstr>Answer Report 9</vt:lpstr>
      <vt:lpstr>Sensitivity Report 9</vt:lpstr>
      <vt:lpstr>Answer Report 10</vt:lpstr>
      <vt:lpstr>Sensitivity Report 10</vt:lpstr>
      <vt:lpstr>Answer Report 11</vt:lpstr>
      <vt:lpstr>Sensitivity Report 11</vt:lpstr>
      <vt:lpstr>Answer Report 12</vt:lpstr>
      <vt:lpstr>Sensitivity Report 12</vt:lpstr>
      <vt:lpstr>Answer Report 15</vt:lpstr>
      <vt:lpstr>Sensitivity Report 15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Shakeel Gujjar</cp:lastModifiedBy>
  <dcterms:created xsi:type="dcterms:W3CDTF">2022-11-20T09:36:09Z</dcterms:created>
  <dcterms:modified xsi:type="dcterms:W3CDTF">2022-12-11T06:18:43Z</dcterms:modified>
</cp:coreProperties>
</file>